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ustomProperty2.bin" ContentType="application/vnd.openxmlformats-officedocument.spreadsheetml.customProperty"/>
  <Override PartName="/xl/drawings/drawing3.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4.xml" ContentType="application/vnd.openxmlformats-officedocument.drawing+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drawings/drawing5.xml" ContentType="application/vnd.openxmlformats-officedocument.drawing+xml"/>
  <Override PartName="/xl/customProperty17.bin" ContentType="application/vnd.openxmlformats-officedocument.spreadsheetml.customProperty"/>
  <Override PartName="/xl/customProperty18.bin" ContentType="application/vnd.openxmlformats-officedocument.spreadsheetml.customProperty"/>
  <Override PartName="/xl/drawings/drawing6.xml" ContentType="application/vnd.openxmlformats-officedocument.drawing+xml"/>
  <Override PartName="/xl/charts/chart3.xml" ContentType="application/vnd.openxmlformats-officedocument.drawingml.chart+xml"/>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345" yWindow="-15" windowWidth="12555" windowHeight="9165" tabRatio="796"/>
  </bookViews>
  <sheets>
    <sheet name="SUMMARY -TABLE" sheetId="88" r:id="rId1"/>
    <sheet name="ESA-Table 1" sheetId="67" r:id="rId2"/>
    <sheet name="ESA-Table 2" sheetId="117" r:id="rId3"/>
    <sheet name="ESA-Table 3" sheetId="69" r:id="rId4"/>
    <sheet name="ESA Table 4" sheetId="118" r:id="rId5"/>
    <sheet name="ESA-Table 5" sheetId="71" r:id="rId6"/>
    <sheet name="ESA-Table 6" sheetId="119" r:id="rId7"/>
    <sheet name="ESA-Table 7" sheetId="73" r:id="rId8"/>
    <sheet name="ESA-Table 8" sheetId="120" r:id="rId9"/>
    <sheet name="ESA-Table 9" sheetId="19" r:id="rId10"/>
    <sheet name="ESA-Table 10" sheetId="20" r:id="rId11"/>
    <sheet name="ESA-Table 11" sheetId="21" r:id="rId12"/>
    <sheet name="ESA Table 12 " sheetId="114" r:id="rId13"/>
    <sheet name="ESA-Table 13" sheetId="27" r:id="rId14"/>
    <sheet name="ESA -Table 14 " sheetId="95" r:id="rId15"/>
    <sheet name="ESA-Table 15-Lighting" sheetId="31" r:id="rId16"/>
    <sheet name="ESA-Table 16" sheetId="32" r:id="rId17"/>
    <sheet name="CARE-Table 1" sheetId="100" r:id="rId18"/>
    <sheet name="CARE-Table 2" sheetId="101" r:id="rId19"/>
    <sheet name="CARE-Table 3" sheetId="102" r:id="rId20"/>
    <sheet name="CARE-Table 4" sheetId="103" r:id="rId21"/>
    <sheet name="CARE-Table 5" sheetId="104" r:id="rId22"/>
    <sheet name="CARE-Table 6" sheetId="105" r:id="rId23"/>
    <sheet name="CARE-Table 7" sheetId="106" r:id="rId24"/>
    <sheet name="CARE-Table 8" sheetId="107" r:id="rId25"/>
    <sheet name="CARE-Table 9" sheetId="108" r:id="rId26"/>
    <sheet name="CARE-Table 10" sheetId="109" r:id="rId27"/>
    <sheet name="CARE-Table 11" sheetId="110" r:id="rId28"/>
    <sheet name="CARE-Table 12" sheetId="111" r:id="rId29"/>
    <sheet name="CARE-Table 13" sheetId="112" r:id="rId30"/>
    <sheet name="CARE-Table 14" sheetId="113" r:id="rId31"/>
    <sheet name="Sheet1" sheetId="121"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0" localSheetId="12">#REF!</definedName>
    <definedName name="\0">#REF!</definedName>
    <definedName name="\a" localSheetId="12">#REF!</definedName>
    <definedName name="\a">#REF!</definedName>
    <definedName name="\b" localSheetId="12">#REF!</definedName>
    <definedName name="\b">#REF!</definedName>
    <definedName name="\c" localSheetId="12">#REF!</definedName>
    <definedName name="\c">#REF!</definedName>
    <definedName name="\d" localSheetId="12">#REF!</definedName>
    <definedName name="\d">#REF!</definedName>
    <definedName name="\f" localSheetId="12">#REF!</definedName>
    <definedName name="\f">#REF!</definedName>
    <definedName name="\k" localSheetId="12">#REF!</definedName>
    <definedName name="\k">#REF!</definedName>
    <definedName name="\m" localSheetId="12">#REF!</definedName>
    <definedName name="\m">#REF!</definedName>
    <definedName name="\p" localSheetId="12">#REF!</definedName>
    <definedName name="\p">#REF!</definedName>
    <definedName name="\s" localSheetId="12">#REF!</definedName>
    <definedName name="\s">#REF!</definedName>
    <definedName name="\t" localSheetId="12">#REF!</definedName>
    <definedName name="\t">#REF!</definedName>
    <definedName name="\u" localSheetId="12">#REF!</definedName>
    <definedName name="\u">#REF!</definedName>
    <definedName name="\x" localSheetId="12">#REF!</definedName>
    <definedName name="\x">#REF!</definedName>
    <definedName name="\z" localSheetId="12">#REF!</definedName>
    <definedName name="\z">#REF!</definedName>
    <definedName name="_____NPV2003">'[1]All Rates'!$V$7:$X$31</definedName>
    <definedName name="_____NPV2004">'[2]All Rates'!$Z$7:$AB$31</definedName>
    <definedName name="____NPV2003">'[1]All Rates'!$V$7:$X$31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1995_COSTS" localSheetId="12">#REF!</definedName>
    <definedName name="_1995_COSTS">#REF!</definedName>
    <definedName name="_ADJ2">[3]Adjustments!#REF!</definedName>
    <definedName name="_AMO_UniqueIdentifier" hidden="1">"'5368ee48-d80c-4369-9229-f25455a53630'"</definedName>
    <definedName name="_CRD1" localSheetId="12">#REF!</definedName>
    <definedName name="_CRD1">#REF!</definedName>
    <definedName name="_CRD2" localSheetId="12">#REF!</definedName>
    <definedName name="_CRD2">#REF!</definedName>
    <definedName name="_CRD3" localSheetId="12">#REF!</definedName>
    <definedName name="_CRD3">#REF!</definedName>
    <definedName name="_CRD4" localSheetId="12">#REF!</definedName>
    <definedName name="_CRD4">#REF!</definedName>
    <definedName name="_CRD5" localSheetId="12">#REF!</definedName>
    <definedName name="_CRD5">#REF!</definedName>
    <definedName name="_DAT1" localSheetId="12">#REF!</definedName>
    <definedName name="_DAT1">#REF!</definedName>
    <definedName name="_DAT10" localSheetId="12">#REF!</definedName>
    <definedName name="_DAT10">#REF!</definedName>
    <definedName name="_DAT11" localSheetId="12">#REF!</definedName>
    <definedName name="_DAT11">#REF!</definedName>
    <definedName name="_DAT12" localSheetId="12">#REF!</definedName>
    <definedName name="_DAT12">#REF!</definedName>
    <definedName name="_DAT13" localSheetId="12">#REF!</definedName>
    <definedName name="_DAT13">#REF!</definedName>
    <definedName name="_DAT14" localSheetId="12">#REF!</definedName>
    <definedName name="_DAT14">#REF!</definedName>
    <definedName name="_DAT2" localSheetId="12">#REF!</definedName>
    <definedName name="_DAT2">#REF!</definedName>
    <definedName name="_DAT3" localSheetId="12">#REF!</definedName>
    <definedName name="_DAT3">#REF!</definedName>
    <definedName name="_DAT4" localSheetId="12">#REF!</definedName>
    <definedName name="_DAT4">#REF!</definedName>
    <definedName name="_DAT5" localSheetId="12">#REF!</definedName>
    <definedName name="_DAT5">#REF!</definedName>
    <definedName name="_DAT6" localSheetId="12">#REF!</definedName>
    <definedName name="_DAT6">#REF!</definedName>
    <definedName name="_DAT7" localSheetId="12">#REF!</definedName>
    <definedName name="_DAT7">#REF!</definedName>
    <definedName name="_DAT8" localSheetId="12">#REF!</definedName>
    <definedName name="_DAT8">#REF!</definedName>
    <definedName name="_DAT9" localSheetId="12">#REF!</definedName>
    <definedName name="_DAT9">#REF!</definedName>
    <definedName name="_E1" localSheetId="12">#REF!</definedName>
    <definedName name="_E1">#REF!</definedName>
    <definedName name="_GRC1" localSheetId="12">#REF!</definedName>
    <definedName name="_GRC1">#REF!</definedName>
    <definedName name="_GS1" localSheetId="12">#REF!</definedName>
    <definedName name="_GS1">#REF!</definedName>
    <definedName name="_GS2" localSheetId="12">#REF!</definedName>
    <definedName name="_GS2">#REF!</definedName>
    <definedName name="_I6" localSheetId="12">#REF!</definedName>
    <definedName name="_I6">#REF!</definedName>
    <definedName name="_NPV2003" localSheetId="6">'[4]All Rates'!$Q$7:$R$31</definedName>
    <definedName name="_NPV2003">'[1]All Rates'!$V$7:$X$31</definedName>
    <definedName name="_NPV2004">'[2]All Rates'!$Z$7:$AB$31</definedName>
    <definedName name="_RD2">'[5]RD Category'!$A$2:$B$40</definedName>
    <definedName name="ACCOUNTS">[6]SummaryPaste!#REF!</definedName>
    <definedName name="ADJUST6" localSheetId="12">#REF!</definedName>
    <definedName name="ADJUST6">#REF!</definedName>
    <definedName name="ADJUST7" localSheetId="12">#REF!</definedName>
    <definedName name="ADJUST7">#REF!</definedName>
    <definedName name="adjustments" localSheetId="12">#REF!</definedName>
    <definedName name="adjustments">#REF!</definedName>
    <definedName name="atticinsulation" localSheetId="5">'[7]Unit Input'!$D$8:$D$9</definedName>
    <definedName name="atticinsulation">'[8]Unit Input'!$D$8:$D$9</definedName>
    <definedName name="atticventing" localSheetId="12">#REF!</definedName>
    <definedName name="atticventing">#REF!</definedName>
    <definedName name="atticweatherstripping" localSheetId="5">'[7]Unit Input'!$D$5:$D$7</definedName>
    <definedName name="atticweatherstripping">'[8]Unit Input'!$D$5:$D$7</definedName>
    <definedName name="AuthBudget">'[9]CARE-Table 1'!$G$6:$G$16</definedName>
    <definedName name="Base_Customers" localSheetId="5">'[7]Key to Tables'!$B$19</definedName>
    <definedName name="Base_Customers">'[8]Key to Tables'!$B$19</definedName>
    <definedName name="base_rate_annual" localSheetId="12">#REF!</definedName>
    <definedName name="base_rate_annual">#REF!</definedName>
    <definedName name="BCOMP3" localSheetId="12">#REF!</definedName>
    <definedName name="BCOMP3">#REF!</definedName>
    <definedName name="BCOMP4" localSheetId="12">#REF!</definedName>
    <definedName name="BCOMP4">#REF!</definedName>
    <definedName name="caulking" localSheetId="5">'[7]Unit Input'!$D$12:$D$14</definedName>
    <definedName name="caulking">'[8]Unit Input'!$D$12:$D$14</definedName>
    <definedName name="centralAC" localSheetId="5">'[7]Unit Input'!$D$48</definedName>
    <definedName name="centralAC">'[8]Unit Input'!$D$48</definedName>
    <definedName name="CFL" localSheetId="12">#REF!</definedName>
    <definedName name="CFL">#REF!</definedName>
    <definedName name="Closed1">[10]Sheet1!$A$2:$A$216</definedName>
    <definedName name="Closed2">[10]Sheet1!$B$2:$B$216</definedName>
    <definedName name="Connie" localSheetId="12">#REF!</definedName>
    <definedName name="Connie">#REF!</definedName>
    <definedName name="ConsolidatedRange" localSheetId="12">#REF!</definedName>
    <definedName name="ConsolidatedRange">#REF!</definedName>
    <definedName name="ConsolidationRange" localSheetId="12">#REF!</definedName>
    <definedName name="ConsolidationRange">#REF!</definedName>
    <definedName name="CREDITS" localSheetId="12">#REF!</definedName>
    <definedName name="CREDITS">#REF!</definedName>
    <definedName name="DATA1" localSheetId="12">#REF!</definedName>
    <definedName name="DATA1">#REF!</definedName>
    <definedName name="DATA10" localSheetId="12">#REF!</definedName>
    <definedName name="DATA10">#REF!</definedName>
    <definedName name="DATA11" localSheetId="12">#REF!</definedName>
    <definedName name="DATA11">#REF!</definedName>
    <definedName name="DATA12" localSheetId="12">#REF!</definedName>
    <definedName name="DATA12">#REF!</definedName>
    <definedName name="DATA13" localSheetId="12">#REF!</definedName>
    <definedName name="DATA13">#REF!</definedName>
    <definedName name="DATA14" localSheetId="12">#REF!</definedName>
    <definedName name="DATA14">#REF!</definedName>
    <definedName name="DATA2" localSheetId="12">#REF!</definedName>
    <definedName name="DATA2">#REF!</definedName>
    <definedName name="DATA3" localSheetId="12">#REF!</definedName>
    <definedName name="DATA3">#REF!</definedName>
    <definedName name="DATA4" localSheetId="12">#REF!</definedName>
    <definedName name="DATA4">#REF!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DATA9" localSheetId="12">#REF!</definedName>
    <definedName name="DATA9">#REF!</definedName>
    <definedName name="Discount">'[11]Energy Rate'!$C$44</definedName>
    <definedName name="Discount_Rate" localSheetId="12">#REF!</definedName>
    <definedName name="Discount_Rate">#REF!</definedName>
    <definedName name="Dixcount_Rate" localSheetId="12">#REF!</definedName>
    <definedName name="Dixcount_Rate">#REF!</definedName>
    <definedName name="Diycount_Rate" localSheetId="12">#REF!</definedName>
    <definedName name="Diycount_Rate">#REF!</definedName>
    <definedName name="DOM" localSheetId="12">#REF!</definedName>
    <definedName name="DOM">#REF!</definedName>
    <definedName name="DOMRD" localSheetId="12">#REF!</definedName>
    <definedName name="DOMRD">#REF!</definedName>
    <definedName name="doorweatherstripping" localSheetId="5">'[7]Unit Input'!$D$17:$D$19</definedName>
    <definedName name="doorweatherstripping">'[8]Unit Input'!$D$17:$D$19</definedName>
    <definedName name="Double?">'[12]Unit Input'!$D$45</definedName>
    <definedName name="Double1">'[12]Unit Input'!$D$47</definedName>
    <definedName name="DR" localSheetId="12">#REF!+#REF!</definedName>
    <definedName name="DR">#REF!+#REF!</definedName>
    <definedName name="ductrepair" localSheetId="5">'[13]Per Measure Savings'!#REF!</definedName>
    <definedName name="ductrepair">'[14]Per Measure Savings'!#REF!</definedName>
    <definedName name="ductsealandrepair" localSheetId="5">'[7]Unit Input'!$D$49:$D$51</definedName>
    <definedName name="ductsealandrepair">'[8]Unit Input'!$D$49:$D$51</definedName>
    <definedName name="DWL">'[15]Effective-Rates'!#REF!</definedName>
    <definedName name="ecabf_summer">'[15]Effective-Rates'!#REF!</definedName>
    <definedName name="ecabf_winter">'[15]Effective-Rates'!#REF!</definedName>
    <definedName name="educworkshop" localSheetId="5">'[7]Unit Input'!$D$63</definedName>
    <definedName name="educworkshop">'[8]Unit Input'!$D$63</definedName>
    <definedName name="elasticity" localSheetId="12">#REF!</definedName>
    <definedName name="elasticity">#REF!</definedName>
    <definedName name="electricfurnacerepair" localSheetId="5">'[7]Unit Input'!$D$40</definedName>
    <definedName name="electricfurnacerepair">'[8]Unit Input'!$D$40</definedName>
    <definedName name="electricfurnacereplacement" localSheetId="5">'[7]Unit Input'!$D$41</definedName>
    <definedName name="electricfurnacereplacement">'[8]Unit Input'!$D$41</definedName>
    <definedName name="electricwaterheaterreplacement" localSheetId="5">'[7]Unit Input'!$D$54</definedName>
    <definedName name="electricwaterheaterreplacement">'[8]Unit Input'!$D$54</definedName>
    <definedName name="EPMC1" localSheetId="12">#REF!</definedName>
    <definedName name="EPMC1">#REF!</definedName>
    <definedName name="EPMC2" localSheetId="12">#REF!</definedName>
    <definedName name="EPMC2">#REF!</definedName>
    <definedName name="EPMC3" localSheetId="12">#REF!</definedName>
    <definedName name="EPMC3">#REF!</definedName>
    <definedName name="EPMC4" localSheetId="12">#REF!</definedName>
    <definedName name="EPMC4">#REF!</definedName>
    <definedName name="Escalation_2001_2004">'[16]Customer MC'!$C$63</definedName>
    <definedName name="Escalation_2004_2006">'[17]Customer MC'!$C$72</definedName>
    <definedName name="Estimated_Month" localSheetId="5">'[13]Key to Tables'!#REF!</definedName>
    <definedName name="Estimated_Month">'[14]Key to Tables'!#REF!</definedName>
    <definedName name="EstimatedMonth">'[18]Key to Tables'!#REF!</definedName>
    <definedName name="EUL" localSheetId="12">#REF!</definedName>
    <definedName name="EUL" localSheetId="9">'ESA-Table 9'!$T$3:$V$44</definedName>
    <definedName name="EUL">#REF!</definedName>
    <definedName name="evap">'[19]Unit Input'!$D$46</definedName>
    <definedName name="evapcoolercover" localSheetId="5">'[7]Unit Input'!$D$20</definedName>
    <definedName name="evapcoolercover">'[8]Unit Input'!$D$20</definedName>
    <definedName name="evapcoolermaintenance" localSheetId="5">'[7]Unit Input'!$D$58:$D$60</definedName>
    <definedName name="evapcoolermaintenance">'[8]Unit Input'!$D$58:$D$60</definedName>
    <definedName name="EXHIBIT" localSheetId="12">#REF!</definedName>
    <definedName name="EXHIBIT">#REF!</definedName>
    <definedName name="faucetaerator" localSheetId="5">'[7]Unit Input'!$D$21</definedName>
    <definedName name="faucetaerator">'[8]Unit Input'!$D$21</definedName>
    <definedName name="Final___5_yr_TDBU_Capital_Budget" localSheetId="12">#REF!</definedName>
    <definedName name="Final___5_yr_TDBU_Capital_Budget">#REF!</definedName>
    <definedName name="FOOTNOTES" localSheetId="12">#REF!</definedName>
    <definedName name="FOOTNOTES">#REF!</definedName>
    <definedName name="furnacefilter" localSheetId="5">'[7]Unit Input'!$D$22:$D$24</definedName>
    <definedName name="furnacefilter">'[8]Unit Input'!$D$22:$D$24</definedName>
    <definedName name="gasfurnacerepair" localSheetId="5">'[7]Unit Input'!$D$38</definedName>
    <definedName name="gasfurnacerepair">'[8]Unit Input'!$D$38</definedName>
    <definedName name="gasfurnacereplacement" localSheetId="5">'[7]Unit Input'!$D$39</definedName>
    <definedName name="gasfurnacereplacement">'[8]Unit Input'!$D$39</definedName>
    <definedName name="gaskets" localSheetId="5">'[7]Unit Input'!$D$29</definedName>
    <definedName name="gaskets">'[8]Unit Input'!$D$29</definedName>
    <definedName name="gaswaterheaterreplacement" localSheetId="5">'[7]Unit Input'!$D$53</definedName>
    <definedName name="gaswaterheaterreplacement">'[8]Unit Input'!$D$53</definedName>
    <definedName name="Gen.plant_loading_factor">[20]Loaders!$B$9</definedName>
    <definedName name="GRC" localSheetId="12">#REF!</definedName>
    <definedName name="GRC">#REF!</definedName>
    <definedName name="Henry" localSheetId="12">#REF!</definedName>
    <definedName name="Henry">#REF!</definedName>
    <definedName name="inhomeeduc" localSheetId="5">'[7]Unit Input'!$D$62</definedName>
    <definedName name="inhomeeduc">'[8]Unit Input'!$D$62</definedName>
    <definedName name="io" localSheetId="12">#REF!</definedName>
    <definedName name="io">#REF!</definedName>
    <definedName name="iso.T.land">[21]RCN!$E$23:$CG$23,[21]RCN!$E$15:$CG$15</definedName>
    <definedName name="JETSET" localSheetId="12">#REF!</definedName>
    <definedName name="JETSET">#REF!</definedName>
    <definedName name="kWh" localSheetId="5">'[7]Key to Tables'!$B$17</definedName>
    <definedName name="kWh">'[8]Key to Tables'!$B$17</definedName>
    <definedName name="landlordcentralac" localSheetId="5">'[7]Unit Input'!$D$45</definedName>
    <definedName name="landlordcentralac">'[8]Unit Input'!$D$45</definedName>
    <definedName name="landlordrefrigerator" localSheetId="5">'[7]Unit Input'!$D$43</definedName>
    <definedName name="landlordrefrigerator">'[8]Unit Input'!$D$43</definedName>
    <definedName name="landlordwindowac" localSheetId="5">'[7]Unit Input'!$D$44</definedName>
    <definedName name="landlordwindowac">'[8]Unit Input'!$D$44</definedName>
    <definedName name="low_income_discount_Baseline">'[15]Effective-Rates'!#REF!</definedName>
    <definedName name="lowflowshowerhead" localSheetId="5">'[7]Unit Input'!$D$25</definedName>
    <definedName name="lowflowshowerhead">'[8]Unit Input'!$D$25</definedName>
    <definedName name="LS_1_allnight">'[15]Effective-Rates'!#REF!</definedName>
    <definedName name="LS_1_midnight">'[15]Effective-Rates'!#REF!</definedName>
    <definedName name="LS_2_allnight">'[15]Effective-Rates'!#REF!</definedName>
    <definedName name="LS_2_midnight">'[15]Effective-Rates'!#REF!</definedName>
    <definedName name="LS_3">'[15]Effective-Rates'!#REF!</definedName>
    <definedName name="MC__T_Land" localSheetId="12">#REF!</definedName>
    <definedName name="MC__T_Land">#REF!</definedName>
    <definedName name="mc_dist_circuits" localSheetId="12">#REF!</definedName>
    <definedName name="mc_dist_circuits">#REF!</definedName>
    <definedName name="mc_dist_land" localSheetId="12">#REF!</definedName>
    <definedName name="mc_dist_land">#REF!</definedName>
    <definedName name="mc_dist_station" localSheetId="12">#REF!</definedName>
    <definedName name="mc_dist_station">#REF!</definedName>
    <definedName name="mc_non_iso_t_circuits" localSheetId="12">#REF!</definedName>
    <definedName name="mc_non_iso_t_circuits">#REF!</definedName>
    <definedName name="MC_non_iso_T_Land" localSheetId="12">#REF!</definedName>
    <definedName name="MC_non_iso_T_Land">#REF!</definedName>
    <definedName name="MC_non_iso_t_station" localSheetId="12">#REF!</definedName>
    <definedName name="MC_non_iso_t_station">#REF!</definedName>
    <definedName name="mc_t_circuits" localSheetId="12">#REF!</definedName>
    <definedName name="mc_t_circuits">#REF!</definedName>
    <definedName name="MC_T_Land" localSheetId="12">#REF!</definedName>
    <definedName name="MC_T_Land">#REF!</definedName>
    <definedName name="MC_t_station" localSheetId="12">#REF!</definedName>
    <definedName name="MC_t_station">#REF!</definedName>
    <definedName name="MCRR_22" localSheetId="12">#REF!</definedName>
    <definedName name="MCRR_22">#REF!</definedName>
    <definedName name="MCRR_TABLE" localSheetId="12">#REF!</definedName>
    <definedName name="MCRR_TABLE">#REF!</definedName>
    <definedName name="MCRR_TABLE_W_RD" localSheetId="12">#REF!</definedName>
    <definedName name="MCRR_TABLE_W_RD">#REF!</definedName>
    <definedName name="MDD_Sector_1" localSheetId="12">#REF!</definedName>
    <definedName name="MDD_Sector_1">#REF!</definedName>
    <definedName name="MDD_Sector_2" localSheetId="12">#REF!</definedName>
    <definedName name="MDD_Sector_2">#REF!</definedName>
    <definedName name="minorhomerepair" localSheetId="5">'[7]Unit Input'!$D$26:$D$28</definedName>
    <definedName name="minorhomerepair">'[8]Unit Input'!$D$26:$D$28</definedName>
    <definedName name="misc" localSheetId="5">'[7]Unit Input'!$D$42</definedName>
    <definedName name="misc">'[8]Unit Input'!$D$42</definedName>
    <definedName name="Month" localSheetId="5">'[22]Key to Tables'!$B$15</definedName>
    <definedName name="Month">'[23]Key to Tables'!$B$15</definedName>
    <definedName name="Month1">'[24]PP Calc 2005'!#REF!</definedName>
    <definedName name="Month2">'[24]PP Calc 2005'!#REF!</definedName>
    <definedName name="Month3">'[24]PP Calc 2005'!#REF!</definedName>
    <definedName name="Name">'[25]Proposed-RTP-Scalers'!#REF!</definedName>
    <definedName name="Name1">'[25]Proposed-RTP-Scalers'!#REF!</definedName>
    <definedName name="non.iso.T.land">[21]RCN!$E$53:$CG$53,[21]RCN!$E$61:$CG$61</definedName>
    <definedName name="OL_1_Allnight" localSheetId="12">'[15]Effective-Rates'!#REF!</definedName>
    <definedName name="OL_1_Allnight">'[15]Effective-Rates'!#REF!</definedName>
    <definedName name="OL_1_Midnight">'[15]Effective-Rates'!#REF!</definedName>
    <definedName name="Other_offsets" localSheetId="12">#REF!</definedName>
    <definedName name="Other_offsets">#REF!</definedName>
    <definedName name="outreachassess" localSheetId="12">#REF!</definedName>
    <definedName name="outreachassess">#REF!</definedName>
    <definedName name="PAGE1.1_MCRR_21" localSheetId="12">#REF!</definedName>
    <definedName name="PAGE1.1_MCRR_21">#REF!</definedName>
    <definedName name="PAGE1_MCRR_16" localSheetId="12">#REF!</definedName>
    <definedName name="PAGE1_MCRR_16">#REF!</definedName>
    <definedName name="PAGE1_MCRR_21" localSheetId="12">#REF!</definedName>
    <definedName name="PAGE1_MCRR_21">#REF!</definedName>
    <definedName name="PAGE1_MCRR_30" localSheetId="12">#REF!</definedName>
    <definedName name="PAGE1_MCRR_30">#REF!</definedName>
    <definedName name="PAGE2.1_MCRR_21" localSheetId="12">#REF!</definedName>
    <definedName name="PAGE2.1_MCRR_21">#REF!</definedName>
    <definedName name="PAGE2_MCRR_16" localSheetId="12">#REF!</definedName>
    <definedName name="PAGE2_MCRR_16">#REF!</definedName>
    <definedName name="PAGE2_MCRR_21" localSheetId="12">#REF!</definedName>
    <definedName name="PAGE2_MCRR_21">#REF!</definedName>
    <definedName name="PAGE2_MCRR_30" localSheetId="12">#REF!</definedName>
    <definedName name="PAGE2_MCRR_30">#REF!</definedName>
    <definedName name="PAGE3.1_MCRR_21" localSheetId="12">#REF!</definedName>
    <definedName name="PAGE3.1_MCRR_21">#REF!</definedName>
    <definedName name="PAGE3_MCRR_16" localSheetId="12">#REF!</definedName>
    <definedName name="PAGE3_MCRR_16">#REF!</definedName>
    <definedName name="PAGE3_MCRR_21" localSheetId="12">#REF!</definedName>
    <definedName name="PAGE3_MCRR_21">#REF!</definedName>
    <definedName name="PAGE3_MCRR_30" localSheetId="12">#REF!</definedName>
    <definedName name="PAGE3_MCRR_30">#REF!</definedName>
    <definedName name="PAGE4_MCRR_16" localSheetId="12">#REF!</definedName>
    <definedName name="PAGE4_MCRR_16">#REF!</definedName>
    <definedName name="PAGE4_MCRR_21" localSheetId="12">#REF!</definedName>
    <definedName name="PAGE4_MCRR_21">#REF!</definedName>
    <definedName name="PAGE4_MCRR_30" localSheetId="12">#REF!</definedName>
    <definedName name="PAGE4_MCRR_30">#REF!</definedName>
    <definedName name="PAGE5_MCRR_16" localSheetId="12">#REF!</definedName>
    <definedName name="PAGE5_MCRR_16">#REF!</definedName>
    <definedName name="PAGE6.1_MCRR_16" localSheetId="12">#REF!</definedName>
    <definedName name="PAGE6.1_MCRR_16">#REF!</definedName>
    <definedName name="PAGE6_MCRR_16" localSheetId="12">#REF!</definedName>
    <definedName name="PAGE6_MCRR_16">#REF!</definedName>
    <definedName name="PAGE7.1_MCRR_16">#N/A</definedName>
    <definedName name="PAGE7_MCRR_16" localSheetId="12">#REF!</definedName>
    <definedName name="PAGE7_MCRR_16">#REF!</definedName>
    <definedName name="PAGE8_MCRR_16">#N/A</definedName>
    <definedName name="Percent_AC" localSheetId="12">#REF!</definedName>
    <definedName name="Percent_AC">#REF!</definedName>
    <definedName name="Percent_Elec_Water" localSheetId="12">#REF!</definedName>
    <definedName name="Percent_Elec_Water">#REF!</definedName>
    <definedName name="Percent_Gas_Heat" localSheetId="5">'[7]Per Measure Savings'!$M$8</definedName>
    <definedName name="Percent_Gas_Heat">'[8]Per Measure Savings'!$M$8</definedName>
    <definedName name="Percent_Gas_Water" localSheetId="5">'[7]Per Measure Savings'!$L$8</definedName>
    <definedName name="Percent_Gas_Water">'[8]Per Measure Savings'!$L$8</definedName>
    <definedName name="Percent_SH" localSheetId="12">#REF!</definedName>
    <definedName name="Percent_SH">#REF!</definedName>
    <definedName name="permanentevapcooler" localSheetId="5">'[7]Unit Input'!$D$46</definedName>
    <definedName name="permanentevapcooler">'[8]Unit Input'!$D$46</definedName>
    <definedName name="portableevapcooler" localSheetId="5">'[7]Unit Input'!$D$30</definedName>
    <definedName name="portableevapcooler">'[8]Unit Input'!$D$30</definedName>
    <definedName name="_xlnm.Print_Area" localSheetId="17">'CARE-Table 1'!$A$1:$H$63</definedName>
    <definedName name="_xlnm.Print_Area" localSheetId="26">'CARE-Table 10'!$A$1:$F$26</definedName>
    <definedName name="_xlnm.Print_Area" localSheetId="29">'CARE-Table 13'!$A$2:$J$12</definedName>
    <definedName name="_xlnm.Print_Area" localSheetId="30">'CARE-Table 14'!$A$1:$B$18</definedName>
    <definedName name="_xlnm.Print_Area" localSheetId="18">'CARE-Table 2'!$A$1:$Y$25</definedName>
    <definedName name="_xlnm.Print_Area" localSheetId="19">'CARE-Table 3'!$A$1:$I$43</definedName>
    <definedName name="_xlnm.Print_Area" localSheetId="21">'CARE-Table 5'!$A$1:$J$23</definedName>
    <definedName name="_xlnm.Print_Area" localSheetId="22">'CARE-Table 6'!$A$1:$H$18</definedName>
    <definedName name="_xlnm.Print_Area" localSheetId="23">'CARE-Table 7'!$A$1:$H$49</definedName>
    <definedName name="_xlnm.Print_Area" localSheetId="24">'CARE-Table 8'!$A$1:$H$20</definedName>
    <definedName name="_xlnm.Print_Area" localSheetId="25">'CARE-Table 9'!$A$1:$D$24</definedName>
    <definedName name="_xlnm.Print_Area" localSheetId="12">'ESA Table 12 '!$A$1:$Z$44</definedName>
    <definedName name="_xlnm.Print_Area" localSheetId="14">'ESA -Table 14 '!$A$1:$L$28</definedName>
    <definedName name="_xlnm.Print_Area" localSheetId="4">'ESA Table 4'!$A$1:$G$69</definedName>
    <definedName name="_xlnm.Print_Area" localSheetId="1">'ESA-Table 1'!$A$1:$J$65</definedName>
    <definedName name="_xlnm.Print_Area" localSheetId="10">'ESA-Table 10'!$A$1:$C$27</definedName>
    <definedName name="_xlnm.Print_Area" localSheetId="11">'ESA-Table 11'!$A$1:$E$9</definedName>
    <definedName name="_xlnm.Print_Area" localSheetId="13">'ESA-Table 13'!$A$1:$B$20</definedName>
    <definedName name="_xlnm.Print_Area" localSheetId="15">'ESA-Table 15-Lighting'!$A$1:$F$36</definedName>
    <definedName name="_xlnm.Print_Area" localSheetId="16">'ESA-Table 16'!$A$1:$H$105</definedName>
    <definedName name="_xlnm.Print_Area" localSheetId="2">'ESA-Table 2'!$A$1:$H$62</definedName>
    <definedName name="_xlnm.Print_Area" localSheetId="3">'ESA-Table 3'!$A$1:$G$20</definedName>
    <definedName name="_xlnm.Print_Area" localSheetId="5">'ESA-Table 5'!$A$1:$G$85</definedName>
    <definedName name="_xlnm.Print_Area" localSheetId="6">'ESA-Table 6'!$A$1:$S$50</definedName>
    <definedName name="_xlnm.Print_Area" localSheetId="7">'ESA-Table 7'!$A$1:$E$33</definedName>
    <definedName name="_xlnm.Print_Area" localSheetId="8">'ESA-Table 8'!$A$1:$I$16</definedName>
    <definedName name="_xlnm.Print_Area" localSheetId="9">'ESA-Table 9'!$A$1:$G$45</definedName>
    <definedName name="_xlnm.Print_Area" localSheetId="0">'SUMMARY -TABLE'!$A$1:$D$66</definedName>
    <definedName name="_xlnm.Print_Area">#REF!</definedName>
    <definedName name="PRINT_AREA_MI" localSheetId="12">#REF!</definedName>
    <definedName name="PRINT_AREA_MI">#REF!</definedName>
    <definedName name="_xlnm.Print_Titles" localSheetId="16">'ESA-Table 16'!$5:$6</definedName>
    <definedName name="_xlnm.Print_Titles" localSheetId="2">'ESA-Table 2'!$A:$B</definedName>
    <definedName name="_xlnm.Print_Titles" localSheetId="5">'ESA-Table 5'!$1:$3</definedName>
    <definedName name="RCN_sector_1" localSheetId="12">#REF!</definedName>
    <definedName name="RCN_sector_1">#REF!</definedName>
    <definedName name="RCN_sector_2" localSheetId="12">#REF!</definedName>
    <definedName name="RCN_sector_2">#REF!</definedName>
    <definedName name="RD" localSheetId="12">#REF!</definedName>
    <definedName name="RD">#REF!</definedName>
    <definedName name="refrigerator" localSheetId="5">'[7]Unit Input'!$D$31:$D$33</definedName>
    <definedName name="refrigerator">'[8]Unit Input'!$D$31:$D$33</definedName>
    <definedName name="RELAMP" localSheetId="12">#REF!</definedName>
    <definedName name="RELAMP">#REF!</definedName>
    <definedName name="Rob" localSheetId="12">#REF!</definedName>
    <definedName name="Rob">#REF!</definedName>
    <definedName name="setbackthermostat" localSheetId="5">'[7]Unit Input'!$D$55</definedName>
    <definedName name="setbackthermostat">'[8]Unit Input'!$D$55</definedName>
    <definedName name="SUMM_1" localSheetId="12">#REF!</definedName>
    <definedName name="SUMM_1">#REF!</definedName>
    <definedName name="SYS_ADJ2" localSheetId="12">#REF!</definedName>
    <definedName name="SYS_ADJ2">#REF!</definedName>
    <definedName name="t" localSheetId="5">'[7]Unit Input'!$D$21</definedName>
    <definedName name="t">'[8]Unit Input'!$D$21</definedName>
    <definedName name="table" localSheetId="5">'[7]Unit Input'!$D$48</definedName>
    <definedName name="table">'[8]Unit Input'!$D$48</definedName>
    <definedName name="table29">'[26]Unit Input'!$D$29</definedName>
    <definedName name="table29a">'[8]Unit Input'!$D$29</definedName>
    <definedName name="tbale" localSheetId="5">'[7]Unit Input'!$D$40</definedName>
    <definedName name="tbale">'[8]Unit Input'!$D$40</definedName>
    <definedName name="tblChgCodes" localSheetId="12">#REF!</definedName>
    <definedName name="tblChgCodes">#REF!</definedName>
    <definedName name="TblConsTypes" localSheetId="12">#REF!</definedName>
    <definedName name="TblConsTypes">#REF!</definedName>
    <definedName name="tblRates" localSheetId="12">#REF!</definedName>
    <definedName name="tblRates">#REF!</definedName>
    <definedName name="tblrptrate" localSheetId="12">#REF!</definedName>
    <definedName name="tblrptrate">#REF!</definedName>
    <definedName name="TC_1" localSheetId="12">#REF!</definedName>
    <definedName name="TC_1">#REF!</definedName>
    <definedName name="TEST0" localSheetId="12">#REF!</definedName>
    <definedName name="TEST0">#REF!</definedName>
    <definedName name="TESTHKEY" localSheetId="12">#REF!</definedName>
    <definedName name="TESTHKEY">#REF!</definedName>
    <definedName name="TESTKEYS" localSheetId="12">#REF!</definedName>
    <definedName name="TESTKEYS">#REF!</definedName>
    <definedName name="TESTVKEY" localSheetId="12">#REF!</definedName>
    <definedName name="TESTVKEY">#REF!</definedName>
    <definedName name="Therm" localSheetId="5">'[7]Key to Tables'!$B$18</definedName>
    <definedName name="Therm">'[8]Key to Tables'!$B$18</definedName>
    <definedName name="total_offsets_summer" localSheetId="12">#REF!</definedName>
    <definedName name="total_offsets_summer">#REF!</definedName>
    <definedName name="Total_offsets_winter">'[15]Effective-Rates'!#REF!</definedName>
    <definedName name="total_rates_summer">'[15]Effective-Rates'!#REF!</definedName>
    <definedName name="total_rates_winter">'[15]Effective-Rates'!#REF!</definedName>
    <definedName name="TOU_HEADER" localSheetId="12">#REF!</definedName>
    <definedName name="TOU_HEADER">#REF!</definedName>
    <definedName name="TOU_PA_5_1" localSheetId="12">#REF!</definedName>
    <definedName name="TOU_PA_5_1">#REF!</definedName>
    <definedName name="TOU_PA_5_2" localSheetId="12">'[27]RevReq-Detail'!#REF!</definedName>
    <definedName name="TOU_PA_5_2">'[27]RevReq-Detail'!#REF!</definedName>
    <definedName name="TownCode" localSheetId="12">#REF!</definedName>
    <definedName name="TownCode">#REF!</definedName>
    <definedName name="UMC_PAGE1" localSheetId="12">#REF!</definedName>
    <definedName name="UMC_PAGE1">#REF!</definedName>
    <definedName name="UMC_PAGE2" localSheetId="12">#REF!</definedName>
    <definedName name="UMC_PAGE2">#REF!</definedName>
    <definedName name="UMC_PAGE3" localSheetId="12">#REF!</definedName>
    <definedName name="UMC_PAGE3">#REF!</definedName>
    <definedName name="UMC_PAGE4" localSheetId="12">#REF!</definedName>
    <definedName name="UMC_PAGE4">#REF!</definedName>
    <definedName name="UMC_PAGE4.1" localSheetId="12">#REF!</definedName>
    <definedName name="UMC_PAGE4.1">#REF!</definedName>
    <definedName name="UMC_PAGE5" localSheetId="12">#REF!</definedName>
    <definedName name="UMC_PAGE5">#REF!</definedName>
    <definedName name="UMC_PAGE6" localSheetId="12">#REF!</definedName>
    <definedName name="UMC_PAGE6">#REF!</definedName>
    <definedName name="waterheaterblanket" localSheetId="5">'[7]Unit Input'!$D$34:$D$36</definedName>
    <definedName name="waterheaterblanket">'[8]Unit Input'!$D$34:$D$36</definedName>
    <definedName name="waterheaterpipewrap" localSheetId="5">'[7]Unit Input'!$D$37</definedName>
    <definedName name="waterheaterpipewrap">'[8]Unit Input'!$D$37</definedName>
    <definedName name="wholehousefan" localSheetId="5">'[7]Unit Input'!$D$52</definedName>
    <definedName name="wholehousefan">'[8]Unit Input'!$D$52</definedName>
    <definedName name="windowAC" localSheetId="5">'[7]Unit Input'!$D$47</definedName>
    <definedName name="windowAC">'[8]Unit Input'!$D$47</definedName>
    <definedName name="working_capital_factor">[20]Loaders!$D$20</definedName>
    <definedName name="XmnRefRange" localSheetId="12">#REF!</definedName>
    <definedName name="XmnRefRange">#REF!</definedName>
    <definedName name="xsTYPE">"tbl"</definedName>
    <definedName name="xx">#REF!</definedName>
    <definedName name="Year" localSheetId="5">'[28]Key to Tables'!$B$16</definedName>
    <definedName name="Year">'[29]Key to Tables'!$B$16</definedName>
  </definedNames>
  <calcPr calcId="145621"/>
</workbook>
</file>

<file path=xl/calcChain.xml><?xml version="1.0" encoding="utf-8"?>
<calcChain xmlns="http://schemas.openxmlformats.org/spreadsheetml/2006/main">
  <c r="C56" i="117" l="1"/>
  <c r="G5" i="119" l="1"/>
  <c r="M5" i="119"/>
  <c r="Q5" i="119"/>
  <c r="F27" i="118" l="1"/>
  <c r="F23" i="118"/>
  <c r="Q14" i="119"/>
  <c r="P14" i="119"/>
  <c r="O14" i="119"/>
  <c r="Q48" i="119"/>
  <c r="P48" i="119"/>
  <c r="O48" i="119"/>
  <c r="C48" i="117" l="1"/>
  <c r="G43" i="19" l="1"/>
  <c r="C32" i="118"/>
  <c r="F32" i="118"/>
  <c r="G32" i="118"/>
  <c r="C16" i="120"/>
  <c r="D16" i="120"/>
  <c r="E16" i="120"/>
  <c r="F16" i="120"/>
  <c r="G16" i="120"/>
  <c r="H16" i="120"/>
  <c r="I16" i="120"/>
  <c r="B16" i="120"/>
  <c r="F5" i="95" l="1"/>
  <c r="G11" i="95" l="1"/>
  <c r="G10" i="95"/>
  <c r="G48" i="117" l="1"/>
  <c r="H9" i="117" s="1"/>
  <c r="B136" i="88" s="1"/>
  <c r="F48" i="117"/>
  <c r="H46" i="117" l="1"/>
  <c r="B149" i="88" s="1"/>
  <c r="H20" i="117"/>
  <c r="B145" i="88" s="1"/>
  <c r="H14" i="117"/>
  <c r="B141" i="88" s="1"/>
  <c r="H10" i="117"/>
  <c r="B137" i="88" s="1"/>
  <c r="H28" i="117"/>
  <c r="B147" i="88" s="1"/>
  <c r="H17" i="117"/>
  <c r="B143" i="88" s="1"/>
  <c r="H12" i="117"/>
  <c r="B139" i="88" s="1"/>
  <c r="H5" i="117"/>
  <c r="B135" i="88" s="1"/>
  <c r="H26" i="117"/>
  <c r="B146" i="88" s="1"/>
  <c r="H16" i="117"/>
  <c r="B142" i="88" s="1"/>
  <c r="H11" i="117"/>
  <c r="B138" i="88" s="1"/>
  <c r="H45" i="117"/>
  <c r="B148" i="88" s="1"/>
  <c r="H19" i="117"/>
  <c r="B144" i="88" s="1"/>
  <c r="H13" i="117"/>
  <c r="B140" i="88" s="1"/>
  <c r="E52" i="118"/>
  <c r="C58" i="118"/>
  <c r="H48" i="117" l="1"/>
  <c r="D7" i="21"/>
  <c r="D29" i="88" l="1"/>
  <c r="C29" i="88"/>
  <c r="F6" i="95" l="1"/>
  <c r="F4" i="95"/>
  <c r="F3" i="95"/>
  <c r="G59" i="71" l="1"/>
  <c r="F32" i="111" l="1"/>
  <c r="E32" i="111"/>
  <c r="D32" i="111"/>
  <c r="C32" i="111"/>
  <c r="F24" i="109"/>
  <c r="D24" i="109"/>
  <c r="F23" i="109"/>
  <c r="D23" i="109"/>
  <c r="F22" i="109"/>
  <c r="D22" i="109"/>
  <c r="F21" i="109"/>
  <c r="D21" i="109"/>
  <c r="D10" i="108"/>
  <c r="D9" i="108"/>
  <c r="H17" i="107"/>
  <c r="G17" i="107"/>
  <c r="G16" i="107"/>
  <c r="H15" i="107"/>
  <c r="G15" i="107"/>
  <c r="E15" i="107"/>
  <c r="H16" i="107" s="1"/>
  <c r="H14" i="107"/>
  <c r="F14" i="107"/>
  <c r="G14" i="107" s="1"/>
  <c r="E14" i="107"/>
  <c r="H13" i="107"/>
  <c r="F13" i="107"/>
  <c r="G13" i="107" s="1"/>
  <c r="E13" i="107"/>
  <c r="H12" i="107"/>
  <c r="F12" i="107"/>
  <c r="G12" i="107" s="1"/>
  <c r="E12" i="107"/>
  <c r="H11" i="107"/>
  <c r="F11" i="107"/>
  <c r="G11" i="107" s="1"/>
  <c r="E11" i="107"/>
  <c r="H10" i="107"/>
  <c r="F10" i="107"/>
  <c r="G10" i="107" s="1"/>
  <c r="E10" i="107"/>
  <c r="H9" i="107"/>
  <c r="F9" i="107"/>
  <c r="G9" i="107" s="1"/>
  <c r="E9" i="107"/>
  <c r="H8" i="107"/>
  <c r="F8" i="107"/>
  <c r="G8" i="107" s="1"/>
  <c r="E8" i="107"/>
  <c r="F7" i="107"/>
  <c r="G7" i="107" s="1"/>
  <c r="E7" i="107"/>
  <c r="F6" i="107"/>
  <c r="E6" i="107"/>
  <c r="H7" i="107" s="1"/>
  <c r="H18" i="105"/>
  <c r="F18" i="105"/>
  <c r="E18" i="105"/>
  <c r="C18" i="105"/>
  <c r="D18" i="105" s="1"/>
  <c r="B18" i="105"/>
  <c r="H17" i="105"/>
  <c r="G17" i="105"/>
  <c r="D17" i="105"/>
  <c r="H16" i="105"/>
  <c r="G16" i="105"/>
  <c r="D16" i="105"/>
  <c r="H15" i="105"/>
  <c r="G15" i="105"/>
  <c r="D15" i="105"/>
  <c r="H14" i="105"/>
  <c r="G14" i="105"/>
  <c r="D14" i="105"/>
  <c r="H13" i="105"/>
  <c r="G13" i="105"/>
  <c r="D13" i="105"/>
  <c r="H12" i="105"/>
  <c r="G12" i="105"/>
  <c r="D12" i="105"/>
  <c r="H11" i="105"/>
  <c r="G11" i="105"/>
  <c r="D11" i="105"/>
  <c r="H10" i="105"/>
  <c r="G10" i="105"/>
  <c r="D10" i="105"/>
  <c r="H9" i="105"/>
  <c r="G9" i="105"/>
  <c r="D9" i="105"/>
  <c r="H8" i="105"/>
  <c r="G8" i="105"/>
  <c r="D8" i="105"/>
  <c r="H7" i="105"/>
  <c r="G7" i="105"/>
  <c r="D7" i="105"/>
  <c r="H6" i="105"/>
  <c r="G6" i="105"/>
  <c r="D6" i="105"/>
  <c r="F19" i="104"/>
  <c r="I19" i="104" s="1"/>
  <c r="E19" i="104"/>
  <c r="C19" i="104"/>
  <c r="B19" i="104"/>
  <c r="H19" i="104" s="1"/>
  <c r="I18" i="104"/>
  <c r="H18" i="104"/>
  <c r="G18" i="104"/>
  <c r="J18" i="104" s="1"/>
  <c r="D18" i="104"/>
  <c r="I17" i="104"/>
  <c r="H17" i="104"/>
  <c r="G17" i="104"/>
  <c r="D17" i="104"/>
  <c r="J17" i="104" s="1"/>
  <c r="I16" i="104"/>
  <c r="H16" i="104"/>
  <c r="G16" i="104"/>
  <c r="D16" i="104"/>
  <c r="J16" i="104" s="1"/>
  <c r="I15" i="104"/>
  <c r="H15" i="104"/>
  <c r="G15" i="104"/>
  <c r="J15" i="104" s="1"/>
  <c r="D15" i="104"/>
  <c r="I14" i="104"/>
  <c r="H14" i="104"/>
  <c r="G14" i="104"/>
  <c r="J14" i="104" s="1"/>
  <c r="D14" i="104"/>
  <c r="I13" i="104"/>
  <c r="H13" i="104"/>
  <c r="G13" i="104"/>
  <c r="D13" i="104"/>
  <c r="J13" i="104" s="1"/>
  <c r="J12" i="104"/>
  <c r="H12" i="104"/>
  <c r="G12" i="104"/>
  <c r="D12" i="104"/>
  <c r="I11" i="104"/>
  <c r="H11" i="104"/>
  <c r="G11" i="104"/>
  <c r="D11" i="104"/>
  <c r="J11" i="104" s="1"/>
  <c r="I10" i="104"/>
  <c r="H10" i="104"/>
  <c r="G10" i="104"/>
  <c r="J10" i="104" s="1"/>
  <c r="D10" i="104"/>
  <c r="I9" i="104"/>
  <c r="H9" i="104"/>
  <c r="G9" i="104"/>
  <c r="J9" i="104" s="1"/>
  <c r="D9" i="104"/>
  <c r="I8" i="104"/>
  <c r="G8" i="104"/>
  <c r="J8" i="104" s="1"/>
  <c r="D8" i="104"/>
  <c r="I7" i="104"/>
  <c r="H7" i="104"/>
  <c r="G7" i="104"/>
  <c r="D7" i="104"/>
  <c r="D19" i="104" s="1"/>
  <c r="G7" i="103"/>
  <c r="F7" i="103"/>
  <c r="E7" i="103"/>
  <c r="D7" i="103"/>
  <c r="F18" i="102"/>
  <c r="E18" i="102"/>
  <c r="C18" i="102"/>
  <c r="D18" i="102" s="1"/>
  <c r="B18" i="102"/>
  <c r="G17" i="102"/>
  <c r="H17" i="102" s="1"/>
  <c r="D17" i="102"/>
  <c r="G16" i="102"/>
  <c r="H16" i="102" s="1"/>
  <c r="D16" i="102"/>
  <c r="I15" i="102"/>
  <c r="G15" i="102"/>
  <c r="H15" i="102" s="1"/>
  <c r="D15" i="102"/>
  <c r="G14" i="102"/>
  <c r="H14" i="102" s="1"/>
  <c r="D14" i="102"/>
  <c r="G13" i="102"/>
  <c r="H13" i="102" s="1"/>
  <c r="D13" i="102"/>
  <c r="G12" i="102"/>
  <c r="H12" i="102" s="1"/>
  <c r="D12" i="102"/>
  <c r="I11" i="102"/>
  <c r="G11" i="102"/>
  <c r="H11" i="102" s="1"/>
  <c r="D11" i="102"/>
  <c r="G10" i="102"/>
  <c r="H10" i="102" s="1"/>
  <c r="D10" i="102"/>
  <c r="G9" i="102"/>
  <c r="H9" i="102" s="1"/>
  <c r="D9" i="102"/>
  <c r="G8" i="102"/>
  <c r="H8" i="102" s="1"/>
  <c r="D8" i="102"/>
  <c r="G7" i="102"/>
  <c r="H7" i="102" s="1"/>
  <c r="D7" i="102"/>
  <c r="G6" i="102"/>
  <c r="H6" i="102" s="1"/>
  <c r="D6" i="102"/>
  <c r="Y20" i="101"/>
  <c r="X20" i="101"/>
  <c r="W20" i="101"/>
  <c r="S20" i="101"/>
  <c r="R20" i="101"/>
  <c r="Q20" i="101"/>
  <c r="P20" i="101"/>
  <c r="N20" i="101"/>
  <c r="M20" i="101"/>
  <c r="L20" i="101"/>
  <c r="J20" i="101"/>
  <c r="I20" i="101"/>
  <c r="H20" i="101"/>
  <c r="G20" i="101"/>
  <c r="F20" i="101"/>
  <c r="D20" i="101"/>
  <c r="C20" i="101"/>
  <c r="B20" i="101"/>
  <c r="Y19" i="101"/>
  <c r="T19" i="101"/>
  <c r="O19" i="101"/>
  <c r="I19" i="101"/>
  <c r="E19" i="101"/>
  <c r="K19" i="101" s="1"/>
  <c r="Y18" i="101"/>
  <c r="T18" i="101"/>
  <c r="O18" i="101"/>
  <c r="I18" i="101"/>
  <c r="E18" i="101"/>
  <c r="K18" i="101" s="1"/>
  <c r="Y17" i="101"/>
  <c r="T17" i="101"/>
  <c r="O17" i="101"/>
  <c r="I17" i="101"/>
  <c r="E17" i="101"/>
  <c r="K17" i="101" s="1"/>
  <c r="Y16" i="101"/>
  <c r="T16" i="101"/>
  <c r="O16" i="101"/>
  <c r="I16" i="101"/>
  <c r="E16" i="101"/>
  <c r="K16" i="101" s="1"/>
  <c r="Y15" i="101"/>
  <c r="T15" i="101"/>
  <c r="O15" i="101"/>
  <c r="I15" i="101"/>
  <c r="E15" i="101"/>
  <c r="K15" i="101" s="1"/>
  <c r="Y14" i="101"/>
  <c r="T14" i="101"/>
  <c r="O14" i="101"/>
  <c r="I14" i="101"/>
  <c r="E14" i="101"/>
  <c r="K14" i="101" s="1"/>
  <c r="Y13" i="101"/>
  <c r="T13" i="101"/>
  <c r="O13" i="101"/>
  <c r="I13" i="101"/>
  <c r="E13" i="101"/>
  <c r="K13" i="101" s="1"/>
  <c r="Y12" i="101"/>
  <c r="T12" i="101"/>
  <c r="O12" i="101"/>
  <c r="I12" i="101"/>
  <c r="E12" i="101"/>
  <c r="K12" i="101" s="1"/>
  <c r="Y11" i="101"/>
  <c r="T11" i="101"/>
  <c r="O11" i="101"/>
  <c r="I11" i="101"/>
  <c r="E11" i="101"/>
  <c r="K11" i="101" s="1"/>
  <c r="Y10" i="101"/>
  <c r="T10" i="101"/>
  <c r="O10" i="101"/>
  <c r="I10" i="101"/>
  <c r="E10" i="101"/>
  <c r="K10" i="101" s="1"/>
  <c r="Y9" i="101"/>
  <c r="T9" i="101"/>
  <c r="O9" i="101"/>
  <c r="I9" i="101"/>
  <c r="E9" i="101"/>
  <c r="K9" i="101" s="1"/>
  <c r="Y8" i="101"/>
  <c r="T8" i="101"/>
  <c r="T20" i="101" s="1"/>
  <c r="O8" i="101"/>
  <c r="O20" i="101" s="1"/>
  <c r="I8" i="101"/>
  <c r="E8" i="101"/>
  <c r="E20" i="101" s="1"/>
  <c r="I13" i="102" l="1"/>
  <c r="I7" i="102"/>
  <c r="I10" i="102"/>
  <c r="I8" i="102"/>
  <c r="I16" i="102"/>
  <c r="I14" i="102"/>
  <c r="I6" i="102"/>
  <c r="I9" i="102"/>
  <c r="I17" i="102"/>
  <c r="I12" i="102"/>
  <c r="G6" i="107"/>
  <c r="G18" i="105"/>
  <c r="G19" i="104"/>
  <c r="J19" i="104" s="1"/>
  <c r="J7" i="104"/>
  <c r="G18" i="102"/>
  <c r="V9" i="101"/>
  <c r="U9" i="101"/>
  <c r="V13" i="101"/>
  <c r="U13" i="101"/>
  <c r="V17" i="101"/>
  <c r="U17" i="101"/>
  <c r="V10" i="101"/>
  <c r="U10" i="101"/>
  <c r="V14" i="101"/>
  <c r="U14" i="101"/>
  <c r="V18" i="101"/>
  <c r="U18" i="101"/>
  <c r="V11" i="101"/>
  <c r="U11" i="101"/>
  <c r="V15" i="101"/>
  <c r="U15" i="101"/>
  <c r="V19" i="101"/>
  <c r="U19" i="101"/>
  <c r="V12" i="101"/>
  <c r="U12" i="101"/>
  <c r="V16" i="101"/>
  <c r="U16" i="101"/>
  <c r="K8" i="101"/>
  <c r="H18" i="102" l="1"/>
  <c r="I18" i="102"/>
  <c r="V8" i="101"/>
  <c r="K20" i="101"/>
  <c r="U8" i="101"/>
  <c r="G10" i="100"/>
  <c r="U20" i="101" l="1"/>
  <c r="V20" i="101"/>
  <c r="B85" i="67"/>
  <c r="B86" i="67"/>
  <c r="B87" i="67"/>
  <c r="B88" i="67"/>
  <c r="C98" i="67"/>
  <c r="B98" i="67"/>
  <c r="C97" i="67"/>
  <c r="B97" i="67"/>
  <c r="C96" i="67"/>
  <c r="B96" i="67"/>
  <c r="C95" i="67"/>
  <c r="B95" i="67"/>
  <c r="C94" i="67"/>
  <c r="B94" i="67"/>
  <c r="C93" i="67"/>
  <c r="B93" i="67"/>
  <c r="C92" i="67"/>
  <c r="B92" i="67"/>
  <c r="C91" i="67"/>
  <c r="B91" i="67"/>
  <c r="C90" i="67"/>
  <c r="B90" i="67"/>
  <c r="C89" i="67"/>
  <c r="B89" i="67"/>
  <c r="C88" i="67"/>
  <c r="C87" i="67"/>
  <c r="C86" i="67"/>
  <c r="C85" i="67"/>
  <c r="B99" i="67"/>
  <c r="C84" i="67"/>
  <c r="B84" i="67"/>
  <c r="C99" i="67" l="1"/>
  <c r="C88" i="100"/>
  <c r="C89" i="100"/>
  <c r="C90" i="100"/>
  <c r="C91" i="100"/>
  <c r="C92" i="100"/>
  <c r="C93" i="100"/>
  <c r="C94" i="100"/>
  <c r="C95" i="100"/>
  <c r="C96" i="100"/>
  <c r="C87" i="100"/>
  <c r="B88" i="100"/>
  <c r="B89" i="100"/>
  <c r="B90" i="100"/>
  <c r="B91" i="100"/>
  <c r="B92" i="100"/>
  <c r="B93" i="100"/>
  <c r="B94" i="100"/>
  <c r="B95" i="100"/>
  <c r="B96" i="100"/>
  <c r="B87" i="100"/>
  <c r="G25" i="114" l="1"/>
  <c r="G26" i="114"/>
  <c r="G27" i="114"/>
  <c r="G28" i="114"/>
  <c r="G29" i="114"/>
  <c r="G30" i="114"/>
  <c r="G31" i="114"/>
  <c r="G24" i="114"/>
  <c r="G17" i="114"/>
  <c r="G18" i="114"/>
  <c r="G19" i="114"/>
  <c r="G20" i="114"/>
  <c r="G21" i="114"/>
  <c r="G13" i="114"/>
  <c r="G14" i="114"/>
  <c r="G15" i="114"/>
  <c r="G16" i="114"/>
  <c r="G12" i="114"/>
  <c r="C31" i="88" l="1"/>
  <c r="B31" i="88"/>
  <c r="B29" i="88"/>
  <c r="D26" i="88"/>
  <c r="D25" i="88"/>
  <c r="D31" i="88" l="1"/>
  <c r="C14" i="88"/>
  <c r="D14" i="88" s="1"/>
  <c r="C11" i="88"/>
  <c r="D11" i="88" s="1"/>
  <c r="A135" i="88" l="1"/>
  <c r="A136" i="88"/>
  <c r="A137" i="88"/>
  <c r="A138" i="88"/>
  <c r="A139" i="88"/>
  <c r="A140" i="88"/>
  <c r="A141" i="88"/>
  <c r="A142" i="88"/>
  <c r="A143" i="88"/>
  <c r="A144" i="88"/>
  <c r="A145" i="88"/>
  <c r="A146" i="88"/>
  <c r="A147" i="88"/>
  <c r="A148" i="88"/>
  <c r="A149" i="88"/>
  <c r="D6" i="21" l="1"/>
  <c r="G44" i="19"/>
  <c r="Q35" i="114" l="1"/>
  <c r="Q34" i="114"/>
  <c r="U34" i="114" s="1"/>
  <c r="N35" i="114"/>
  <c r="U35" i="114" s="1"/>
  <c r="N34" i="114"/>
  <c r="T35" i="114"/>
  <c r="T34" i="114"/>
  <c r="I35" i="114"/>
  <c r="H35" i="114"/>
  <c r="S33" i="114"/>
  <c r="S36" i="114" s="1"/>
  <c r="M33" i="114"/>
  <c r="M36" i="114" s="1"/>
  <c r="C33" i="114"/>
  <c r="Q31" i="114"/>
  <c r="Q30" i="114"/>
  <c r="Q29" i="114"/>
  <c r="Q28" i="114"/>
  <c r="Q27" i="114"/>
  <c r="Q26" i="114"/>
  <c r="Q25" i="114"/>
  <c r="Q24" i="114"/>
  <c r="N31" i="114"/>
  <c r="N30" i="114"/>
  <c r="N29" i="114"/>
  <c r="N28" i="114"/>
  <c r="N27" i="114"/>
  <c r="N26" i="114"/>
  <c r="N25" i="114"/>
  <c r="N24" i="114"/>
  <c r="E31" i="114"/>
  <c r="E30" i="114"/>
  <c r="E29" i="114"/>
  <c r="E28" i="114"/>
  <c r="E27" i="114"/>
  <c r="E26" i="114"/>
  <c r="E25" i="114"/>
  <c r="E24" i="114"/>
  <c r="T31" i="114"/>
  <c r="U31" i="114" s="1"/>
  <c r="V31" i="114" s="1"/>
  <c r="U30" i="114"/>
  <c r="V30" i="114" s="1"/>
  <c r="T30" i="114"/>
  <c r="T29" i="114"/>
  <c r="U29" i="114" s="1"/>
  <c r="V29" i="114" s="1"/>
  <c r="U28" i="114"/>
  <c r="V28" i="114" s="1"/>
  <c r="T28" i="114"/>
  <c r="T27" i="114"/>
  <c r="U27" i="114" s="1"/>
  <c r="V27" i="114" s="1"/>
  <c r="U26" i="114"/>
  <c r="V26" i="114" s="1"/>
  <c r="T26" i="114"/>
  <c r="T25" i="114"/>
  <c r="U25" i="114" s="1"/>
  <c r="V25" i="114" s="1"/>
  <c r="U24" i="114"/>
  <c r="V24" i="114" s="1"/>
  <c r="T24" i="114"/>
  <c r="I31" i="114"/>
  <c r="J31" i="114"/>
  <c r="K31" i="114" s="1"/>
  <c r="J30" i="114"/>
  <c r="I30" i="114"/>
  <c r="K30" i="114" s="1"/>
  <c r="H30" i="114"/>
  <c r="I29" i="114"/>
  <c r="H29" i="114"/>
  <c r="J28" i="114"/>
  <c r="I28" i="114"/>
  <c r="H28" i="114"/>
  <c r="I27" i="114"/>
  <c r="J27" i="114"/>
  <c r="K27" i="114" s="1"/>
  <c r="J26" i="114"/>
  <c r="K26" i="114" s="1"/>
  <c r="I26" i="114"/>
  <c r="H26" i="114"/>
  <c r="I25" i="114"/>
  <c r="H25" i="114"/>
  <c r="J24" i="114"/>
  <c r="I24" i="114"/>
  <c r="H24" i="114"/>
  <c r="S22" i="114"/>
  <c r="R22" i="114"/>
  <c r="R33" i="114" s="1"/>
  <c r="P22" i="114"/>
  <c r="P33" i="114" s="1"/>
  <c r="P36" i="114" s="1"/>
  <c r="D34" i="114" s="1"/>
  <c r="J34" i="114" s="1"/>
  <c r="O22" i="114"/>
  <c r="O33" i="114" s="1"/>
  <c r="M22" i="114"/>
  <c r="L22" i="114"/>
  <c r="L33" i="114" s="1"/>
  <c r="L36" i="114" s="1"/>
  <c r="F22" i="114"/>
  <c r="F33" i="114" s="1"/>
  <c r="C22" i="114"/>
  <c r="T21" i="114"/>
  <c r="Q21" i="114"/>
  <c r="Q20" i="114"/>
  <c r="Q19" i="114"/>
  <c r="Q18" i="114"/>
  <c r="Q17" i="114"/>
  <c r="Q16" i="114"/>
  <c r="Q15" i="114"/>
  <c r="Q14" i="114"/>
  <c r="Q13" i="114"/>
  <c r="N21" i="114"/>
  <c r="U21" i="114" s="1"/>
  <c r="N20" i="114"/>
  <c r="N19" i="114"/>
  <c r="N18" i="114"/>
  <c r="N17" i="114"/>
  <c r="N16" i="114"/>
  <c r="N15" i="114"/>
  <c r="N14" i="114"/>
  <c r="N13" i="114"/>
  <c r="N22" i="114" s="1"/>
  <c r="N12" i="114"/>
  <c r="E21" i="114"/>
  <c r="E20" i="114"/>
  <c r="E19" i="114"/>
  <c r="E18" i="114"/>
  <c r="E17" i="114"/>
  <c r="E16" i="114"/>
  <c r="E15" i="114"/>
  <c r="E14" i="114"/>
  <c r="E13" i="114"/>
  <c r="T20" i="114"/>
  <c r="U20" i="114" s="1"/>
  <c r="V20" i="114" s="1"/>
  <c r="U19" i="114"/>
  <c r="V19" i="114" s="1"/>
  <c r="T19" i="114"/>
  <c r="U18" i="114"/>
  <c r="T18" i="114"/>
  <c r="U17" i="114"/>
  <c r="T17" i="114"/>
  <c r="T16" i="114"/>
  <c r="U16" i="114" s="1"/>
  <c r="V16" i="114" s="1"/>
  <c r="U15" i="114"/>
  <c r="V15" i="114" s="1"/>
  <c r="T15" i="114"/>
  <c r="T14" i="114"/>
  <c r="U14" i="114" s="1"/>
  <c r="V14" i="114" s="1"/>
  <c r="U13" i="114"/>
  <c r="V13" i="114" s="1"/>
  <c r="T13" i="114"/>
  <c r="T12" i="114"/>
  <c r="T22" i="114" s="1"/>
  <c r="T33" i="114" s="1"/>
  <c r="T36" i="114" s="1"/>
  <c r="Q12" i="114"/>
  <c r="I21" i="114"/>
  <c r="H21" i="114"/>
  <c r="J20" i="114"/>
  <c r="I20" i="114"/>
  <c r="K20" i="114" s="1"/>
  <c r="H20" i="114"/>
  <c r="I19" i="114"/>
  <c r="J19" i="114"/>
  <c r="K19" i="114" s="1"/>
  <c r="J18" i="114"/>
  <c r="K18" i="114" s="1"/>
  <c r="I18" i="114"/>
  <c r="H18" i="114"/>
  <c r="I17" i="114"/>
  <c r="H17" i="114"/>
  <c r="J16" i="114"/>
  <c r="I16" i="114"/>
  <c r="K16" i="114" s="1"/>
  <c r="H16" i="114"/>
  <c r="I15" i="114"/>
  <c r="J15" i="114"/>
  <c r="K15" i="114" s="1"/>
  <c r="J14" i="114"/>
  <c r="K14" i="114" s="1"/>
  <c r="I14" i="114"/>
  <c r="H14" i="114"/>
  <c r="I13" i="114"/>
  <c r="H13" i="114"/>
  <c r="I12" i="114"/>
  <c r="I22" i="114" s="1"/>
  <c r="I33" i="114" s="1"/>
  <c r="H12" i="114"/>
  <c r="G22" i="114"/>
  <c r="G33" i="114" s="1"/>
  <c r="G36" i="114" s="1"/>
  <c r="D12" i="114"/>
  <c r="D22" i="114" s="1"/>
  <c r="D33" i="114" s="1"/>
  <c r="K24" i="114" l="1"/>
  <c r="K28" i="114"/>
  <c r="Q22" i="114"/>
  <c r="Q33" i="114" s="1"/>
  <c r="Q36" i="114" s="1"/>
  <c r="U12" i="114"/>
  <c r="O36" i="114"/>
  <c r="C34" i="114"/>
  <c r="E34" i="114" s="1"/>
  <c r="C36" i="114"/>
  <c r="R36" i="114"/>
  <c r="F34" i="114"/>
  <c r="N33" i="114"/>
  <c r="K13" i="114"/>
  <c r="D35" i="114"/>
  <c r="J13" i="114"/>
  <c r="H15" i="114"/>
  <c r="J17" i="114"/>
  <c r="K17" i="114" s="1"/>
  <c r="H19" i="114"/>
  <c r="J21" i="114"/>
  <c r="K21" i="114" s="1"/>
  <c r="E12" i="114"/>
  <c r="E22" i="114" s="1"/>
  <c r="E33" i="114" s="1"/>
  <c r="J25" i="114"/>
  <c r="K25" i="114" s="1"/>
  <c r="H27" i="114"/>
  <c r="J29" i="114"/>
  <c r="K29" i="114" s="1"/>
  <c r="H31" i="114"/>
  <c r="J12" i="114"/>
  <c r="G12" i="95"/>
  <c r="G9" i="95"/>
  <c r="G8" i="95"/>
  <c r="G7" i="95"/>
  <c r="U22" i="114" l="1"/>
  <c r="V22" i="114" s="1"/>
  <c r="J22" i="114"/>
  <c r="J33" i="114" s="1"/>
  <c r="J36" i="114" s="1"/>
  <c r="H22" i="114"/>
  <c r="H33" i="114" s="1"/>
  <c r="I34" i="114"/>
  <c r="H34" i="114"/>
  <c r="F36" i="114"/>
  <c r="H36" i="114" s="1"/>
  <c r="V12" i="114"/>
  <c r="J35" i="114"/>
  <c r="K35" i="114" s="1"/>
  <c r="E35" i="114"/>
  <c r="D36" i="114"/>
  <c r="E36" i="114" s="1"/>
  <c r="K12" i="114"/>
  <c r="K22" i="114" s="1"/>
  <c r="K33" i="114" s="1"/>
  <c r="N36" i="114"/>
  <c r="U33" i="114"/>
  <c r="B58" i="118"/>
  <c r="E51" i="118"/>
  <c r="V33" i="114" l="1"/>
  <c r="U36" i="114"/>
  <c r="V36" i="114" s="1"/>
  <c r="K34" i="114"/>
  <c r="K36" i="114" s="1"/>
  <c r="I36" i="114"/>
  <c r="B19" i="27" l="1"/>
  <c r="C42" i="110" l="1"/>
  <c r="D42" i="110"/>
  <c r="E42" i="110"/>
  <c r="F42" i="110"/>
  <c r="B42" i="110"/>
  <c r="H47" i="106"/>
  <c r="G47" i="106"/>
  <c r="F47" i="106"/>
  <c r="D20" i="100"/>
  <c r="F20" i="100" s="1"/>
  <c r="E18" i="100"/>
  <c r="E22" i="100" s="1"/>
  <c r="C18" i="100"/>
  <c r="D16" i="100"/>
  <c r="F16" i="100" s="1"/>
  <c r="D15" i="100"/>
  <c r="F15" i="100" s="1"/>
  <c r="D14" i="100"/>
  <c r="F14" i="100" s="1"/>
  <c r="D13" i="100"/>
  <c r="F13" i="100" s="1"/>
  <c r="D12" i="100"/>
  <c r="F12" i="100" s="1"/>
  <c r="D11" i="100"/>
  <c r="D10" i="100"/>
  <c r="F10" i="100" s="1"/>
  <c r="D9" i="100"/>
  <c r="F9" i="100" s="1"/>
  <c r="D8" i="100"/>
  <c r="F8" i="100" s="1"/>
  <c r="D7" i="100"/>
  <c r="C22" i="100" l="1"/>
  <c r="C24" i="88"/>
  <c r="C27" i="88" s="1"/>
  <c r="D18" i="100"/>
  <c r="F18" i="100" s="1"/>
  <c r="F7" i="100"/>
  <c r="B24" i="88" l="1"/>
  <c r="D24" i="88" s="1"/>
  <c r="B18" i="100" l="1"/>
  <c r="B22" i="100" s="1"/>
  <c r="D22" i="100" s="1"/>
  <c r="F22" i="100" s="1"/>
  <c r="E24" i="73" l="1"/>
  <c r="E23" i="73"/>
  <c r="E22" i="73"/>
  <c r="E21" i="73"/>
  <c r="E20" i="73"/>
  <c r="E19" i="73"/>
  <c r="E18" i="73"/>
  <c r="E17" i="73"/>
  <c r="E6" i="73"/>
  <c r="E7" i="73"/>
  <c r="E8" i="73"/>
  <c r="E9" i="73"/>
  <c r="E10" i="73"/>
  <c r="E11" i="73"/>
  <c r="E12" i="73"/>
  <c r="E13" i="73"/>
  <c r="E5" i="73"/>
  <c r="C15" i="73"/>
  <c r="C26" i="73" s="1"/>
  <c r="D15" i="73"/>
  <c r="D26" i="73" s="1"/>
  <c r="B15" i="73"/>
  <c r="B26" i="73" s="1"/>
  <c r="G29" i="67"/>
  <c r="G28" i="67"/>
  <c r="E15" i="73" l="1"/>
  <c r="E26" i="73" s="1"/>
  <c r="F15" i="67"/>
  <c r="G15" i="67" s="1"/>
  <c r="I24" i="67"/>
  <c r="I23" i="67"/>
  <c r="I22" i="67"/>
  <c r="I21" i="67"/>
  <c r="I20" i="67"/>
  <c r="I19" i="67"/>
  <c r="I18" i="67"/>
  <c r="I17" i="67"/>
  <c r="I13" i="67"/>
  <c r="I12" i="67"/>
  <c r="I9" i="67"/>
  <c r="I8" i="67"/>
  <c r="I7" i="67"/>
  <c r="I6" i="67"/>
  <c r="I5" i="67"/>
  <c r="G24" i="67"/>
  <c r="G23" i="67"/>
  <c r="G22" i="67"/>
  <c r="G21" i="67"/>
  <c r="G20" i="67"/>
  <c r="G19" i="67"/>
  <c r="G18" i="67"/>
  <c r="G17" i="67"/>
  <c r="G14" i="67"/>
  <c r="G13" i="67"/>
  <c r="G12" i="67"/>
  <c r="G11" i="67"/>
  <c r="G10" i="67"/>
  <c r="G9" i="67"/>
  <c r="G8" i="67"/>
  <c r="G7" i="67"/>
  <c r="G6" i="67"/>
  <c r="G5" i="67"/>
  <c r="F26" i="67" l="1"/>
  <c r="C10" i="88" s="1"/>
  <c r="G26" i="67"/>
  <c r="D24" i="67" l="1"/>
  <c r="J24" i="67" s="1"/>
  <c r="D23" i="67"/>
  <c r="J23" i="67" s="1"/>
  <c r="D22" i="67"/>
  <c r="J22" i="67" s="1"/>
  <c r="D21" i="67"/>
  <c r="J21" i="67" s="1"/>
  <c r="D20" i="67"/>
  <c r="J20" i="67" s="1"/>
  <c r="D19" i="67"/>
  <c r="J19" i="67" s="1"/>
  <c r="D18" i="67"/>
  <c r="J18" i="67" s="1"/>
  <c r="D17" i="67"/>
  <c r="D6" i="67"/>
  <c r="J6" i="67" s="1"/>
  <c r="D7" i="67"/>
  <c r="J7" i="67" s="1"/>
  <c r="D8" i="67"/>
  <c r="J8" i="67" s="1"/>
  <c r="D9" i="67"/>
  <c r="J9" i="67" s="1"/>
  <c r="D10" i="67"/>
  <c r="D11" i="67"/>
  <c r="D12" i="67"/>
  <c r="J12" i="67" s="1"/>
  <c r="D13" i="67"/>
  <c r="J13" i="67" s="1"/>
  <c r="D14" i="67"/>
  <c r="D5" i="67"/>
  <c r="J5" i="67" s="1"/>
  <c r="C15" i="67"/>
  <c r="D15" i="67" s="1"/>
  <c r="J15" i="67" s="1"/>
  <c r="C26" i="67" l="1"/>
  <c r="I26" i="67" s="1"/>
  <c r="I15" i="67"/>
  <c r="J17" i="67"/>
  <c r="D26" i="67"/>
  <c r="J26" i="67" s="1"/>
  <c r="B10" i="88" l="1"/>
  <c r="D10" i="88" s="1"/>
  <c r="B27" i="88" l="1"/>
  <c r="D27" i="88" s="1"/>
</calcChain>
</file>

<file path=xl/sharedStrings.xml><?xml version="1.0" encoding="utf-8"?>
<sst xmlns="http://schemas.openxmlformats.org/spreadsheetml/2006/main" count="2062" uniqueCount="887">
  <si>
    <t>Electric</t>
  </si>
  <si>
    <t>Energy Efficiency</t>
  </si>
  <si>
    <t>Energy Efficiency TOTAL</t>
  </si>
  <si>
    <t>Training Center</t>
  </si>
  <si>
    <t>Inspections</t>
  </si>
  <si>
    <t>Regulatory Compliance</t>
  </si>
  <si>
    <t>CPUC Energy Division</t>
  </si>
  <si>
    <t>TOTAL PROGRAM COSTS</t>
  </si>
  <si>
    <t>Indirect Costs</t>
  </si>
  <si>
    <t>Measures</t>
  </si>
  <si>
    <t>Units</t>
  </si>
  <si>
    <t>Each</t>
  </si>
  <si>
    <t>Home</t>
  </si>
  <si>
    <t>Refrigerators</t>
  </si>
  <si>
    <t xml:space="preserve"> - Total Number of Homes Treated</t>
  </si>
  <si>
    <t>Total Savings</t>
  </si>
  <si>
    <t>.</t>
  </si>
  <si>
    <t>Measure Description</t>
  </si>
  <si>
    <t>Life Cycle Bill Savings Per Home</t>
  </si>
  <si>
    <t>Year</t>
  </si>
  <si>
    <t>$/Therm</t>
  </si>
  <si>
    <t>Ratio of Benefits Over Costs</t>
  </si>
  <si>
    <t>Program Year</t>
  </si>
  <si>
    <t>Program Costs</t>
  </si>
  <si>
    <t>Program Lifecycle Bill Savings</t>
  </si>
  <si>
    <t>Program         Bill Savings/ Cost Ratio</t>
  </si>
  <si>
    <t>Per Home Average Lifecycle Bill Savings</t>
  </si>
  <si>
    <t>Homes Treated</t>
  </si>
  <si>
    <t>Net Benefits;  $ Millions</t>
  </si>
  <si>
    <t>Contractor Type
(Check one or more if applicable)</t>
  </si>
  <si>
    <t>Contractor</t>
  </si>
  <si>
    <t>Private</t>
  </si>
  <si>
    <t>CBO</t>
  </si>
  <si>
    <t>WMDVBE</t>
  </si>
  <si>
    <t>LIHEAP</t>
  </si>
  <si>
    <t>Pilots</t>
  </si>
  <si>
    <t xml:space="preserve"> - Single Family Homes Treated</t>
  </si>
  <si>
    <t xml:space="preserve"> - Multi-family Homes Treated</t>
  </si>
  <si>
    <t>Utility 
Cost 
Test</t>
  </si>
  <si>
    <t>Single Family</t>
  </si>
  <si>
    <t>Unit of Measure</t>
  </si>
  <si>
    <t xml:space="preserve">CBO/WMDVBE </t>
  </si>
  <si>
    <t xml:space="preserve">Non-CBO/WMDVBE </t>
  </si>
  <si>
    <t>Units Installed</t>
  </si>
  <si>
    <t>Dwellings</t>
  </si>
  <si>
    <t>Costs</t>
  </si>
  <si>
    <t>Cost/ Unit</t>
  </si>
  <si>
    <t>Installations</t>
  </si>
  <si>
    <t>%</t>
  </si>
  <si>
    <t>$</t>
  </si>
  <si>
    <t>Modified
Participant
Test</t>
  </si>
  <si>
    <t>General Administration</t>
  </si>
  <si>
    <t>Quantity
Installed</t>
  </si>
  <si>
    <t>Multi Family</t>
  </si>
  <si>
    <t xml:space="preserve"> - Mobile Homes Treated</t>
  </si>
  <si>
    <t xml:space="preserve"> - Total Master-Metered Homes Treated</t>
  </si>
  <si>
    <t>Total</t>
  </si>
  <si>
    <t>Per Measure 
Electric 
Impact - 
Average 
(kWh)</t>
  </si>
  <si>
    <t>Per 
Measure 
Gas Impact 
(Therms)</t>
  </si>
  <si>
    <t>Effective 
Useful 
Life 
(EUL)</t>
  </si>
  <si>
    <t>Total Homes Served By the Program</t>
  </si>
  <si>
    <t>Mobile Homes</t>
  </si>
  <si>
    <t>Total 
Resource 
Cost Test</t>
  </si>
  <si>
    <t>Cost/ 
Household</t>
  </si>
  <si>
    <t>Housing Type</t>
  </si>
  <si>
    <t>Climate Zone</t>
  </si>
  <si>
    <t># Homes Treated</t>
  </si>
  <si>
    <t>PY Completed &amp; Expensed Installations</t>
  </si>
  <si>
    <t>Gas and Electric Customers</t>
  </si>
  <si>
    <t>Owners - Total</t>
  </si>
  <si>
    <t xml:space="preserve">Single Family </t>
  </si>
  <si>
    <t xml:space="preserve">Mobile Homes </t>
  </si>
  <si>
    <t>Renters - Total</t>
  </si>
  <si>
    <t>Electric Customers (only)</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</si>
  <si>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</si>
  <si>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</si>
  <si>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</si>
  <si>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</si>
  <si>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</si>
  <si>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</si>
  <si>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</si>
  <si>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</si>
  <si>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</si>
  <si>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</si>
  <si>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</si>
  <si>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</si>
  <si>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</si>
  <si>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</si>
  <si>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</si>
  <si>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To/From Year</t>
  </si>
  <si>
    <t>Enrollment</t>
  </si>
  <si>
    <t>County</t>
  </si>
  <si>
    <t>Penetration Rate</t>
  </si>
  <si>
    <t>Budget Impact of "add Back"</t>
  </si>
  <si>
    <t>Type of Enrollment</t>
  </si>
  <si>
    <t>MW</t>
  </si>
  <si>
    <t>Lighting</t>
  </si>
  <si>
    <t>Evaporative Cooler Maintenance</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</si>
  <si>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</si>
  <si>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</si>
  <si>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</si>
  <si>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</si>
  <si>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</si>
  <si>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</si>
  <si>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</si>
  <si>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</si>
  <si>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</si>
  <si>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</si>
  <si>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</si>
  <si>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</si>
  <si>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</si>
  <si>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xml:space="preserve">Program
Year 
</t>
  </si>
  <si>
    <t>% of Expenditure</t>
  </si>
  <si>
    <t>% OF Homes Treated</t>
  </si>
  <si>
    <t>Total Homes Treated since 2002</t>
  </si>
  <si>
    <t>Households</t>
  </si>
  <si>
    <t>Quantity Installed</t>
  </si>
  <si>
    <t>Energy Savings Impact</t>
  </si>
  <si>
    <t>Bulb Description (wattage, lumens)</t>
  </si>
  <si>
    <t>Categorical Enrollment</t>
  </si>
  <si>
    <t>Instructions:  Please identify the CFL bulbs used within your ESA program and fill in the remaining columns for each</t>
  </si>
  <si>
    <t>Number of Homes Treated in ESA Program</t>
  </si>
  <si>
    <t>Funded Outside of ESA Program Budget</t>
  </si>
  <si>
    <t>ESA Program:</t>
  </si>
  <si>
    <t>ESA Program CFL Tracking Table</t>
  </si>
  <si>
    <t>TOTAL PROGRAM COSTS &amp; CUSTOMER DISCOUNTS</t>
  </si>
  <si>
    <t>CARE Rate Discount</t>
  </si>
  <si>
    <t>TOTAL Program Costs</t>
  </si>
  <si>
    <t>Cool Centers</t>
  </si>
  <si>
    <t>IT Programming</t>
  </si>
  <si>
    <t>Gas</t>
  </si>
  <si>
    <t xml:space="preserve">Residential </t>
  </si>
  <si>
    <t>Category</t>
  </si>
  <si>
    <t>YTD Total</t>
  </si>
  <si>
    <t>December</t>
  </si>
  <si>
    <t>November</t>
  </si>
  <si>
    <t>October</t>
  </si>
  <si>
    <t>September</t>
  </si>
  <si>
    <t>August</t>
  </si>
  <si>
    <t>July</t>
  </si>
  <si>
    <t>June</t>
  </si>
  <si>
    <t>May</t>
  </si>
  <si>
    <t>April</t>
  </si>
  <si>
    <t>March</t>
  </si>
  <si>
    <t>February</t>
  </si>
  <si>
    <t>January</t>
  </si>
  <si>
    <t>Recertification</t>
  </si>
  <si>
    <t>Capitation</t>
  </si>
  <si>
    <t>Automatic Enrollment</t>
  </si>
  <si>
    <t>Estimated
CARE
Eligible</t>
  </si>
  <si>
    <t>Total 
CARE 
Participants</t>
  </si>
  <si>
    <t xml:space="preserve">% of 
Population 
Total </t>
  </si>
  <si>
    <t>Total CARE Population</t>
  </si>
  <si>
    <t>Duplicates</t>
  </si>
  <si>
    <t>Pending/ Never Completed</t>
  </si>
  <si>
    <t>Denied</t>
  </si>
  <si>
    <t>Approved</t>
  </si>
  <si>
    <t>Received</t>
  </si>
  <si>
    <t>Urban</t>
  </si>
  <si>
    <t>Total Participants</t>
  </si>
  <si>
    <t>Estimated Eligible</t>
  </si>
  <si>
    <t>% of Total
Population
Dropped
(F/B)</t>
  </si>
  <si>
    <t>Recertification Rate %
(E/C)</t>
  </si>
  <si>
    <t>Total Enrollments and Expenditures</t>
  </si>
  <si>
    <t>Rural</t>
  </si>
  <si>
    <t>Contractor Type 
(Check one or more if applicable)</t>
  </si>
  <si>
    <t>Eligible Households</t>
  </si>
  <si>
    <t>Electric Only</t>
  </si>
  <si>
    <t>Gas Only</t>
  </si>
  <si>
    <t>Gas and Electric</t>
  </si>
  <si>
    <t>CARE</t>
  </si>
  <si>
    <t>Non-CARE</t>
  </si>
  <si>
    <t>(Dollars per Customer)</t>
  </si>
  <si>
    <t>Average Monthly Gas / Electric Bill</t>
  </si>
  <si>
    <t>Tier 1</t>
  </si>
  <si>
    <t>Electric KWh</t>
  </si>
  <si>
    <t>Tier 2</t>
  </si>
  <si>
    <t>Gas Therms</t>
  </si>
  <si>
    <t>Average Monthly Gas / Electric Usage</t>
  </si>
  <si>
    <t>NG Vehicle</t>
  </si>
  <si>
    <t>Commercial</t>
  </si>
  <si>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</si>
  <si>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</si>
  <si>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</si>
  <si>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</si>
  <si>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</si>
  <si>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</si>
  <si>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</si>
  <si>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</si>
  <si>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</si>
  <si>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</si>
  <si>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</si>
  <si>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</si>
  <si>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Large/Indust</t>
  </si>
  <si>
    <t>Agricultural</t>
  </si>
  <si>
    <t>Duplicate</t>
  </si>
  <si>
    <t>Total Received</t>
  </si>
  <si>
    <t xml:space="preserve">Entity </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</si>
  <si>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</si>
  <si>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</si>
  <si>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</si>
  <si>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</si>
  <si>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</si>
  <si>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</si>
  <si>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</si>
  <si>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</si>
  <si>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</si>
  <si>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</si>
  <si>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</si>
  <si>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</si>
  <si>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Total Authorized</t>
  </si>
  <si>
    <t>PY 2013 Energy Savings Assistance Program Annual Report</t>
  </si>
  <si>
    <t xml:space="preserve">"Add Back" Measures </t>
  </si>
  <si>
    <t xml:space="preserve">Percentage </t>
  </si>
  <si>
    <t xml:space="preserve">Total </t>
  </si>
  <si>
    <t xml:space="preserve">Participants 
Requested 
to Recertify </t>
  </si>
  <si>
    <t xml:space="preserve">Participants 
Recertified </t>
  </si>
  <si>
    <t xml:space="preserve">Participants 
Dropped </t>
  </si>
  <si>
    <t xml:space="preserve">Energy Savings Assistance Program and CARE Program </t>
  </si>
  <si>
    <t>ESA Program</t>
  </si>
  <si>
    <t>Budget</t>
  </si>
  <si>
    <t>kWh Saved</t>
  </si>
  <si>
    <t>kW Demand Reduced</t>
  </si>
  <si>
    <t>Therms Saved</t>
  </si>
  <si>
    <t>% of Budget Spent</t>
  </si>
  <si>
    <t xml:space="preserve">Total Program Costs and Discounts </t>
  </si>
  <si>
    <t>Estimated Eligible Participants</t>
  </si>
  <si>
    <t>Participants</t>
  </si>
  <si>
    <t>Method</t>
  </si>
  <si>
    <t>Stage 1 - IRS Documentation and ESA Agreement</t>
  </si>
  <si>
    <t>Stage 2 - ESA Participation</t>
  </si>
  <si>
    <t>Stage 3 - Usage Monitoring</t>
  </si>
  <si>
    <t>Households Requested to Verify</t>
  </si>
  <si>
    <t>Removed
(No Response)</t>
  </si>
  <si>
    <t>Income Verified and Referred to ESA</t>
  </si>
  <si>
    <t>Completed</t>
  </si>
  <si>
    <t>Appeals
Denied</t>
  </si>
  <si>
    <t>Appeals
Approved</t>
  </si>
  <si>
    <r>
      <t>Removed</t>
    </r>
    <r>
      <rPr>
        <b/>
        <vertAlign val="superscript"/>
        <sz val="10"/>
        <color theme="1"/>
        <rFont val="Arial"/>
        <family val="2"/>
      </rPr>
      <t>4</t>
    </r>
  </si>
  <si>
    <t>Total CARE Households Enrolled</t>
  </si>
  <si>
    <t>Households
Requested 
to Verify</t>
  </si>
  <si>
    <t>% of CARE Enrolled Requested to Verify</t>
  </si>
  <si>
    <t>CARE Households
De-Enrolled
(Due to 
no response)</t>
  </si>
  <si>
    <r>
      <t xml:space="preserve">CARE Households
De-Enrolled 
(Verified as 
Ineligible) </t>
    </r>
    <r>
      <rPr>
        <b/>
        <vertAlign val="superscript"/>
        <sz val="10"/>
        <rFont val="Arial"/>
        <family val="2"/>
      </rPr>
      <t>1</t>
    </r>
  </si>
  <si>
    <r>
      <t xml:space="preserve">Total Households
De-Enrolled </t>
    </r>
    <r>
      <rPr>
        <b/>
        <vertAlign val="superscript"/>
        <sz val="10"/>
        <rFont val="Arial"/>
        <family val="2"/>
      </rPr>
      <t>2</t>
    </r>
  </si>
  <si>
    <t>% De-enrolled through 
Post Enrollment Verification</t>
  </si>
  <si>
    <t xml:space="preserve">% of Total CARE Households De-Enrolled </t>
  </si>
  <si>
    <t xml:space="preserve">CARE Table 3B - Post-Enrollment Verification Results (High Usage) </t>
  </si>
  <si>
    <t>Reason Provided</t>
  </si>
  <si>
    <t>Customer Unavailable -Scheduling Conflicts</t>
  </si>
  <si>
    <t>Hazardous Environment (unsafe/unclean)</t>
  </si>
  <si>
    <t>Insufficient feasible Measures</t>
  </si>
  <si>
    <t>Household Income Exceeds Allowable Limits</t>
  </si>
  <si>
    <t>Unable to Provide Required Documentation</t>
  </si>
  <si>
    <t xml:space="preserve">Other </t>
  </si>
  <si>
    <t>Overall</t>
  </si>
  <si>
    <t>(mWh)</t>
  </si>
  <si>
    <t>Totals:</t>
  </si>
  <si>
    <t>Brief Description of Effort</t>
  </si>
  <si>
    <t>MOU Present?</t>
  </si>
  <si>
    <t xml:space="preserve">Energy Savings Assistance Program Fund Shifting </t>
  </si>
  <si>
    <t>Expenditures</t>
  </si>
  <si>
    <t>(Shift) or Carried Forward
(Budget - Expenditures = Variance)</t>
  </si>
  <si>
    <t>(1) Shift of Current Year Authorized</t>
  </si>
  <si>
    <t xml:space="preserve">(2) Shift of Carry Forward </t>
  </si>
  <si>
    <t>(3) Shift of Carry Back</t>
  </si>
  <si>
    <t>Total Expenditures</t>
  </si>
  <si>
    <t>Fund Shifting Source
1. Current Year Authorized
2. Carried Forward
3. Carried Back</t>
  </si>
  <si>
    <t>Fund Shift Description</t>
  </si>
  <si>
    <t>Authorization</t>
  </si>
  <si>
    <t>ex. $x,xxx</t>
  </si>
  <si>
    <t>ex.  $x,xxx</t>
  </si>
  <si>
    <t>($x,xxx)</t>
  </si>
  <si>
    <t>x%</t>
  </si>
  <si>
    <t>Carried Forward</t>
  </si>
  <si>
    <t>From 2008</t>
  </si>
  <si>
    <t>From In-Home Energy Education</t>
  </si>
  <si>
    <t>1.
2. Carried Forward
3.</t>
  </si>
  <si>
    <t>1.
2. From 2012
3.</t>
  </si>
  <si>
    <t>1.
2.
3.</t>
  </si>
  <si>
    <t xml:space="preserve">     Lighting</t>
  </si>
  <si>
    <t xml:space="preserve">     Miscellaneous</t>
  </si>
  <si>
    <t>In Home Education</t>
  </si>
  <si>
    <t>Pilot</t>
  </si>
  <si>
    <t>TOTAL PROGRAM INCLUDING CARRY FORWARD / CARRY BACK</t>
  </si>
  <si>
    <t>FUND SHIFT AMOUNT</t>
  </si>
  <si>
    <t>Carry Forward from 2012</t>
  </si>
  <si>
    <t>Carry Back from 2014</t>
  </si>
  <si>
    <t>Among Categories within Program Year 1-3</t>
  </si>
  <si>
    <t xml:space="preserve">Self Certified as Categorically Eligible </t>
  </si>
  <si>
    <t xml:space="preserve">Self Certified as Income Eligible  </t>
  </si>
  <si>
    <t>% of Budget Spent YTD</t>
  </si>
  <si>
    <t>Appliances</t>
  </si>
  <si>
    <t xml:space="preserve">Domestic Hot Water </t>
  </si>
  <si>
    <t>Maintenance</t>
  </si>
  <si>
    <t>Statewide Marketing Education and Outreach</t>
  </si>
  <si>
    <t xml:space="preserve">Enclosure </t>
  </si>
  <si>
    <t xml:space="preserve">HVAC </t>
  </si>
  <si>
    <t xml:space="preserve">Miscellaneous </t>
  </si>
  <si>
    <t>G-xxxx, D.xx- xx-xxx</t>
  </si>
  <si>
    <t xml:space="preserve">Automatically Enrolled via Data Sharing, ESA Participation, etc </t>
  </si>
  <si>
    <t>$/kWh</t>
  </si>
  <si>
    <t>New Enrollment</t>
  </si>
  <si>
    <t>Attrition</t>
  </si>
  <si>
    <t>Penetration
Rate %
(W/X)</t>
  </si>
  <si>
    <t>Self-Certification (Income or Categorical)</t>
  </si>
  <si>
    <t>Total New Enrollment
(E+I+J)</t>
  </si>
  <si>
    <t>Scheduled</t>
  </si>
  <si>
    <t>Non-
Scheduled
(Duplicates)</t>
  </si>
  <si>
    <t>Automatic</t>
  </si>
  <si>
    <t>Total 
Recertification  
(L+M+N)</t>
  </si>
  <si>
    <t>Failed 
PEV</t>
  </si>
  <si>
    <t>Failed Recertification</t>
  </si>
  <si>
    <t>Total
Attrition
(P+Q+R+S)</t>
  </si>
  <si>
    <t>Gross
(K+O)</t>
  </si>
  <si>
    <t>Net
Adjusted
(K-T)</t>
  </si>
  <si>
    <t>Combined
(B+C+D)</t>
  </si>
  <si>
    <t>Online</t>
  </si>
  <si>
    <t>Paper</t>
  </si>
  <si>
    <t>Phone</t>
  </si>
  <si>
    <t>Combined
(F+G+H)</t>
  </si>
  <si>
    <t xml:space="preserve">Date </t>
  </si>
  <si>
    <t>Variance</t>
  </si>
  <si>
    <t>Residential</t>
  </si>
  <si>
    <t xml:space="preserve">Industrial </t>
  </si>
  <si>
    <t>Residential Non-CARE vs. CARE Customers</t>
  </si>
  <si>
    <r>
      <t>Tier 2</t>
    </r>
    <r>
      <rPr>
        <b/>
        <vertAlign val="superscript"/>
        <sz val="10"/>
        <rFont val="Arial"/>
        <family val="2"/>
      </rPr>
      <t xml:space="preserve"> </t>
    </r>
  </si>
  <si>
    <t>Smart Power Strips</t>
  </si>
  <si>
    <t>Miscellaneous</t>
  </si>
  <si>
    <t>Compact Fluorescent Lights (CFLs)</t>
  </si>
  <si>
    <t>Central A/C Tune-up</t>
  </si>
  <si>
    <t>Duct Testing and Sealing</t>
  </si>
  <si>
    <t>Evaporative Coolers (Installation)</t>
  </si>
  <si>
    <t>Evaporative Coolers (Replacement)</t>
  </si>
  <si>
    <t>Heat Pump Replacement</t>
  </si>
  <si>
    <t>Central A/C Replacement</t>
  </si>
  <si>
    <t>Room A/C Replacement</t>
  </si>
  <si>
    <t>Furnace Repair/Replacement</t>
  </si>
  <si>
    <t>FAU Standing Pilot Light Conversion</t>
  </si>
  <si>
    <t>HVAC</t>
  </si>
  <si>
    <t>Air Sealing / Envelope</t>
  </si>
  <si>
    <t>Enclosure</t>
  </si>
  <si>
    <t>Water Heater Repair/Replacement</t>
  </si>
  <si>
    <t>Faucet Aerator</t>
  </si>
  <si>
    <t>Water Heater Pipe Insulation</t>
  </si>
  <si>
    <t>Low Flow Shower Head</t>
  </si>
  <si>
    <t>Water Heater Blanket</t>
  </si>
  <si>
    <t>Domestic Hot Water</t>
  </si>
  <si>
    <t>Microwaves</t>
  </si>
  <si>
    <t xml:space="preserve">Penetration History </t>
  </si>
  <si>
    <r>
      <t xml:space="preserve">Homes Weatherized </t>
    </r>
    <r>
      <rPr>
        <vertAlign val="superscript"/>
        <sz val="11"/>
        <rFont val="Arial"/>
        <family val="2"/>
      </rPr>
      <t xml:space="preserve"> </t>
    </r>
  </si>
  <si>
    <t xml:space="preserve">   Do all models comply with Europe's RoHS standards on toxicity?   </t>
  </si>
  <si>
    <t>Overall Program Expenses</t>
  </si>
  <si>
    <t xml:space="preserve">CARE Table 1 </t>
  </si>
  <si>
    <t xml:space="preserve">CARE Table 2 </t>
  </si>
  <si>
    <t>Enrollment, Recertification, Attrition, &amp; Penetration</t>
  </si>
  <si>
    <t>CARE Self-Certification and Self-Recertification Applications</t>
  </si>
  <si>
    <t xml:space="preserve">CARE Table 4 </t>
  </si>
  <si>
    <t>CARE Enrollment by County</t>
  </si>
  <si>
    <t xml:space="preserve">CARE Table 5 </t>
  </si>
  <si>
    <t>CARE Recertification Results</t>
  </si>
  <si>
    <t>CARE Table 6</t>
  </si>
  <si>
    <t>CARE Capitation Contractors</t>
  </si>
  <si>
    <t>CARE Table 7</t>
  </si>
  <si>
    <t>CARE Participants per Month</t>
  </si>
  <si>
    <t>CARE Table 8</t>
  </si>
  <si>
    <r>
      <t>Rural</t>
    </r>
    <r>
      <rPr>
        <b/>
        <vertAlign val="superscript"/>
        <sz val="11"/>
        <rFont val="Arial"/>
        <family val="2"/>
      </rPr>
      <t xml:space="preserve"> 1</t>
    </r>
  </si>
  <si>
    <t xml:space="preserve">   and rural areas within large metropolitan counties.</t>
  </si>
  <si>
    <t>CARE Average Monthly Usage &amp; Bill</t>
  </si>
  <si>
    <t>CARE Table 9</t>
  </si>
  <si>
    <t>CARE Surcharge &amp; Revenue</t>
  </si>
  <si>
    <t xml:space="preserve">CARE Table 10 </t>
  </si>
  <si>
    <t>CARE Capitation Applications</t>
  </si>
  <si>
    <t>CARE Table 11</t>
  </si>
  <si>
    <t>CARE Expansion Program</t>
  </si>
  <si>
    <t>CARE Table 12</t>
  </si>
  <si>
    <t>CARE Table 13</t>
  </si>
  <si>
    <t xml:space="preserve">CARE High Usage Verification Results </t>
  </si>
  <si>
    <t>Actual</t>
  </si>
  <si>
    <t>Service Establishment Charge</t>
  </si>
  <si>
    <t>Subsidies</t>
  </si>
  <si>
    <t>Enrollments</t>
  </si>
  <si>
    <t>CARE Table 14</t>
  </si>
  <si>
    <t>NGAT Costs</t>
  </si>
  <si>
    <r>
      <t>Customer/ Landlord Declined</t>
    </r>
    <r>
      <rPr>
        <sz val="10"/>
        <rFont val="Arial"/>
        <family val="2"/>
      </rPr>
      <t xml:space="preserve"> </t>
    </r>
    <r>
      <rPr>
        <b/>
        <sz val="10"/>
        <rFont val="Arial"/>
        <family val="2"/>
      </rPr>
      <t>Program Measures or is Non-Responsive</t>
    </r>
  </si>
  <si>
    <t xml:space="preserve"> Ineligible Dwelling - Prior Program Participation</t>
  </si>
  <si>
    <t>Categorical and Other Enrollment</t>
  </si>
  <si>
    <t>Medicaid/Medi-Cal</t>
  </si>
  <si>
    <t>Healthy Families A&amp;B</t>
  </si>
  <si>
    <t>Women, Infants, and Children Program (WIC)</t>
  </si>
  <si>
    <t>Supplemental Security Income (SSI)</t>
  </si>
  <si>
    <t>CalWORKs/Temporary Assistance for Needy Families (TANF)</t>
  </si>
  <si>
    <t>Tribal TANF</t>
  </si>
  <si>
    <t>National School Lunch Program (NSLP) - Free Lunch</t>
  </si>
  <si>
    <t>Low-income Home Energy Assistance Program (LIHEAP)</t>
  </si>
  <si>
    <t>Bureau of Indian Affairs General Assistance</t>
  </si>
  <si>
    <t>Head Start Income Eligible - (Tribal Only)</t>
  </si>
  <si>
    <t>CalFresh/Supplemental Nutrition Assistance Program - Food Stamps</t>
  </si>
  <si>
    <t>Other (specify)</t>
  </si>
  <si>
    <t xml:space="preserve">Medicaid/Medi-Cal for Families </t>
  </si>
  <si>
    <t>Los Angeles</t>
  </si>
  <si>
    <t>LA</t>
  </si>
  <si>
    <t>Orange County</t>
  </si>
  <si>
    <t>OC</t>
  </si>
  <si>
    <t>Ventura</t>
  </si>
  <si>
    <t>V</t>
  </si>
  <si>
    <t>San Bernadino</t>
  </si>
  <si>
    <t>Sbe</t>
  </si>
  <si>
    <t>Riverside</t>
  </si>
  <si>
    <t>R</t>
  </si>
  <si>
    <t>Imperial</t>
  </si>
  <si>
    <t>I</t>
  </si>
  <si>
    <t>Tulare</t>
  </si>
  <si>
    <t>T</t>
  </si>
  <si>
    <t>Kings</t>
  </si>
  <si>
    <t>Ki</t>
  </si>
  <si>
    <t>Kern</t>
  </si>
  <si>
    <t>Ke</t>
  </si>
  <si>
    <t>Santa Barbara</t>
  </si>
  <si>
    <t>Sba</t>
  </si>
  <si>
    <t>San Luis Obispo</t>
  </si>
  <si>
    <t>SLO</t>
  </si>
  <si>
    <t>Fresno</t>
  </si>
  <si>
    <t>F</t>
  </si>
  <si>
    <t>San Diego</t>
  </si>
  <si>
    <t>SD</t>
  </si>
  <si>
    <t>ADVANCED CONTRACTING SERVICES INC</t>
  </si>
  <si>
    <t>AMERICAN ECO SERVICES INC</t>
  </si>
  <si>
    <t>AMERICAN INSULATION INC</t>
  </si>
  <si>
    <t>R, I</t>
  </si>
  <si>
    <t>APPLIANCE RECYCLING CENTERS OF AMERICA</t>
  </si>
  <si>
    <t>ASSERT INC</t>
  </si>
  <si>
    <t>LA, Ke</t>
  </si>
  <si>
    <t>ASSOCIATED CONSTRUCTION SERVICES</t>
  </si>
  <si>
    <t>AVALON CARVER COMMUNITY CENTER INC</t>
  </si>
  <si>
    <t>B&amp;W FURNACE SERVICE INC</t>
  </si>
  <si>
    <t>CAMPESINOS UNIDOS INC</t>
  </si>
  <si>
    <t xml:space="preserve">COMMUNITY ACTION COMMISSION (SANTA BARBARA COUNTY) </t>
  </si>
  <si>
    <t>COMMUNITY ACTION OF VENTURA COUNTY</t>
  </si>
  <si>
    <t>V, LA</t>
  </si>
  <si>
    <t>COMMUNITY ACTION PARTNERSHIP (OF SAN BERNADINO COUNTY)</t>
  </si>
  <si>
    <t>COMMUNITY ACTION PARTNERSHIP OF (SAN LUIS OBISPO)</t>
  </si>
  <si>
    <t xml:space="preserve">SLO, </t>
  </si>
  <si>
    <t>COMMUNITY ACTION PARTNERSHIP OF O C</t>
  </si>
  <si>
    <t>COMMUNITY ACTION PARTNERSHIP OF RIVERSIDE</t>
  </si>
  <si>
    <t>COMMUNITY ENHANCEMENT SERVICES</t>
  </si>
  <si>
    <t>EAGLE SYSTEMS INTERNATIONAL INC</t>
  </si>
  <si>
    <t>LA, R, T, Ki</t>
  </si>
  <si>
    <t>EAST LOS ANGELES COMMUNITY UNION</t>
  </si>
  <si>
    <t>EAST SAN GABRIEL VALLEY CONSORTIUM</t>
  </si>
  <si>
    <t xml:space="preserve">ECONO WEST INC </t>
  </si>
  <si>
    <t>ENERGY SERVICES &amp; TECHNOLOGIES INC</t>
  </si>
  <si>
    <t>ENVIRONMENTAL ASSESSMENT SERVICES</t>
  </si>
  <si>
    <t>FCI MANAGEMENT CONSULTANTS</t>
  </si>
  <si>
    <t>LA, OC, SD</t>
  </si>
  <si>
    <t>GARCIA &amp; SONS HOME IMPROVEMENT</t>
  </si>
  <si>
    <t>HARRISON AIR CONDITIONING</t>
  </si>
  <si>
    <t>HIGHLANDS ENERGY SERVICES INC</t>
  </si>
  <si>
    <t>T, Ki, F</t>
  </si>
  <si>
    <t>JOHN HARRISON CONTRACTING INC</t>
  </si>
  <si>
    <t>LONG BEACH COMMUNITY</t>
  </si>
  <si>
    <t>MARAVILLA FOUNDATION</t>
  </si>
  <si>
    <t>OASIS AIR CONDITIONING</t>
  </si>
  <si>
    <t>PACIFIC ASIAN CONSORTIUM IN</t>
  </si>
  <si>
    <t xml:space="preserve">PACIFIC COAST ENERGY CONSERVATION </t>
  </si>
  <si>
    <t>PROTEUS INC</t>
  </si>
  <si>
    <t>QUALITY CONSERVATION SERVICES INC</t>
  </si>
  <si>
    <t>RELIABLE ENERGY MANAGEMENT INC</t>
  </si>
  <si>
    <t>RICHARD HEATH &amp; ASSOCIATES INC</t>
  </si>
  <si>
    <t>SIERRA WEATHERIZATION COMPANY INC</t>
  </si>
  <si>
    <t>SOCO AIR CONDITIONING CO</t>
  </si>
  <si>
    <t>R, Sbe</t>
  </si>
  <si>
    <t>STAPLES &amp; ASSOC</t>
  </si>
  <si>
    <t>SYNERGY MECHANICAL AIR CONDITIONING</t>
  </si>
  <si>
    <t>TONY'S HEATING &amp; A/C SERVICE INC.</t>
  </si>
  <si>
    <t>TRI-STATE HOME IMPROVEMENTS INC</t>
  </si>
  <si>
    <t>VETERANS IN COMMUNITY SERVICES INC</t>
  </si>
  <si>
    <t xml:space="preserve">WATTS LABOR COMMUNITY ACTION COMM </t>
  </si>
  <si>
    <t>WESTERN INSULATION LP</t>
  </si>
  <si>
    <t xml:space="preserve">   Home Energy Education services.</t>
  </si>
  <si>
    <t>SOUTHERN CALIFORNIA GAS COMPANY</t>
  </si>
  <si>
    <t>N/A</t>
  </si>
  <si>
    <t>CARE Table 3A</t>
  </si>
  <si>
    <t>Orange</t>
  </si>
  <si>
    <t>San Bernardino</t>
  </si>
  <si>
    <t xml:space="preserve">Community Action Partnership of Orange County </t>
  </si>
  <si>
    <t>ELA Communications Energy ED Program</t>
  </si>
  <si>
    <t>PACE – Pacific Asian Consortium in Employment</t>
  </si>
  <si>
    <t>Proteus, Inc.</t>
  </si>
  <si>
    <t>Community Pantry of Hemet</t>
  </si>
  <si>
    <t>Community Action Partnership of San Bernardino</t>
  </si>
  <si>
    <t>LA Works</t>
  </si>
  <si>
    <t>Children’s Hospital of Orange County</t>
  </si>
  <si>
    <t>The Companion Line</t>
  </si>
  <si>
    <t>Across Amer Foundation</t>
  </si>
  <si>
    <t>All Peoples Christian Center</t>
  </si>
  <si>
    <t>LA County 211</t>
  </si>
  <si>
    <t>YMCA Montebello-Commerce</t>
  </si>
  <si>
    <t>Sr. Citizens Emergency Fund I.V., Inc.</t>
  </si>
  <si>
    <t>Coachella Valley Housing Coalition</t>
  </si>
  <si>
    <t>HABBM</t>
  </si>
  <si>
    <t>Second Harvest Food Bank of Orange County</t>
  </si>
  <si>
    <t>Southeast Community Development Corp.</t>
  </si>
  <si>
    <t>Latino Resource Organization</t>
  </si>
  <si>
    <t>Independent Living Center of Southern California</t>
  </si>
  <si>
    <t>Community Action Partnership - Kern County</t>
  </si>
  <si>
    <t>El Concilio del Condado de Ventura</t>
  </si>
  <si>
    <t>Blessed Sacrament Church</t>
  </si>
  <si>
    <t>Starbright Management Services</t>
  </si>
  <si>
    <t>Hermandad Mexicana</t>
  </si>
  <si>
    <t>CSET</t>
  </si>
  <si>
    <t>Crest Forest Family and Community Service</t>
  </si>
  <si>
    <t>CUI – Campesinos Unidos, Inc.</t>
  </si>
  <si>
    <t>Veterans in Community Service</t>
  </si>
  <si>
    <t>Chinatown Service Center</t>
  </si>
  <si>
    <t>Koreatown Youth and Community Center</t>
  </si>
  <si>
    <t>MEND</t>
  </si>
  <si>
    <t>Armenian Relief Society</t>
  </si>
  <si>
    <t>Catholic Charities of LA – Brownson House</t>
  </si>
  <si>
    <t>BroadSpectrum</t>
  </si>
  <si>
    <t>OCCC, Inc. (Orange County Community Center)</t>
  </si>
  <si>
    <t>Green Light Shipping</t>
  </si>
  <si>
    <t>APAC Service Center</t>
  </si>
  <si>
    <t>Visalia Emergency Aid Council</t>
  </si>
  <si>
    <t xml:space="preserve">N/A </t>
  </si>
  <si>
    <t>TOTAL</t>
  </si>
  <si>
    <t>Note: Industrial includes both G-NT(D) and G-NT(T) and is net of volumes qualifying for G-COG.</t>
  </si>
  <si>
    <r>
      <t>Denied</t>
    </r>
    <r>
      <rPr>
        <b/>
        <vertAlign val="superscript"/>
        <sz val="10"/>
        <color indexed="8"/>
        <rFont val="Arial"/>
        <family val="2"/>
      </rPr>
      <t xml:space="preserve"> 3</t>
    </r>
  </si>
  <si>
    <t>Leveraging</t>
  </si>
  <si>
    <t>Riverside Public Utilities (RPU)</t>
  </si>
  <si>
    <t>Yes</t>
  </si>
  <si>
    <t>EMWD</t>
  </si>
  <si>
    <t xml:space="preserve">EMWD co-funded the ESA Program High Efficiency Clothes Washer Measure (HECW) for unit installed in overlapping territory. </t>
  </si>
  <si>
    <t>See note "A".</t>
  </si>
  <si>
    <t>Park Water Company</t>
  </si>
  <si>
    <t xml:space="preserve">Park Water Co. co-funded the ESA Program High Efficiency Clothes Washer Measure (HECW) for unit installed in overlapping territory. </t>
  </si>
  <si>
    <t>"A"</t>
  </si>
  <si>
    <t>Therm savings calculated by multiplying (additional customers that can be treated with High Efficiency Washer) by (per measure therm savings).</t>
  </si>
  <si>
    <t>Enrollments calculated by dividing (dollar savings) by (per measure cost).  Result is additional customers that can be treated with High Efficiency Washer (rounded up).</t>
  </si>
  <si>
    <t>Dollar savings based on invoiced amount for co-funded measures.</t>
  </si>
  <si>
    <t>Integration</t>
  </si>
  <si>
    <r>
      <rPr>
        <vertAlign val="superscript"/>
        <sz val="9"/>
        <color theme="1"/>
        <rFont val="Arial"/>
        <family val="2"/>
      </rPr>
      <t>3</t>
    </r>
    <r>
      <rPr>
        <sz val="9"/>
        <rFont val="Arial"/>
        <family val="2"/>
      </rPr>
      <t xml:space="preserve"> Includes customers who previously participated, did not meet the three-measure minimum, landlord refused, etc.  These customers move directly to Stage 3.</t>
    </r>
  </si>
  <si>
    <r>
      <rPr>
        <vertAlign val="superscript"/>
        <sz val="9"/>
        <color theme="1"/>
        <rFont val="Arial"/>
        <family val="2"/>
      </rPr>
      <t>4</t>
    </r>
    <r>
      <rPr>
        <sz val="9"/>
        <rFont val="Arial"/>
        <family val="2"/>
      </rPr>
      <t xml:space="preserve"> Customers removed for exceeding 600% of baseline in any monthly billing cycle.</t>
    </r>
  </si>
  <si>
    <r>
      <rPr>
        <vertAlign val="superscript"/>
        <sz val="9"/>
        <rFont val="Arial"/>
        <family val="2"/>
      </rPr>
      <t>1</t>
    </r>
    <r>
      <rPr>
        <sz val="9"/>
        <rFont val="Arial"/>
        <family val="2"/>
      </rPr>
      <t xml:space="preserve"> Excludes master-meter usage.</t>
    </r>
  </si>
  <si>
    <r>
      <rPr>
        <vertAlign val="superscript"/>
        <sz val="9"/>
        <rFont val="Arial"/>
        <family val="2"/>
      </rPr>
      <t>1</t>
    </r>
    <r>
      <rPr>
        <sz val="9"/>
        <rFont val="Arial"/>
        <family val="2"/>
      </rPr>
      <t xml:space="preserve"> All capitation contractors with current contracts are listed regardless of whether they have signed up customers or submitted invoices this year.</t>
    </r>
  </si>
  <si>
    <r>
      <rPr>
        <vertAlign val="superscript"/>
        <sz val="9"/>
        <rFont val="Arial"/>
        <family val="2"/>
      </rPr>
      <t>1</t>
    </r>
    <r>
      <rPr>
        <sz val="9"/>
        <rFont val="Arial"/>
        <family val="2"/>
      </rPr>
      <t xml:space="preserve"> Rural includes zip codes classified as such according to the Goldsmith modification that was developed to identify small towns</t>
    </r>
  </si>
  <si>
    <r>
      <t>1</t>
    </r>
    <r>
      <rPr>
        <sz val="9"/>
        <rFont val="Arial"/>
        <family val="2"/>
      </rPr>
      <t xml:space="preserve"> Includes customers verified as over income or who requested to be de-enrolled.</t>
    </r>
  </si>
  <si>
    <r>
      <t>2</t>
    </r>
    <r>
      <rPr>
        <sz val="9"/>
        <rFont val="Arial"/>
        <family val="2"/>
      </rPr>
      <t xml:space="preserve"> Verification results are tied to the month initiated.  Therefore, verification results may be pending due to the time permitted for a participant to respond.</t>
    </r>
  </si>
  <si>
    <r>
      <rPr>
        <vertAlign val="superscript"/>
        <sz val="9"/>
        <rFont val="Arial"/>
        <family val="2"/>
      </rPr>
      <t>1</t>
    </r>
    <r>
      <rPr>
        <sz val="9"/>
        <rFont val="Arial"/>
        <family val="2"/>
      </rPr>
      <t xml:space="preserve"> Enrollments via data sharing between the IOUs.</t>
    </r>
  </si>
  <si>
    <r>
      <rPr>
        <vertAlign val="superscript"/>
        <sz val="9"/>
        <rFont val="Arial"/>
        <family val="2"/>
      </rPr>
      <t>2</t>
    </r>
    <r>
      <rPr>
        <sz val="9"/>
        <rFont val="Arial"/>
        <family val="2"/>
      </rPr>
      <t xml:space="preserve"> Enrollments via data sharing between departments and/or programs within the utility.</t>
    </r>
  </si>
  <si>
    <r>
      <rPr>
        <vertAlign val="superscript"/>
        <sz val="9"/>
        <rFont val="Arial"/>
        <family val="2"/>
      </rPr>
      <t>3</t>
    </r>
    <r>
      <rPr>
        <sz val="9"/>
        <rFont val="Arial"/>
        <family val="2"/>
      </rPr>
      <t xml:space="preserve"> Enrollments via data sharing with programs outside the IOU that serve low-income customers.</t>
    </r>
  </si>
  <si>
    <t xml:space="preserve">No 
Response to Recert </t>
  </si>
  <si>
    <t>SoCalGas has a signed leveraging contract with RPU</t>
  </si>
  <si>
    <t>PY - Recorded¹</t>
  </si>
  <si>
    <t>all</t>
  </si>
  <si>
    <t>¹ Based on D.08-11-031 and D.12-08-044.  Other measures authorized per D.08-11-031.</t>
  </si>
  <si>
    <t>Air sealing / envelope, MF</t>
  </si>
  <si>
    <t>Air sealing / envelope, MH</t>
  </si>
  <si>
    <t>Air sealing / envelope, SF</t>
  </si>
  <si>
    <t xml:space="preserve">1. 
2.
3. </t>
  </si>
  <si>
    <t>Statewide ME&amp;O</t>
  </si>
  <si>
    <t xml:space="preserve">Note: Numbers reported in standard accounting format, with negative amounts displayed in parentheses ($xxx.xx). </t>
  </si>
  <si>
    <t>Attic insulation, MF</t>
  </si>
  <si>
    <t>Attic insulation, SF</t>
  </si>
  <si>
    <t>Duct sealing and testing, MH</t>
  </si>
  <si>
    <t>Duct sealing and testing, SF</t>
  </si>
  <si>
    <t>Heating system, MF</t>
  </si>
  <si>
    <t>Heating system, MH</t>
  </si>
  <si>
    <t>Heating system, SF</t>
  </si>
  <si>
    <t>Water Heater Blanket, MF</t>
  </si>
  <si>
    <t>Water Heater Pipe insulation, MF</t>
  </si>
  <si>
    <t>Faucet Aerator, MF</t>
  </si>
  <si>
    <t>DHW repair/replace, SF</t>
  </si>
  <si>
    <t>DHW repair/replace, MF</t>
  </si>
  <si>
    <t>DHW repair/replace, MH</t>
  </si>
  <si>
    <t>ESA  Program Table 13</t>
  </si>
  <si>
    <t>ESA ProgramTable 15</t>
  </si>
  <si>
    <t>ESA Program Table 16</t>
  </si>
  <si>
    <t>¹ The Modified Particpant Test (MPT) and the Utility Cost Test (UCT) include non-energy benefits (NEBs) along with energy savings in the numerator.   The MPT was calculated using the Low Income Public Purpose Test (LIPPT) workbook as modifed for the PY 2003 LIEE measure cost effectiveness testing (the NEBs model).  The UCT was calculated in two stages: first, the NEBs for this ratio were calculated using the NEBs model; second, the avoided cost benefits were calculated using the E3 calculator for energy efficiency cost effectiveness testing.  The Total Resource Test (TRC) was calculated using the E3 calculator.  The TRC does not include NEBs.</t>
  </si>
  <si>
    <t>SFERN</t>
  </si>
  <si>
    <t>San Fernando</t>
  </si>
  <si>
    <r>
      <t xml:space="preserve">AB 1109 Compliant? </t>
    </r>
    <r>
      <rPr>
        <b/>
        <vertAlign val="superscript"/>
        <sz val="11"/>
        <rFont val="Arial"/>
        <family val="2"/>
      </rPr>
      <t>1</t>
    </r>
  </si>
  <si>
    <r>
      <t xml:space="preserve">Est. total energy savings from installed CFLs </t>
    </r>
    <r>
      <rPr>
        <b/>
        <vertAlign val="superscript"/>
        <sz val="10"/>
        <rFont val="Arial"/>
        <family val="2"/>
      </rPr>
      <t xml:space="preserve"> 2</t>
    </r>
    <r>
      <rPr>
        <b/>
        <sz val="10"/>
        <rFont val="Arial"/>
        <family val="2"/>
      </rPr>
      <t xml:space="preserve"> </t>
    </r>
  </si>
  <si>
    <r>
      <t xml:space="preserve">Coordination Type </t>
    </r>
    <r>
      <rPr>
        <vertAlign val="superscript"/>
        <sz val="11"/>
        <rFont val="Arial"/>
        <family val="2"/>
      </rPr>
      <t>1</t>
    </r>
  </si>
  <si>
    <r>
      <t xml:space="preserve">Amount of Dollars Saved </t>
    </r>
    <r>
      <rPr>
        <vertAlign val="superscript"/>
        <sz val="11"/>
        <rFont val="Arial"/>
        <family val="2"/>
      </rPr>
      <t>2</t>
    </r>
  </si>
  <si>
    <r>
      <t>Amount of Energy Savings (therm)</t>
    </r>
    <r>
      <rPr>
        <vertAlign val="superscript"/>
        <sz val="11"/>
        <rFont val="Arial"/>
        <family val="2"/>
      </rPr>
      <t>3</t>
    </r>
  </si>
  <si>
    <r>
      <t xml:space="preserve">Enrollments Resulting from Leveraging Effort </t>
    </r>
    <r>
      <rPr>
        <vertAlign val="superscript"/>
        <sz val="11"/>
        <rFont val="Arial"/>
        <family val="2"/>
      </rPr>
      <t>4</t>
    </r>
  </si>
  <si>
    <r>
      <rPr>
        <vertAlign val="superscript"/>
        <sz val="11"/>
        <rFont val="Arial"/>
        <family val="2"/>
      </rPr>
      <t>1</t>
    </r>
    <r>
      <rPr>
        <sz val="11"/>
        <rFont val="Arial"/>
        <family val="2"/>
      </rPr>
      <t xml:space="preserve"> Leveraging, Interdepartmental integration, Program Coordination, Data Sharing, ME&amp;O, etc.</t>
    </r>
  </si>
  <si>
    <r>
      <rPr>
        <vertAlign val="superscript"/>
        <sz val="11"/>
        <rFont val="Arial"/>
        <family val="2"/>
      </rPr>
      <t xml:space="preserve">2 </t>
    </r>
    <r>
      <rPr>
        <sz val="11"/>
        <rFont val="Arial"/>
        <family val="2"/>
      </rPr>
      <t xml:space="preserve">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t>
    </r>
  </si>
  <si>
    <r>
      <rPr>
        <vertAlign val="superscript"/>
        <sz val="11"/>
        <rFont val="Arial"/>
        <family val="2"/>
      </rPr>
      <t>5</t>
    </r>
    <r>
      <rPr>
        <sz val="11"/>
        <rFont val="Arial"/>
        <family val="2"/>
      </rPr>
      <t xml:space="preserve"> In footnotes, provide information on methodology used to calculate cost and/or resource savings.</t>
    </r>
  </si>
  <si>
    <r>
      <rPr>
        <vertAlign val="superscript"/>
        <sz val="11"/>
        <rFont val="Arial"/>
        <family val="2"/>
      </rPr>
      <t>4</t>
    </r>
    <r>
      <rPr>
        <sz val="11"/>
        <rFont val="Arial"/>
        <family val="2"/>
      </rPr>
      <t xml:space="preserve"> Enrollment increases. Leveraging efforts are measurable and quantifiable in terms of program enrollment increases and/or customers served.</t>
    </r>
  </si>
  <si>
    <r>
      <rPr>
        <vertAlign val="superscript"/>
        <sz val="11"/>
        <rFont val="Arial"/>
        <family val="2"/>
      </rPr>
      <t>3</t>
    </r>
    <r>
      <rPr>
        <sz val="11"/>
        <rFont val="Arial"/>
        <family val="2"/>
      </rPr>
      <t xml:space="preserve"> Energy savings/benefits. Leveraging efforts are measurable and quantifiable in terms of home energy benefits/ savings to the eligible households.</t>
    </r>
  </si>
  <si>
    <r>
      <rPr>
        <vertAlign val="superscript"/>
        <sz val="9"/>
        <rFont val="Arial"/>
        <family val="2"/>
      </rPr>
      <t>1</t>
    </r>
    <r>
      <rPr>
        <sz val="9"/>
        <rFont val="Arial"/>
        <family val="2"/>
      </rPr>
      <t xml:space="preserve"> Number of customers treated reflects categorical programs selected by customer.  Please note in some case customer select more than one eligible program for a single account.</t>
    </r>
  </si>
  <si>
    <r>
      <rPr>
        <vertAlign val="superscript"/>
        <sz val="10"/>
        <rFont val="Arial"/>
        <family val="2"/>
      </rPr>
      <t>1</t>
    </r>
    <r>
      <rPr>
        <sz val="10"/>
        <rFont val="Arial"/>
        <family val="2"/>
      </rPr>
      <t xml:space="preserve"> Labor: Utility staff labor including indirects (vacation and sick leave, payroll taxes, and affiliate labor indirects).</t>
    </r>
  </si>
  <si>
    <r>
      <rPr>
        <vertAlign val="superscript"/>
        <sz val="10"/>
        <rFont val="Arial"/>
        <family val="2"/>
      </rPr>
      <t>2</t>
    </r>
    <r>
      <rPr>
        <sz val="10"/>
        <rFont val="Arial"/>
        <family val="2"/>
      </rPr>
      <t xml:space="preserve"> Non-Labor:  All Other non-labor cost excluding contractor cost defined below.</t>
    </r>
  </si>
  <si>
    <r>
      <rPr>
        <vertAlign val="superscript"/>
        <sz val="10"/>
        <rFont val="Arial"/>
        <family val="2"/>
      </rPr>
      <t>3</t>
    </r>
    <r>
      <rPr>
        <sz val="10"/>
        <rFont val="Arial"/>
        <family val="2"/>
      </rPr>
      <t xml:space="preserve"> Contractor:  Expenses associated with contractor installations, Weatherization, Inspections, Outreach and Assessment, and In</t>
    </r>
  </si>
  <si>
    <r>
      <rPr>
        <vertAlign val="superscript"/>
        <sz val="10"/>
        <rFont val="Arial"/>
        <family val="2"/>
      </rPr>
      <t>1</t>
    </r>
    <r>
      <rPr>
        <sz val="10"/>
        <rFont val="Arial"/>
        <family val="2"/>
      </rPr>
      <t xml:space="preserve"> Compliant in regards to: 1) Do bulbs meet or exceed CEC energy efficiency standatds for general purpose lighting?  </t>
    </r>
  </si>
  <si>
    <r>
      <rPr>
        <vertAlign val="superscript"/>
        <sz val="10"/>
        <rFont val="Arial"/>
        <family val="2"/>
      </rPr>
      <t>2</t>
    </r>
    <r>
      <rPr>
        <sz val="10"/>
        <rFont val="Arial"/>
        <family val="2"/>
      </rPr>
      <t xml:space="preserve"> Energy savings used are from the Load Impact Evaluation of the 2009 Energy Savings Assistance Program.</t>
    </r>
  </si>
  <si>
    <r>
      <t xml:space="preserve"> County</t>
    </r>
    <r>
      <rPr>
        <b/>
        <vertAlign val="superscript"/>
        <sz val="11"/>
        <rFont val="Arial"/>
        <family val="2"/>
      </rPr>
      <t>1</t>
    </r>
  </si>
  <si>
    <r>
      <rPr>
        <vertAlign val="superscript"/>
        <sz val="9"/>
        <color theme="1"/>
        <rFont val="Arial"/>
        <family val="2"/>
      </rPr>
      <t>2</t>
    </r>
    <r>
      <rPr>
        <sz val="9"/>
        <rFont val="Arial"/>
        <family val="2"/>
      </rPr>
      <t xml:space="preserve"> Includes customers who declined to participate in the ESA Program, failed to respond to appointment requests, or missed multiple appointments.</t>
    </r>
  </si>
  <si>
    <r>
      <t xml:space="preserve">Contractor Name </t>
    </r>
    <r>
      <rPr>
        <b/>
        <vertAlign val="superscript"/>
        <sz val="9"/>
        <rFont val="Arial"/>
        <family val="2"/>
      </rPr>
      <t>1</t>
    </r>
  </si>
  <si>
    <r>
      <t>Ineligible</t>
    </r>
    <r>
      <rPr>
        <b/>
        <vertAlign val="superscript"/>
        <sz val="9"/>
        <color theme="1"/>
        <rFont val="Arial"/>
        <family val="2"/>
      </rPr>
      <t>3</t>
    </r>
  </si>
  <si>
    <r>
      <t>Failed and 
Removed</t>
    </r>
    <r>
      <rPr>
        <b/>
        <vertAlign val="superscript"/>
        <sz val="9"/>
        <color theme="1"/>
        <rFont val="Arial"/>
        <family val="2"/>
      </rPr>
      <t>2</t>
    </r>
  </si>
  <si>
    <r>
      <t>Removed
(Verified Ineligible)</t>
    </r>
    <r>
      <rPr>
        <b/>
        <vertAlign val="superscript"/>
        <sz val="9"/>
        <color theme="1"/>
        <rFont val="Arial"/>
        <family val="2"/>
      </rPr>
      <t>1</t>
    </r>
  </si>
  <si>
    <r>
      <t>Average Monthly Gas / Electric Usage</t>
    </r>
    <r>
      <rPr>
        <b/>
        <vertAlign val="superscript"/>
        <sz val="9"/>
        <rFont val="Arial"/>
        <family val="2"/>
      </rPr>
      <t>1</t>
    </r>
  </si>
  <si>
    <r>
      <rPr>
        <vertAlign val="superscript"/>
        <sz val="9"/>
        <rFont val="Arial"/>
        <family val="2"/>
      </rPr>
      <t>1</t>
    </r>
    <r>
      <rPr>
        <sz val="10"/>
        <rFont val="Arial"/>
        <family val="2"/>
      </rPr>
      <t xml:space="preserve"> Excludes master meter usage.</t>
    </r>
  </si>
  <si>
    <r>
      <t>Residential Non-CARE vs. CARE Customers</t>
    </r>
    <r>
      <rPr>
        <b/>
        <vertAlign val="superscript"/>
        <sz val="9"/>
        <rFont val="Arial"/>
        <family val="2"/>
      </rPr>
      <t>1</t>
    </r>
  </si>
  <si>
    <r>
      <rPr>
        <sz val="9"/>
        <rFont val="Arial"/>
        <family val="2"/>
      </rPr>
      <t>¹</t>
    </r>
    <r>
      <rPr>
        <sz val="10"/>
        <rFont val="Arial"/>
        <family val="2"/>
      </rPr>
      <t xml:space="preserve"> Explain any monthly variance of 5% or more in the number of participants.  </t>
    </r>
  </si>
  <si>
    <t xml:space="preserve">  </t>
  </si>
  <si>
    <t xml:space="preserve">% of Authorized Total
</t>
  </si>
  <si>
    <r>
      <t>Provided</t>
    </r>
    <r>
      <rPr>
        <b/>
        <vertAlign val="superscript"/>
        <sz val="10"/>
        <color indexed="8"/>
        <rFont val="Arial"/>
        <family val="2"/>
      </rPr>
      <t xml:space="preserve"> </t>
    </r>
    <r>
      <rPr>
        <b/>
        <vertAlign val="superscript"/>
        <sz val="9"/>
        <color indexed="8"/>
        <rFont val="Arial"/>
        <family val="2"/>
      </rPr>
      <t>1</t>
    </r>
  </si>
  <si>
    <r>
      <t xml:space="preserve">Approved </t>
    </r>
    <r>
      <rPr>
        <b/>
        <vertAlign val="superscript"/>
        <sz val="9"/>
        <color indexed="8"/>
        <rFont val="Arial"/>
        <family val="2"/>
      </rPr>
      <t>2</t>
    </r>
  </si>
  <si>
    <r>
      <t xml:space="preserve">Pending/ Never Completed </t>
    </r>
    <r>
      <rPr>
        <b/>
        <vertAlign val="superscript"/>
        <sz val="9"/>
        <color indexed="8"/>
        <rFont val="Arial"/>
        <family val="2"/>
      </rPr>
      <t>4</t>
    </r>
  </si>
  <si>
    <r>
      <t xml:space="preserve">Duplicates </t>
    </r>
    <r>
      <rPr>
        <b/>
        <vertAlign val="superscript"/>
        <sz val="9"/>
        <color indexed="8"/>
        <rFont val="Arial"/>
        <family val="2"/>
      </rPr>
      <t>5</t>
    </r>
  </si>
  <si>
    <r>
      <rPr>
        <vertAlign val="superscript"/>
        <sz val="9"/>
        <rFont val="Arial"/>
        <family val="2"/>
      </rPr>
      <t>1</t>
    </r>
    <r>
      <rPr>
        <sz val="9"/>
        <rFont val="Arial"/>
        <family val="2"/>
      </rPr>
      <t xml:space="preserve"> </t>
    </r>
    <r>
      <rPr>
        <sz val="10"/>
        <rFont val="Arial"/>
        <family val="2"/>
      </rPr>
      <t>An estimated number that includes customers whom were provided with CARE self-certification and self-recertification application via direct mail, email, phone, bill insert, door-to-door delivery, utility personnel, and through outreach events.</t>
    </r>
  </si>
  <si>
    <r>
      <rPr>
        <vertAlign val="superscript"/>
        <sz val="9"/>
        <rFont val="Arial"/>
        <family val="2"/>
      </rPr>
      <t>3</t>
    </r>
    <r>
      <rPr>
        <sz val="10"/>
        <rFont val="Arial"/>
        <family val="2"/>
      </rPr>
      <t xml:space="preserve"> Customers are denied due to not being CARE eligible, not customer of record, or not the customer's primary residence.</t>
    </r>
  </si>
  <si>
    <r>
      <rPr>
        <vertAlign val="superscript"/>
        <sz val="9"/>
        <rFont val="Arial"/>
        <family val="2"/>
      </rPr>
      <t xml:space="preserve">2 </t>
    </r>
    <r>
      <rPr>
        <sz val="10"/>
        <rFont val="Arial"/>
        <family val="2"/>
      </rPr>
      <t>Approved includes customers who are approved through mail-in, via web, by phone, and through duplicated applications.</t>
    </r>
  </si>
  <si>
    <r>
      <rPr>
        <vertAlign val="superscript"/>
        <sz val="9"/>
        <rFont val="Arial"/>
        <family val="2"/>
      </rPr>
      <t>4</t>
    </r>
    <r>
      <rPr>
        <sz val="10"/>
        <rFont val="Arial"/>
        <family val="2"/>
      </rPr>
      <t xml:space="preserve"> Pending/Never Completed includes closed accounts, incomplete applications, and customers of other utilities who are not SoCalGas customers.</t>
    </r>
  </si>
  <si>
    <r>
      <rPr>
        <vertAlign val="superscript"/>
        <sz val="9"/>
        <rFont val="Arial"/>
        <family val="2"/>
      </rPr>
      <t xml:space="preserve">5 </t>
    </r>
    <r>
      <rPr>
        <sz val="10"/>
        <rFont val="Arial"/>
        <family val="2"/>
      </rPr>
      <t xml:space="preserve">Duplicates are customers who are already enrolled in CARE and mail in another CARE application. SoCalGas treats  them as recertification applications.   </t>
    </r>
  </si>
  <si>
    <r>
      <rPr>
        <vertAlign val="superscript"/>
        <sz val="9"/>
        <color theme="1"/>
        <rFont val="Arial"/>
        <family val="2"/>
      </rPr>
      <t xml:space="preserve">1 </t>
    </r>
    <r>
      <rPr>
        <sz val="9"/>
        <rFont val="Arial"/>
        <family val="2"/>
      </rPr>
      <t>Includes customers who were verified as over income, requested to be removed, or did not agree to participate in the ESA Program.</t>
    </r>
  </si>
  <si>
    <r>
      <t>Inter-Utility</t>
    </r>
    <r>
      <rPr>
        <b/>
        <vertAlign val="superscript"/>
        <sz val="10"/>
        <rFont val="Calibri"/>
        <family val="2"/>
        <scheme val="minor"/>
      </rPr>
      <t xml:space="preserve"> </t>
    </r>
    <r>
      <rPr>
        <b/>
        <vertAlign val="superscript"/>
        <sz val="9"/>
        <rFont val="Calibri"/>
        <family val="2"/>
        <scheme val="minor"/>
      </rPr>
      <t>1</t>
    </r>
  </si>
  <si>
    <r>
      <t xml:space="preserve">Intra-Utility </t>
    </r>
    <r>
      <rPr>
        <b/>
        <vertAlign val="superscript"/>
        <sz val="9"/>
        <rFont val="Arial"/>
        <family val="2"/>
      </rPr>
      <t>2</t>
    </r>
  </si>
  <si>
    <r>
      <t xml:space="preserve">Leveraging </t>
    </r>
    <r>
      <rPr>
        <b/>
        <vertAlign val="superscript"/>
        <sz val="9"/>
        <rFont val="Arial"/>
        <family val="2"/>
      </rPr>
      <t>3</t>
    </r>
  </si>
  <si>
    <r>
      <t>Labor</t>
    </r>
    <r>
      <rPr>
        <b/>
        <vertAlign val="superscript"/>
        <sz val="9"/>
        <rFont val="Arial"/>
        <family val="2"/>
      </rPr>
      <t>1</t>
    </r>
    <r>
      <rPr>
        <b/>
        <sz val="11"/>
        <rFont val="Arial"/>
        <family val="2"/>
      </rPr>
      <t xml:space="preserve"> </t>
    </r>
  </si>
  <si>
    <r>
      <t>Non-Labor</t>
    </r>
    <r>
      <rPr>
        <b/>
        <vertAlign val="superscript"/>
        <sz val="9"/>
        <rFont val="Arial"/>
        <family val="2"/>
      </rPr>
      <t xml:space="preserve">2 </t>
    </r>
  </si>
  <si>
    <r>
      <t xml:space="preserve"> Contractor</t>
    </r>
    <r>
      <rPr>
        <b/>
        <vertAlign val="superscript"/>
        <sz val="9"/>
        <rFont val="Arial"/>
        <family val="2"/>
      </rPr>
      <t>3</t>
    </r>
  </si>
  <si>
    <t xml:space="preserve"> </t>
  </si>
  <si>
    <r>
      <t xml:space="preserve">Appliances </t>
    </r>
    <r>
      <rPr>
        <vertAlign val="superscript"/>
        <sz val="9"/>
        <rFont val="Arial"/>
        <family val="2"/>
      </rPr>
      <t>2</t>
    </r>
  </si>
  <si>
    <t>Total Shifted</t>
  </si>
  <si>
    <r>
      <rPr>
        <vertAlign val="superscript"/>
        <sz val="9"/>
        <rFont val="Arial"/>
        <family val="2"/>
      </rPr>
      <t>1</t>
    </r>
    <r>
      <rPr>
        <vertAlign val="superscript"/>
        <sz val="10"/>
        <rFont val="Arial"/>
        <family val="2"/>
      </rPr>
      <t xml:space="preserve"> </t>
    </r>
    <r>
      <rPr>
        <sz val="10"/>
        <rFont val="Arial"/>
        <family val="2"/>
      </rPr>
      <t>Number of customers enrolled reflects categorical programs selected by customer.  Please note in some case customer select more than one eligible program for a single account.</t>
    </r>
  </si>
  <si>
    <t>* Thousands of Therms</t>
  </si>
  <si>
    <t xml:space="preserve"> ¹ Homes treated since 2002 are reported to track progress toward meeting the 2020 Programmatic Initiative.</t>
  </si>
  <si>
    <t xml:space="preserve"> ² Ineligible &amp; Unwilling - Leads which do not result in a customer enrollment based on one of the following reasons: customer refused; home does not meet minimum measure requirement; customer is moving; over income; owner refused for renter occupied single family; unable to provide homeownership documentation; or home weatherized under another program.</t>
  </si>
  <si>
    <t xml:space="preserve"> ³ Based on Attachment F of D.12-08-044.</t>
  </si>
  <si>
    <t xml:space="preserve">Utility in Shared 
Service Territory </t>
  </si>
  <si>
    <t>Eligible Households in 
Shared Service Territory</t>
  </si>
  <si>
    <t>SDG&amp;E</t>
  </si>
  <si>
    <t>PG&amp;E</t>
  </si>
  <si>
    <t>SCE</t>
  </si>
  <si>
    <t>Eligible households treated by both
utilities in shared service territory</t>
  </si>
  <si>
    <r>
      <t xml:space="preserve">Homes Treated </t>
    </r>
    <r>
      <rPr>
        <b/>
        <vertAlign val="superscript"/>
        <sz val="12"/>
        <rFont val="Calibri"/>
        <family val="2"/>
        <scheme val="minor"/>
      </rPr>
      <t>1</t>
    </r>
  </si>
  <si>
    <r>
      <t>Ineligible &amp; Unwilling</t>
    </r>
    <r>
      <rPr>
        <b/>
        <vertAlign val="superscript"/>
        <sz val="12"/>
        <rFont val="Calibri"/>
        <family val="2"/>
        <scheme val="minor"/>
      </rPr>
      <t>2</t>
    </r>
  </si>
  <si>
    <r>
      <t xml:space="preserve">Estimated Eligible 
in Current Year </t>
    </r>
    <r>
      <rPr>
        <b/>
        <vertAlign val="superscript"/>
        <sz val="12"/>
        <rFont val="Calibri"/>
        <family val="2"/>
        <scheme val="minor"/>
      </rPr>
      <t>3</t>
    </r>
  </si>
  <si>
    <t xml:space="preserve"> Current Year Penetration 
Rate for Homes Treated</t>
  </si>
  <si>
    <r>
      <rPr>
        <vertAlign val="superscript"/>
        <sz val="10"/>
        <rFont val="Arial"/>
        <family val="2"/>
      </rPr>
      <t xml:space="preserve">  1  </t>
    </r>
    <r>
      <rPr>
        <sz val="10"/>
        <rFont val="Arial"/>
        <family val="2"/>
      </rPr>
      <t>The Total Savings/Expenditures amount does not include credits, expenses, or required adjustments for this period in various IO's</t>
    </r>
  </si>
  <si>
    <r>
      <t xml:space="preserve">Number of customers treated </t>
    </r>
    <r>
      <rPr>
        <b/>
        <vertAlign val="superscript"/>
        <sz val="9"/>
        <rFont val="Arial"/>
        <family val="2"/>
      </rPr>
      <t>1</t>
    </r>
  </si>
  <si>
    <r>
      <t xml:space="preserve">Other Measureable Benefits </t>
    </r>
    <r>
      <rPr>
        <vertAlign val="superscript"/>
        <sz val="11"/>
        <rFont val="Arial"/>
        <family val="2"/>
      </rPr>
      <t>3</t>
    </r>
  </si>
  <si>
    <r>
      <t xml:space="preserve">Methodology </t>
    </r>
    <r>
      <rPr>
        <vertAlign val="superscript"/>
        <sz val="11"/>
        <rFont val="Arial"/>
        <family val="2"/>
      </rPr>
      <t>5</t>
    </r>
  </si>
  <si>
    <t>1.
2. From 2012 unspent funds carried forward.
3.</t>
  </si>
  <si>
    <t xml:space="preserve"> Not Applicable to SoCalGas</t>
  </si>
  <si>
    <t>Note:  Data reflects Year End Enrollment numbers.</t>
  </si>
  <si>
    <r>
      <t xml:space="preserve">% Change </t>
    </r>
    <r>
      <rPr>
        <b/>
        <vertAlign val="superscript"/>
        <sz val="9"/>
        <rFont val="Arial"/>
        <family val="2"/>
      </rPr>
      <t>1, 2</t>
    </r>
  </si>
  <si>
    <r>
      <t xml:space="preserve">Number of Customers Enrolled </t>
    </r>
    <r>
      <rPr>
        <b/>
        <vertAlign val="superscript"/>
        <sz val="9"/>
        <rFont val="Arial"/>
        <family val="2"/>
      </rPr>
      <t>1</t>
    </r>
  </si>
  <si>
    <t>(Mth*)</t>
  </si>
  <si>
    <t>Total Number of Customers Enrolled</t>
  </si>
  <si>
    <t>1.
2. Authorized by D.12-08-044, Section 6.2 Fund Shifting Rules.
3.</t>
  </si>
  <si>
    <t xml:space="preserve">Enrollment numbers in Table 2 are defined as customers receiving the CARE discount in the month. Customers are approved for or removed from CARE in the month they apply but will receive the discount in the following month; the approval will be counted the following month.
bii in the following month will count in the following month.   </t>
  </si>
  <si>
    <t>Marketing and Outreach</t>
  </si>
  <si>
    <t>Bar Chart 1 - Total Spent vs. Authorized by Category</t>
  </si>
  <si>
    <t xml:space="preserve">Total Shifted  Gas/ Electirc </t>
  </si>
  <si>
    <t xml:space="preserve">     Domestic Hot Water</t>
  </si>
  <si>
    <t xml:space="preserve">     Enclosure</t>
  </si>
  <si>
    <t xml:space="preserve">     HVAC</t>
  </si>
  <si>
    <t xml:space="preserve">     Maintenance</t>
  </si>
  <si>
    <t>1.
2. 
3.</t>
  </si>
  <si>
    <t>M&amp;E Studies</t>
  </si>
  <si>
    <t>ECO IMPRINTS INC</t>
  </si>
  <si>
    <t>LA, OC, R, Sbe</t>
  </si>
  <si>
    <t>GARCIA &amp; SON'S HOME IMPROVEMENT INC</t>
  </si>
  <si>
    <t>MASCO CONTRACTOR SERVICES OF</t>
  </si>
  <si>
    <t>SILICON VALLEY FOUNDATION</t>
  </si>
  <si>
    <t>SC</t>
  </si>
  <si>
    <t>Sbe, LA, R, SFERN</t>
  </si>
  <si>
    <t>Santa Clara</t>
  </si>
  <si>
    <t>X</t>
  </si>
  <si>
    <t>Orange County CDC</t>
  </si>
  <si>
    <t>ELA Communications</t>
  </si>
  <si>
    <t>PACE-PacAsianConEmploy</t>
  </si>
  <si>
    <t>Proteus</t>
  </si>
  <si>
    <t>Cmty Pantry of Hemet</t>
  </si>
  <si>
    <t>Cmty Svcs SBDO County</t>
  </si>
  <si>
    <t>Childrens Hospital of OC</t>
  </si>
  <si>
    <t>New Beginning Outrch Inc</t>
  </si>
  <si>
    <t>Sr Citizen Emergency Fund</t>
  </si>
  <si>
    <t>2nd Harvest Food Bank OC</t>
  </si>
  <si>
    <t>Latino Resrce Organizatn</t>
  </si>
  <si>
    <t>Indepnt Living Center So Cal.</t>
  </si>
  <si>
    <t>SoEast Comm Dev Corp</t>
  </si>
  <si>
    <t>El Concilio-Cdo Ventura</t>
  </si>
  <si>
    <t xml:space="preserve">Blessed Sacrament Church </t>
  </si>
  <si>
    <t>Starbright Mgmt Services</t>
  </si>
  <si>
    <t>Crest Forest Family Cmty</t>
  </si>
  <si>
    <t>Campesinos Unidos, Inc.</t>
  </si>
  <si>
    <t>Chinatown Svce Center</t>
  </si>
  <si>
    <t>Meet Ea Need W / Dignity</t>
  </si>
  <si>
    <t>Cath Char Bronson House</t>
  </si>
  <si>
    <t>Orange County Comm Ctr (OCCC)</t>
  </si>
  <si>
    <t xml:space="preserve">Koreatown Youth and Comm Ctr </t>
  </si>
  <si>
    <t>Apac Service Center</t>
  </si>
  <si>
    <t>Across Amer Foun</t>
  </si>
  <si>
    <t xml:space="preserve">All Peoples Christian </t>
  </si>
  <si>
    <r>
      <t xml:space="preserve">Authorized Budget </t>
    </r>
    <r>
      <rPr>
        <b/>
        <vertAlign val="superscript"/>
        <sz val="10"/>
        <rFont val="Arial"/>
        <family val="2"/>
      </rPr>
      <t>1</t>
    </r>
  </si>
  <si>
    <t xml:space="preserve">Processing, Certification, Recertification </t>
  </si>
  <si>
    <t xml:space="preserve">Post Enrollment Verification </t>
  </si>
  <si>
    <t>SF</t>
  </si>
  <si>
    <t>Ke, LA, T, Ki, F</t>
  </si>
  <si>
    <t>R, Sbe, I</t>
  </si>
  <si>
    <t>LA, R, Sbe, I, Ke, Ki, Tu</t>
  </si>
  <si>
    <t>San Francisco</t>
  </si>
  <si>
    <t>Total Contractor Expenditures</t>
  </si>
  <si>
    <t># Eligible Homes to be Treated in 2013</t>
  </si>
  <si>
    <t>Fontana Water Company</t>
  </si>
  <si>
    <t>Irvine Ranch Water District</t>
  </si>
  <si>
    <t>San Gabriel Valley Water Company</t>
  </si>
  <si>
    <t xml:space="preserve">San Gabriel Valley Water Company co-funded the ESA Program High Efficiency Clothes Washer Measure (HECW) for unit installed in overlapping territory. </t>
  </si>
  <si>
    <t xml:space="preserve">Irvine Ranch Water District co-funded the ESA Program High Efficiency Clothes Washer Measure (HECW) for unit installed in overlapping territory. </t>
  </si>
  <si>
    <t xml:space="preserve">Fontana Water Company co-funded the ESA Program High Efficiency Clothes Washer Measure (HECW) for unit installed in overlapping territory. </t>
  </si>
  <si>
    <t>Duct sealing and testing, MF</t>
  </si>
  <si>
    <t xml:space="preserve">PY 2015 Energy Savings Assistance Program Annual Report
ESA Program Table 1
ESA Program Overall Program Expenses                   
SOUTHERN CALIFORNIA GAS COMPANY                                                                                                                                                                                                      </t>
  </si>
  <si>
    <t xml:space="preserve">2015 CARE Summary </t>
  </si>
  <si>
    <t>2015 CARE Penetration</t>
  </si>
  <si>
    <t>2015 CARE New Enrollments</t>
  </si>
  <si>
    <t>2015 Energy Savings Assistance Program Summary</t>
  </si>
  <si>
    <t>PY 2015 Energy Savings Assistance Program Annual Report
ESA Program Table 3
ESA Program Cost-Effectiveness
SOUTHERN CALIFORNIA GAS COMPANY</t>
  </si>
  <si>
    <t xml:space="preserve">PY 2015  Energy Savings Assistance Program Annual Report
ESA Program Table 4
Detail by Housing Type and Source  
SOUTHERN CALIFORNIA GAS COMPANY                                                                                                                                                                                                          </t>
  </si>
  <si>
    <t>PY 2015 Energy Savings Assistance Program Annual Report
ESA Program Table 5
ESA Program Direct Purchases &amp; Installation Contractors
SOUTHERN CALIFORNIA GAS COMPANY</t>
  </si>
  <si>
    <t>PY 2015 Energy Savings Assistance Program Annual Report
ESA Program Table 6
ESA Program Installation Cost of Program Installation Contractors
SOUTHERN CALIFORNIA GAS COMPANY</t>
  </si>
  <si>
    <t>PY 2015 Energy Savings Assistance Program Annual Report
ESA Program Table 7
Expenditures Recorded by Cost Element
SOUTHERN CALIFORNIA GAS COMPANY</t>
  </si>
  <si>
    <t xml:space="preserve">PY 2015 Energy Savings Assistance Program Annual Report
ESA Program Table 8
ESA Program Homes Unwilling / Unable to Participate
SOUTHERN CALIFORNIA GAS COMPANY                                                                                                                                                                                                                                     </t>
  </si>
  <si>
    <t>PY 2015 Energy Savings Assistance Program Annual Report
ESA Program Table 9
Life Cycle Bill Savings by Measure
SOUTHERN CALIFORNIA GAS COMPANY</t>
  </si>
  <si>
    <t>PY 2015 Energy Savings Assistance Program Annual Report
ESA Program Table 10
Energy Rate Used for Bill Savings Calculations
SOUTHERN CALIFORNIA GAS COMPANY</t>
  </si>
  <si>
    <t>PY 2015 Energy Savings Assistance Program Annual Report
ESA Program Table 11
Bill Savings Calculations by Program Year
SOUTHERN CALIFORNIA GAS COMPANY</t>
  </si>
  <si>
    <t>PY 2015 Energy Savings Assistance Program Annual Report</t>
  </si>
  <si>
    <t>PY 2015 Energy Savings Assistance Program Annual Report
 ESA Program Table 14
Leveraging &amp; Integration
SOUTHERN CALIFORNIA GAS COMPANY</t>
  </si>
  <si>
    <t>PY 2015 CARE Annual Report</t>
  </si>
  <si>
    <t xml:space="preserve"> 2015</t>
  </si>
  <si>
    <t xml:space="preserve">PY 2015 CARE Annual Report </t>
  </si>
  <si>
    <r>
      <t xml:space="preserve">2015 Authorized Bridge Year Budget </t>
    </r>
    <r>
      <rPr>
        <b/>
        <vertAlign val="superscript"/>
        <sz val="9"/>
        <rFont val="Arial"/>
        <family val="2"/>
      </rPr>
      <t>1</t>
    </r>
  </si>
  <si>
    <t>2015 Annual Expenses</t>
  </si>
  <si>
    <t>x</t>
  </si>
  <si>
    <t>BUSINESS ECONOMIC ANALYS &amp; RESEARCH</t>
  </si>
  <si>
    <t>SPECIALTY AC HEAT</t>
  </si>
  <si>
    <t>SPECIALTY AC HEAT INC</t>
  </si>
  <si>
    <t>TRUTEAM OF CALIFORNIA INC</t>
  </si>
  <si>
    <t>ASIAN PACIFIC AMERICAN COMMUNITY</t>
  </si>
  <si>
    <t>SOUTHEAST COMMUNITY DEVELOPMENT</t>
  </si>
  <si>
    <r>
      <rPr>
        <vertAlign val="superscript"/>
        <sz val="10"/>
        <rFont val="Arial"/>
        <family val="2"/>
      </rPr>
      <t>2</t>
    </r>
    <r>
      <rPr>
        <sz val="10"/>
        <rFont val="Arial"/>
        <family val="2"/>
      </rPr>
      <t xml:space="preserve"> Funds shifted to PY 2015 in Appliances from PY 2012 unspent funds.   (See ESA Program Table 12 - Fund Shifting).</t>
    </r>
  </si>
  <si>
    <t>Measurement and Evaluation  Studies</t>
  </si>
  <si>
    <t>funds shifted from previous years and/or prior program cycles, but includes $1,046,575 in the Appliance category related to Phase II authorized Carry Back</t>
  </si>
  <si>
    <t>Funding line item amount allocated as such.</t>
  </si>
  <si>
    <r>
      <rPr>
        <b/>
        <vertAlign val="superscript"/>
        <sz val="11"/>
        <rFont val="Arial"/>
        <family val="2"/>
      </rPr>
      <t xml:space="preserve"> </t>
    </r>
    <r>
      <rPr>
        <b/>
        <sz val="11"/>
        <rFont val="Arial"/>
        <family val="2"/>
      </rPr>
      <t xml:space="preserve"> 2015 Annual 
Expenditures </t>
    </r>
    <r>
      <rPr>
        <b/>
        <vertAlign val="superscript"/>
        <sz val="11"/>
        <rFont val="Arial"/>
        <family val="2"/>
      </rPr>
      <t>2</t>
    </r>
  </si>
  <si>
    <t>Carry Back  =  N/A</t>
  </si>
  <si>
    <t xml:space="preserve">in the revised authorized budget (Phase II - D14-08-030).  </t>
  </si>
  <si>
    <r>
      <t xml:space="preserve">the revised authorized budget (Phase II - D14-08-030) which takes into account the October 2015 fund shift of $161,000 stated in footnote </t>
    </r>
    <r>
      <rPr>
        <vertAlign val="superscript"/>
        <sz val="10"/>
        <rFont val="Arial"/>
        <family val="2"/>
      </rPr>
      <t>2</t>
    </r>
    <r>
      <rPr>
        <sz val="10"/>
        <rFont val="Arial"/>
        <family val="2"/>
      </rPr>
      <t xml:space="preserve">.  </t>
    </r>
  </si>
  <si>
    <r>
      <rPr>
        <vertAlign val="superscript"/>
        <sz val="9"/>
        <rFont val="Arial"/>
        <family val="2"/>
      </rPr>
      <t>1</t>
    </r>
    <r>
      <rPr>
        <sz val="9"/>
        <rFont val="Arial"/>
        <family val="2"/>
      </rPr>
      <t xml:space="preserve"> SoCalGas' 2012 total unspent balance available for carry-forward was $34,103,518 (2012 Phase II D. 014-08-030 authorized budget of $127,199,269 less net 2012 carry-back to 2011 of $3,049,478 less 2012 expenditures of $82,252,135 </t>
    </r>
  </si>
  <si>
    <t>less fundshift of $7,608,934 carried forward from 2012 to 2013, less fund shft of $185,204 carried forward from 2012 to 2015).</t>
  </si>
  <si>
    <r>
      <rPr>
        <vertAlign val="superscript"/>
        <sz val="10"/>
        <rFont val="Arial"/>
        <family val="2"/>
      </rPr>
      <t>1</t>
    </r>
    <r>
      <rPr>
        <sz val="10"/>
        <rFont val="Arial"/>
        <family val="2"/>
      </rPr>
      <t xml:space="preserve"> Pursuant to D.14-08-030, budgets have been updated to reflect the Phase II Decision authorized 2014 budget amounts for bridge year 2015.</t>
    </r>
  </si>
  <si>
    <t>that the total 2015 authorized budget number shown in D.14-08-030, Ordering Paragraph 2 does not contain the full escalation amount for Changes Pilot category.</t>
  </si>
  <si>
    <r>
      <t xml:space="preserve">Pilots </t>
    </r>
    <r>
      <rPr>
        <vertAlign val="superscript"/>
        <sz val="10"/>
        <rFont val="Arial"/>
        <family val="2"/>
      </rPr>
      <t>3</t>
    </r>
  </si>
  <si>
    <t>Measurement &amp; Evaluation</t>
  </si>
  <si>
    <t>Outreach</t>
  </si>
  <si>
    <t>Spent</t>
  </si>
  <si>
    <t>Authorized</t>
  </si>
  <si>
    <t>Program Year 2015</t>
  </si>
  <si>
    <t>Reporting Category</t>
  </si>
  <si>
    <t xml:space="preserve">     Appliances</t>
  </si>
  <si>
    <t xml:space="preserve">     Customer Enrollment</t>
  </si>
  <si>
    <t>Fundshifted $165,000 to 2015 Reg Compliance category authorized budget, however, only $154,042 of the fundshift was needed.  In addition, fundshifted $131,845 to Outreach category.</t>
  </si>
  <si>
    <t>Fundshifted $131,845 from 2015 I.T. Programming category authorized budget.</t>
  </si>
  <si>
    <t>Fundshifted from 2015 I.T. Programming category authorized budget, however, only $154,042 of the fundshift was needed.</t>
  </si>
  <si>
    <t>$2,772,450.</t>
  </si>
  <si>
    <t xml:space="preserve">     Appliance</t>
  </si>
  <si>
    <r>
      <t xml:space="preserve">Marketing and Outreach </t>
    </r>
    <r>
      <rPr>
        <vertAlign val="superscript"/>
        <sz val="9"/>
        <rFont val="Arial"/>
        <family val="2"/>
      </rPr>
      <t>1</t>
    </r>
  </si>
  <si>
    <r>
      <t xml:space="preserve">Carry Forward from PY 2012 = $185,204  </t>
    </r>
    <r>
      <rPr>
        <vertAlign val="superscript"/>
        <sz val="9"/>
        <rFont val="Arial"/>
        <family val="2"/>
      </rPr>
      <t>2-3</t>
    </r>
  </si>
  <si>
    <t>Oct &amp; Dec 2015</t>
  </si>
  <si>
    <t xml:space="preserve"> Post-Enrollment Verification Results (Model) 2015</t>
  </si>
  <si>
    <t>Ventura Cnty Comm Human</t>
  </si>
  <si>
    <r>
      <rPr>
        <vertAlign val="superscript"/>
        <sz val="10"/>
        <rFont val="Arial"/>
        <family val="2"/>
      </rPr>
      <t>2</t>
    </r>
    <r>
      <rPr>
        <sz val="10"/>
        <rFont val="Arial"/>
        <family val="2"/>
      </rPr>
      <t xml:space="preserve"> The SoCalGas population did not vary by a level of 5% or more in any month during 2015.</t>
    </r>
  </si>
  <si>
    <t>SD, Sba, SLO</t>
  </si>
  <si>
    <t>LA, OC, Sbe, R</t>
  </si>
  <si>
    <t>LA, R, OC, Sbe</t>
  </si>
  <si>
    <t>I, LA, OC, R, Sbe</t>
  </si>
  <si>
    <t>LA, OC, Sbe, R, K</t>
  </si>
  <si>
    <t>ALL, LA, OC, V, Sbe, R, SFERN</t>
  </si>
  <si>
    <t>T, LA, OC, V, Sbe, R, I, SC, SFERN, Ki, Ke, Sba, SLO, F</t>
  </si>
  <si>
    <t>LA, OC, Sbe, R, SC, SF, CC, S</t>
  </si>
  <si>
    <t>LA, OC, V, Sbe, R, SFERN, T, Ki, Ke, Sba, SLO, F</t>
  </si>
  <si>
    <t>ALL, LA, OC, V, Sbe, R, I, Ke, Sba, SLO</t>
  </si>
  <si>
    <t>LA, V, OC, SC, AL, Scr</t>
  </si>
  <si>
    <t>SC, OC, LA</t>
  </si>
  <si>
    <t>SBN, LA, RIVR, SFERN</t>
  </si>
  <si>
    <t>SBN, LA, RIVR, SFERN, OC</t>
  </si>
  <si>
    <t>T, Ki, F, Ke</t>
  </si>
  <si>
    <t>LA, OC, SFERN</t>
  </si>
  <si>
    <t>LA, R, Sbe, I, Ke, Ki, Tu, OC, V, T, F, SFERN</t>
  </si>
  <si>
    <t>Alameda</t>
  </si>
  <si>
    <t>Santa Cruz</t>
  </si>
  <si>
    <t>Contra Costa</t>
  </si>
  <si>
    <t>Solano</t>
  </si>
  <si>
    <t>1 Key</t>
  </si>
  <si>
    <t>AL</t>
  </si>
  <si>
    <t>Scr</t>
  </si>
  <si>
    <t>CC</t>
  </si>
  <si>
    <t>S</t>
  </si>
  <si>
    <t>Anaheim Public Utilities (APU)</t>
  </si>
  <si>
    <t>Pasadena Water and Power (PWP)</t>
  </si>
  <si>
    <t>SoCalGas has a signed leveraging contract with APU</t>
  </si>
  <si>
    <t>SoCalGas has a signed leveraging contract with PWP</t>
  </si>
  <si>
    <t>71,265 kWh through various electric measures installed</t>
  </si>
  <si>
    <t>335,698 kWh through various electric measures installed</t>
  </si>
  <si>
    <t>4,382 kWh through various electric measures installed</t>
  </si>
  <si>
    <t>440 CFL’s, 58 Energy Star refrigerators, and 36 Smart Power Down Strips, 12 Torchieres</t>
  </si>
  <si>
    <t>102 CFL’s, 7 A/C Tune-ups</t>
  </si>
  <si>
    <t>3,387 CFL’s, 698 A/C Tune-ups,  69 Duct Sealing, 192 Room A/C's, and 491 Smart Power Down Strips, 12 Torchieres</t>
  </si>
  <si>
    <t>2015
Number 
Installed</t>
  </si>
  <si>
    <t xml:space="preserve">2015
Total 
Measure 
Life Cycle 
Bill Savings </t>
  </si>
  <si>
    <t>1.74*</t>
  </si>
  <si>
    <t>6.96*</t>
  </si>
  <si>
    <t>5.15*</t>
  </si>
  <si>
    <t>* These savings are an average of individual savings for MF, MH and SF.</t>
  </si>
  <si>
    <r>
      <t>kWh</t>
    </r>
    <r>
      <rPr>
        <sz val="10"/>
        <rFont val="Arial"/>
        <family val="2"/>
      </rPr>
      <t xml:space="preserve"> </t>
    </r>
    <r>
      <rPr>
        <b/>
        <sz val="10"/>
        <rFont val="Arial"/>
        <family val="2"/>
      </rPr>
      <t xml:space="preserve">
(Annual)</t>
    </r>
  </si>
  <si>
    <t>kW 
(Annual)</t>
  </si>
  <si>
    <r>
      <t>Therms</t>
    </r>
    <r>
      <rPr>
        <b/>
        <vertAlign val="superscript"/>
        <sz val="10"/>
        <rFont val="Arial"/>
        <family val="2"/>
      </rPr>
      <t xml:space="preserve">1 </t>
    </r>
    <r>
      <rPr>
        <b/>
        <sz val="10"/>
        <rFont val="Arial"/>
        <family val="2"/>
      </rPr>
      <t>(Annual)</t>
    </r>
  </si>
  <si>
    <r>
      <t>Expenses ($)</t>
    </r>
    <r>
      <rPr>
        <b/>
        <vertAlign val="superscript"/>
        <sz val="10"/>
        <rFont val="Arial"/>
        <family val="2"/>
      </rPr>
      <t>2</t>
    </r>
  </si>
  <si>
    <t>PY2015 Energy Savings Assistance Program Annual Report
ESA Program Table 2
ESA Program Expenses and Energy Savings by Measures Installed
SOUTHERN CALIFORNIA GAS COMPANY</t>
  </si>
  <si>
    <r>
      <rPr>
        <vertAlign val="superscript"/>
        <sz val="9"/>
        <rFont val="Arial"/>
        <family val="2"/>
      </rPr>
      <t xml:space="preserve">2 </t>
    </r>
    <r>
      <rPr>
        <sz val="9"/>
        <rFont val="Arial"/>
        <family val="2"/>
      </rPr>
      <t xml:space="preserve">The Total Savings/Expenditures amount does not include credits, expenses, or required adjustments for this period in various IO's.  Additionally, the PY2015 expenses amount includes $8,104 paid in lead fees to the contractors for potential customers who were unwilling or unable to participate in the program. </t>
    </r>
  </si>
  <si>
    <t>2015 Program Total</t>
  </si>
  <si>
    <r>
      <t xml:space="preserve">Budget </t>
    </r>
    <r>
      <rPr>
        <vertAlign val="superscript"/>
        <sz val="10"/>
        <rFont val="Arial"/>
        <family val="2"/>
      </rPr>
      <t>1</t>
    </r>
  </si>
  <si>
    <r>
      <t xml:space="preserve">Budget (Administrative Expenses) </t>
    </r>
    <r>
      <rPr>
        <vertAlign val="superscript"/>
        <sz val="10"/>
        <rFont val="Arial"/>
        <family val="2"/>
      </rPr>
      <t>1</t>
    </r>
  </si>
  <si>
    <r>
      <rPr>
        <vertAlign val="superscript"/>
        <sz val="10"/>
        <rFont val="Arial"/>
        <family val="2"/>
      </rPr>
      <t>2</t>
    </r>
    <r>
      <rPr>
        <sz val="10"/>
        <rFont val="Arial"/>
        <family val="2"/>
      </rPr>
      <t xml:space="preserve"> December 2015 results from the SoCalGas Monthly Report.</t>
    </r>
  </si>
  <si>
    <t>bridge year.</t>
  </si>
  <si>
    <r>
      <rPr>
        <vertAlign val="superscript"/>
        <sz val="10"/>
        <rFont val="Arial"/>
        <family val="2"/>
      </rPr>
      <t>1</t>
    </r>
    <r>
      <rPr>
        <sz val="10"/>
        <rFont val="Arial"/>
        <family val="2"/>
      </rPr>
      <t xml:space="preserve"> Pursuant to D.14-08-030, budgets have been updated to reflect the Phase II Decision authorized 2014 budget amounts for 2015</t>
    </r>
  </si>
  <si>
    <r>
      <t xml:space="preserve">Total Enrolled </t>
    </r>
    <r>
      <rPr>
        <b/>
        <vertAlign val="superscript"/>
        <sz val="10"/>
        <rFont val="Arial"/>
        <family val="2"/>
      </rPr>
      <t>2</t>
    </r>
  </si>
  <si>
    <t xml:space="preserve">   Water Co, San Gabriel Water Co, and other journal entry corrections for misc. revenue).  $67,627,127 - $151,670 = $67,475,457. (See ESAP Table - 7 Contract).</t>
  </si>
  <si>
    <t>2 The expenditures do not include a credit of ($151,670) for the high efficiency clothes washer rebates from (Eastern Municipal Water District, Park</t>
  </si>
  <si>
    <t>Authorized / Planning Assumptions</t>
  </si>
  <si>
    <t>Authorized Budget</t>
  </si>
  <si>
    <t>CARE Program</t>
  </si>
  <si>
    <t>.91 million gallons of water saved</t>
  </si>
  <si>
    <t>.90 million gallons of water saved</t>
  </si>
  <si>
    <t>1.30 million gallons of water saved</t>
  </si>
  <si>
    <t>90,000 gallons of water saved</t>
  </si>
  <si>
    <t>33.83 million gallons of water saved</t>
  </si>
  <si>
    <t>Metropolitan Water District</t>
  </si>
  <si>
    <t xml:space="preserve">Metropolitan Water District co-funded the ESA Program High Efficiency Clothes Washer Measure (HECW) for unit installed in overlapping territory. </t>
  </si>
  <si>
    <t>consistent with 2014 levels.  Of the amount shifted only $154,042 was needed.  The shift is funded from the I.T. Programming category, decreased from $2,937,450 to</t>
  </si>
  <si>
    <t>Note: The latest impact evaluation provided duct seal and testing savings by housing type only.</t>
  </si>
  <si>
    <r>
      <rPr>
        <vertAlign val="superscript"/>
        <sz val="10"/>
        <rFont val="Arial"/>
        <family val="2"/>
      </rPr>
      <t>3</t>
    </r>
    <r>
      <rPr>
        <sz val="10"/>
        <rFont val="Arial"/>
        <family val="2"/>
      </rPr>
      <t xml:space="preserve"> CHANGES Pilot budget contains a 2% increase over the Phase II D.14-08-030 authorized 2014 budget amount of $180,000 (per D.14-08-030, p. 81).   SoCalGas notes</t>
    </r>
  </si>
  <si>
    <t>1.93 million gallons of water saved</t>
  </si>
  <si>
    <r>
      <rPr>
        <vertAlign val="superscript"/>
        <sz val="10"/>
        <rFont val="Arial"/>
        <family val="2"/>
      </rPr>
      <t xml:space="preserve">4 </t>
    </r>
    <r>
      <rPr>
        <sz val="10"/>
        <rFont val="Arial"/>
        <family val="2"/>
      </rPr>
      <t>In December 2015, the Outreach category budget has been increased by $131,845 to $3,882,068 from $3,750,223 to fund Outreach efforts. The shift is funded from the</t>
    </r>
  </si>
  <si>
    <r>
      <rPr>
        <vertAlign val="superscript"/>
        <sz val="10"/>
        <rFont val="Arial"/>
        <family val="2"/>
      </rPr>
      <t>2</t>
    </r>
    <r>
      <rPr>
        <sz val="10"/>
        <rFont val="Arial"/>
        <family val="2"/>
      </rPr>
      <t xml:space="preserve"> In August 2015, the Regulatory Compliance category budget has been increased by $165,000 to $407,507 from $242,507.  This increase is to fund necessary labor expense</t>
    </r>
  </si>
  <si>
    <r>
      <t xml:space="preserve">Outreach </t>
    </r>
    <r>
      <rPr>
        <vertAlign val="superscript"/>
        <sz val="10"/>
        <rFont val="Arial"/>
        <family val="2"/>
      </rPr>
      <t>4</t>
    </r>
    <r>
      <rPr>
        <vertAlign val="superscript"/>
        <sz val="9"/>
        <rFont val="Arial"/>
        <family val="2"/>
      </rPr>
      <t xml:space="preserve"> </t>
    </r>
  </si>
  <si>
    <r>
      <t xml:space="preserve">Regulatory Compliance </t>
    </r>
    <r>
      <rPr>
        <vertAlign val="superscript"/>
        <sz val="10"/>
        <rFont val="Arial"/>
        <family val="2"/>
      </rPr>
      <t>2</t>
    </r>
  </si>
  <si>
    <t>PY - Recorded</t>
  </si>
  <si>
    <t>Net Benefits; $ Millions</t>
  </si>
  <si>
    <t>Energy Savings
Assistance Program
Cost Effectiveness Test
(ESACET)</t>
  </si>
  <si>
    <t>Resource Measures Only
Total Resource Cost Test
(Resource TRC)</t>
  </si>
  <si>
    <t>Los Angles Deparement of Water &amp; Power (LADWP)</t>
  </si>
  <si>
    <t>SoCalGas has a signed leveraging contract with LADWP</t>
  </si>
  <si>
    <t xml:space="preserve"> kWh through various electric measures installed</t>
  </si>
  <si>
    <t>1,524 CFL’s, 660 LED Night Lights</t>
  </si>
  <si>
    <t>Shifted to / from?</t>
  </si>
  <si>
    <t>I.T. Programming category, decreased from $2,772,450 to $2,640,605 which includes the August 2015 fund shift in footnote 2.</t>
  </si>
  <si>
    <r>
      <rPr>
        <vertAlign val="superscript"/>
        <sz val="10"/>
        <rFont val="Arial"/>
        <family val="2"/>
      </rPr>
      <t>1</t>
    </r>
    <r>
      <rPr>
        <sz val="10"/>
        <rFont val="Arial"/>
        <family val="2"/>
      </rPr>
      <t xml:space="preserve"> Pursuant to D.14-08-030, budgets have been updated to reflect the Phase II Decision authorized 2014 budget amounts for 2015 bridge year and does not include</t>
    </r>
  </si>
  <si>
    <t>2015 Energy Savings</t>
  </si>
  <si>
    <t>Gas Customers (only)</t>
  </si>
  <si>
    <t>2015
Expenses¹</t>
  </si>
  <si>
    <t xml:space="preserve">¹ The Total Savings/Expenditures amount does not include credits, expenses, or required adjustments for this period in various IO's. Additionally, the PY 2015 expenses amount does not include $8,104  paid in lead fees to the contractors for potential customers who were unwilling or unable to participate in the program. </t>
  </si>
  <si>
    <t>PY2015 Energy Savings Assistance Prorgam Annual Report</t>
  </si>
  <si>
    <t>ESA Program Table 12</t>
  </si>
  <si>
    <r>
      <rPr>
        <vertAlign val="superscript"/>
        <sz val="10"/>
        <rFont val="Arial"/>
        <family val="2"/>
      </rPr>
      <t>2</t>
    </r>
    <r>
      <rPr>
        <sz val="10"/>
        <rFont val="Arial"/>
        <family val="2"/>
      </rPr>
      <t xml:space="preserve">  In October 2015, SoCalGas increased PY 2015 Marketing and Outreach category budget by $161,000 to fund outreach efforts. The shift was funded from the unspent 2012 Outreach balance of $429,173 reflected</t>
    </r>
  </si>
  <si>
    <r>
      <rPr>
        <vertAlign val="superscript"/>
        <sz val="10"/>
        <rFont val="Arial"/>
        <family val="2"/>
      </rPr>
      <t>3</t>
    </r>
    <r>
      <rPr>
        <sz val="10"/>
        <rFont val="Arial"/>
        <family val="2"/>
      </rPr>
      <t xml:space="preserve">  In December 2015, SoCalGas increased PY 2015 Marketing and Outreach category budget by $24,204 to fund outreach efforts. The shift was funded from the unspent 2012 Outreach balance of $268,173 reflected in</t>
    </r>
  </si>
  <si>
    <t>Cooling Centers</t>
  </si>
  <si>
    <t>Tet Festival</t>
  </si>
  <si>
    <t xml:space="preserve"> Shared outreach costs with CARE Program </t>
  </si>
  <si>
    <t xml:space="preserve"> N/A </t>
  </si>
  <si>
    <t>Moon Festival</t>
  </si>
  <si>
    <t xml:space="preserve"> Shared outreach costs with CARE  Program </t>
  </si>
  <si>
    <t>Orange County Cinco De Mayo Festival</t>
  </si>
  <si>
    <t>Cambodian New Year</t>
  </si>
  <si>
    <t xml:space="preserve"> Shared outreach costs with EE  Program </t>
  </si>
  <si>
    <t>St. Cecilia Boyle Heights Mariachi Festival</t>
  </si>
  <si>
    <t xml:space="preserve"> Shared outreach costs with CARE and  Advanced Meter Initiative </t>
  </si>
  <si>
    <r>
      <rPr>
        <vertAlign val="superscript"/>
        <sz val="9"/>
        <rFont val="Arial"/>
        <family val="2"/>
      </rPr>
      <t xml:space="preserve"> 1 </t>
    </r>
    <r>
      <rPr>
        <sz val="9"/>
        <rFont val="Arial"/>
        <family val="2"/>
      </rPr>
      <t>All savings are calculated based on the following sources: ECONorthwest</t>
    </r>
    <r>
      <rPr>
        <sz val="9"/>
        <color rgb="FFFF5050"/>
        <rFont val="Arial"/>
        <family val="2"/>
      </rPr>
      <t>.</t>
    </r>
    <r>
      <rPr>
        <sz val="9"/>
        <rFont val="Arial"/>
        <family val="2"/>
      </rPr>
      <t xml:space="preserve">  “Impact Evaluation of the 2011 CA Low Income Energy Efficiency Program, Final Report.”  June 16, 2011.</t>
    </r>
  </si>
  <si>
    <t>¹ The ESACET was calculated in two stages: 1. the non-energy beneifts (NEBs) for this ratio were calculated using the Low Income Public Purpose Test (LIPPT) workbook as modifed for the PY 2003 LIEE measure cost effectiveness testing (the NEBs model); 2. the avoided cost benefits were calculated using the E3 calculator for energy efficiency cost effectiveness testing.  The Resource TRC omits some measures.  The measures omitted are identical to the Resource TRC shown in SoCalGas's low-income application.  The Resource TRC was calculated using the E3 calculator and does not include NEBs.</t>
  </si>
  <si>
    <r>
      <t xml:space="preserve">Costs </t>
    </r>
    <r>
      <rPr>
        <vertAlign val="superscript"/>
        <sz val="10"/>
        <rFont val="Arial"/>
        <family val="2"/>
      </rPr>
      <t>1</t>
    </r>
  </si>
  <si>
    <t>PY 2015 Summary Highlights</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</si>
</sst>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0.0000"/>
    <numFmt numFmtId="170" formatCode="yymmmmdd"/>
    <numFmt numFmtId="171" formatCode="#,##0.00&quot; $&quot;;\-#,##0.00&quot; $&quot;"/>
    <numFmt numFmtId="172" formatCode=";;;"/>
    <numFmt numFmtId="173" formatCode="dd/mm/yy"/>
    <numFmt numFmtId="174" formatCode="0.0%"/>
    <numFmt numFmtId="175" formatCode="[$-409]mmm\-yy;@"/>
    <numFmt numFmtId="176" formatCode="_(* #,##0.0_);_(* \(#,##0.0\);_(* &quot;-&quot;??_);_(@_)"/>
    <numFmt numFmtId="177" formatCode="General_)"/>
    <numFmt numFmtId="178" formatCode="[$-409]mmmm\ d\,\ yyyy;@"/>
    <numFmt numFmtId="179" formatCode="_-* #,##0.0_-;\-* #,##0.0_-;_-* &quot;-&quot;??_-;_-@_-"/>
    <numFmt numFmtId="180" formatCode="_-* #,##0.00_-;\-* #,##0.00_-;_-* &quot;-&quot;_-;_-@_-"/>
    <numFmt numFmtId="181" formatCode="0.0%;_(* &quot;-&quot;_)"/>
    <numFmt numFmtId="182" formatCode="&quot;$&quot;#,##0.00"/>
    <numFmt numFmtId="183" formatCode="[$$-409]#,##0.00_);[$$-409]\(#,##0.00\)"/>
    <numFmt numFmtId="184" formatCode="#,##0.0_);\(#,##0.0\)"/>
  </numFmts>
  <fonts count="175">
    <font>
      <sz val="10"/>
      <name val="Arial"/>
    </font>
    <font>
      <sz val="11"/>
      <color theme="1"/>
      <name val="Cordia New"/>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sz val="12"/>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i/>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7.1"/>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sz val="11"/>
      <color indexed="8"/>
      <name val="Arial"/>
      <family val="2"/>
    </font>
    <font>
      <b/>
      <sz val="12"/>
      <color theme="1"/>
      <name val="Arial"/>
      <family val="2"/>
    </font>
    <font>
      <b/>
      <sz val="10"/>
      <color theme="1"/>
      <name val="Arial"/>
      <family val="2"/>
    </font>
    <font>
      <b/>
      <vertAlign val="superscript"/>
      <sz val="10"/>
      <color theme="1"/>
      <name val="Arial"/>
      <family val="2"/>
    </font>
    <font>
      <b/>
      <vertAlign val="superscript"/>
      <sz val="9"/>
      <name val="Arial"/>
      <family val="2"/>
    </font>
    <font>
      <i/>
      <sz val="9"/>
      <name val="Arial"/>
      <family val="2"/>
    </font>
    <font>
      <vertAlign val="superscript"/>
      <sz val="9"/>
      <name val="Arial"/>
      <family val="2"/>
    </font>
    <font>
      <b/>
      <sz val="11"/>
      <color indexed="8"/>
      <name val="Calibri"/>
      <family val="2"/>
    </font>
    <font>
      <b/>
      <sz val="18"/>
      <color indexed="62"/>
      <name val="Cambria"/>
      <family val="2"/>
    </font>
    <font>
      <sz val="10"/>
      <color theme="1"/>
      <name val="Arial"/>
      <family val="2"/>
    </font>
    <font>
      <b/>
      <vertAlign val="superscript"/>
      <sz val="10"/>
      <name val="Calibri"/>
      <family val="2"/>
      <scheme val="minor"/>
    </font>
    <font>
      <b/>
      <vertAlign val="superscript"/>
      <sz val="10"/>
      <color indexed="8"/>
      <name val="Arial"/>
      <family val="2"/>
    </font>
    <font>
      <sz val="11"/>
      <name val="Calibri"/>
      <family val="2"/>
    </font>
    <font>
      <sz val="11"/>
      <name val="Franklin Gothic Medium Cond"/>
      <family val="2"/>
    </font>
    <font>
      <sz val="7"/>
      <name val="Arial"/>
      <family val="2"/>
    </font>
    <font>
      <sz val="10"/>
      <name val="Arial"/>
      <family val="2"/>
    </font>
    <font>
      <u/>
      <sz val="10"/>
      <color indexed="12"/>
      <name val="Arial"/>
      <family val="2"/>
    </font>
    <font>
      <sz val="10"/>
      <color rgb="FF0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Narrow"/>
      <family val="2"/>
    </font>
    <font>
      <sz val="10"/>
      <name val="Times New Roman"/>
      <family val="1"/>
    </font>
    <font>
      <sz val="9"/>
      <name val="Helv"/>
    </font>
    <font>
      <b/>
      <sz val="10"/>
      <color indexed="8"/>
      <name val="Helv"/>
    </font>
    <font>
      <sz val="12"/>
      <color theme="1"/>
      <name val="Times New Roman"/>
      <family val="2"/>
    </font>
    <font>
      <sz val="12"/>
      <color indexed="8"/>
      <name val="Arial"/>
      <family val="2"/>
    </font>
    <font>
      <sz val="10"/>
      <name val="Helv"/>
    </font>
    <font>
      <sz val="10"/>
      <color theme="1"/>
      <name val="Arial Narrow"/>
      <family val="2"/>
    </font>
    <font>
      <sz val="10"/>
      <color indexed="18"/>
      <name val="Arial"/>
      <family val="2"/>
    </font>
    <font>
      <sz val="11"/>
      <color rgb="FF000000"/>
      <name val="Calibri"/>
      <family val="2"/>
      <scheme val="minor"/>
    </font>
    <font>
      <b/>
      <sz val="15"/>
      <color indexed="62"/>
      <name val="Calibri"/>
      <family val="2"/>
    </font>
    <font>
      <b/>
      <sz val="13"/>
      <color indexed="62"/>
      <name val="Calibri"/>
      <family val="2"/>
    </font>
    <font>
      <b/>
      <sz val="11"/>
      <color indexed="62"/>
      <name val="Calibri"/>
      <family val="2"/>
    </font>
    <font>
      <b/>
      <sz val="11"/>
      <color indexed="18"/>
      <name val="Arial"/>
      <family val="2"/>
    </font>
    <font>
      <b/>
      <i/>
      <sz val="11"/>
      <color indexed="18"/>
      <name val="Arial"/>
      <family val="2"/>
    </font>
    <font>
      <sz val="12"/>
      <color indexed="18"/>
      <name val="MS Sans Serif"/>
      <family val="2"/>
    </font>
    <font>
      <sz val="12"/>
      <color indexed="9"/>
      <name val="MS Sans Serif"/>
      <family val="2"/>
    </font>
    <font>
      <b/>
      <sz val="11"/>
      <color indexed="9"/>
      <name val="Arial Narrow"/>
      <family val="2"/>
    </font>
    <font>
      <sz val="11"/>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sz val="11"/>
      <color indexed="10"/>
      <name val="Arial"/>
      <family val="2"/>
    </font>
    <font>
      <sz val="10"/>
      <color rgb="FF000000"/>
      <name val="Arial"/>
      <family val="2"/>
    </font>
    <font>
      <sz val="10"/>
      <name val="Calibri"/>
      <family val="2"/>
      <scheme val="minor"/>
    </font>
    <font>
      <b/>
      <sz val="10"/>
      <name val="Calibri"/>
      <family val="2"/>
      <scheme val="minor"/>
    </font>
    <font>
      <vertAlign val="superscript"/>
      <sz val="9"/>
      <color theme="1"/>
      <name val="Arial"/>
      <family val="2"/>
    </font>
    <font>
      <sz val="10"/>
      <color theme="1"/>
      <name val="Times New Roman"/>
      <family val="1"/>
    </font>
    <font>
      <b/>
      <sz val="12"/>
      <color indexed="10"/>
      <name val="Arial"/>
      <family val="2"/>
    </font>
    <font>
      <sz val="11"/>
      <color indexed="22"/>
      <name val="Arial"/>
      <family val="2"/>
    </font>
    <font>
      <b/>
      <vertAlign val="superscript"/>
      <sz val="9"/>
      <color theme="1"/>
      <name val="Arial"/>
      <family val="2"/>
    </font>
    <font>
      <b/>
      <vertAlign val="superscript"/>
      <sz val="9"/>
      <color indexed="8"/>
      <name val="Arial"/>
      <family val="2"/>
    </font>
    <font>
      <b/>
      <vertAlign val="superscript"/>
      <sz val="9"/>
      <name val="Calibri"/>
      <family val="2"/>
      <scheme val="minor"/>
    </font>
    <font>
      <sz val="10"/>
      <name val="Arial"/>
      <family val="2"/>
    </font>
    <font>
      <sz val="10"/>
      <color rgb="FF000000"/>
      <name val="Arial"/>
      <family val="2"/>
    </font>
    <font>
      <b/>
      <sz val="12"/>
      <name val="Calibri"/>
      <family val="2"/>
      <scheme val="minor"/>
    </font>
    <font>
      <sz val="12"/>
      <name val="Calibri"/>
      <family val="2"/>
      <scheme val="minor"/>
    </font>
    <font>
      <sz val="9"/>
      <name val="Calibri"/>
      <family val="2"/>
      <scheme val="minor"/>
    </font>
    <font>
      <sz val="10"/>
      <name val="System"/>
      <family val="2"/>
    </font>
    <font>
      <i/>
      <sz val="10"/>
      <name val="System"/>
      <family val="2"/>
    </font>
    <font>
      <sz val="11"/>
      <name val="??"/>
      <family val="3"/>
      <charset val="129"/>
    </font>
    <font>
      <b/>
      <sz val="15"/>
      <color indexed="56"/>
      <name val="Calibri"/>
      <family val="2"/>
    </font>
    <font>
      <b/>
      <sz val="13"/>
      <color indexed="56"/>
      <name val="Calibri"/>
      <family val="2"/>
    </font>
    <font>
      <b/>
      <i/>
      <sz val="10"/>
      <name val="Arial"/>
      <family val="2"/>
    </font>
    <font>
      <sz val="11"/>
      <color theme="1"/>
      <name val="Arial Narrow"/>
      <family val="2"/>
    </font>
    <font>
      <sz val="9.5"/>
      <name val="Calibri"/>
      <family val="2"/>
      <scheme val="minor"/>
    </font>
    <font>
      <vertAlign val="superscript"/>
      <sz val="9"/>
      <name val="Calibri"/>
      <family val="2"/>
      <scheme val="minor"/>
    </font>
    <font>
      <b/>
      <vertAlign val="superscript"/>
      <sz val="12"/>
      <name val="Calibri"/>
      <family val="2"/>
      <scheme val="minor"/>
    </font>
    <font>
      <sz val="11"/>
      <color rgb="FFFF0000"/>
      <name val="Arial"/>
      <family val="2"/>
    </font>
    <font>
      <sz val="11"/>
      <color indexed="8"/>
      <name val="Arial"/>
      <family val="2"/>
    </font>
    <font>
      <sz val="11"/>
      <color rgb="FF00B050"/>
      <name val="Arial"/>
      <family val="2"/>
    </font>
    <font>
      <sz val="11"/>
      <color indexed="16"/>
      <name val="Calibri"/>
      <family val="2"/>
    </font>
    <font>
      <b/>
      <sz val="11"/>
      <color indexed="53"/>
      <name val="Calibri"/>
      <family val="2"/>
    </font>
    <font>
      <i/>
      <sz val="10"/>
      <color indexed="23"/>
      <name val="Arial"/>
      <family val="2"/>
    </font>
    <font>
      <sz val="11"/>
      <color indexed="48"/>
      <name val="Calibri"/>
      <family val="2"/>
    </font>
    <font>
      <sz val="11"/>
      <color indexed="53"/>
      <name val="Calibri"/>
      <family val="2"/>
    </font>
    <font>
      <sz val="9"/>
      <color rgb="FFFF5050"/>
      <name val="Arial"/>
      <family val="2"/>
    </font>
    <font>
      <b/>
      <sz val="9"/>
      <name val="Calibri"/>
      <family val="2"/>
      <scheme val="minor"/>
    </font>
    <font>
      <sz val="11"/>
      <color theme="0"/>
      <name val="Arial"/>
      <family val="2"/>
    </font>
  </fonts>
  <fills count="11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rgb="FF92CDDC"/>
        <bgColor indexed="64"/>
      </patternFill>
    </fill>
    <fill>
      <patternFill patternType="solid">
        <fgColor rgb="FFB6DDE8"/>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4"/>
      </patternFill>
    </fill>
    <fill>
      <patternFill patternType="solid">
        <fgColor indexed="47"/>
        <bgColor indexed="64"/>
      </patternFill>
    </fill>
    <fill>
      <patternFill patternType="lightUp">
        <fgColor indexed="54"/>
        <bgColor indexed="41"/>
      </patternFill>
    </fill>
    <fill>
      <patternFill patternType="solid">
        <fgColor indexed="48"/>
        <bgColor indexed="48"/>
      </patternFill>
    </fill>
    <fill>
      <patternFill patternType="solid">
        <fgColor indexed="25"/>
        <bgColor indexed="25"/>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9"/>
        <bgColor indexed="9"/>
      </patternFill>
    </fill>
    <fill>
      <patternFill patternType="solid">
        <fgColor indexed="42"/>
        <bgColor indexed="42"/>
      </patternFill>
    </fill>
  </fills>
  <borders count="82">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bottom style="thick">
        <color indexed="44"/>
      </bottom>
      <diagonal/>
    </border>
    <border>
      <left/>
      <right/>
      <top style="thin">
        <color indexed="49"/>
      </top>
      <bottom style="double">
        <color indexed="49"/>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right/>
      <top/>
      <bottom style="thick">
        <color indexed="62"/>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right/>
      <top/>
      <bottom style="thick">
        <color indexed="48"/>
      </bottom>
      <diagonal/>
    </border>
    <border>
      <left/>
      <right/>
      <top/>
      <bottom style="medium">
        <color indexed="24"/>
      </bottom>
      <diagonal/>
    </border>
    <border>
      <left/>
      <right/>
      <top/>
      <bottom style="double">
        <color indexed="53"/>
      </bottom>
      <diagonal/>
    </border>
  </borders>
  <cellStyleXfs count="64282">
    <xf numFmtId="0" fontId="0" fillId="0" borderId="0"/>
    <xf numFmtId="0" fontId="30" fillId="2"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5"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1" fillId="12"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9" borderId="0" applyNumberFormat="0" applyBorder="0" applyAlignment="0" applyProtection="0"/>
    <xf numFmtId="170" fontId="18" fillId="20" borderId="1">
      <alignment horizontal="center" vertical="center"/>
    </xf>
    <xf numFmtId="170" fontId="18" fillId="20" borderId="1">
      <alignment horizontal="center" vertical="center"/>
    </xf>
    <xf numFmtId="170" fontId="18" fillId="20" borderId="1">
      <alignment horizontal="center" vertical="center"/>
    </xf>
    <xf numFmtId="0" fontId="32" fillId="3" borderId="0" applyNumberFormat="0" applyBorder="0" applyAlignment="0" applyProtection="0"/>
    <xf numFmtId="0" fontId="33" fillId="21" borderId="2" applyNumberFormat="0" applyAlignment="0" applyProtection="0"/>
    <xf numFmtId="0" fontId="34" fillId="22" borderId="3" applyNumberFormat="0" applyAlignment="0" applyProtection="0"/>
    <xf numFmtId="43" fontId="6" fillId="0" borderId="0" applyFont="0" applyFill="0" applyBorder="0" applyAlignment="0" applyProtection="0"/>
    <xf numFmtId="41" fontId="9"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3" fontId="6" fillId="0" borderId="0" applyFont="0" applyFill="0" applyBorder="0" applyAlignment="0" applyProtection="0"/>
    <xf numFmtId="3" fontId="47"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47"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44" fontId="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0" fontId="6" fillId="0" borderId="0" applyFont="0" applyFill="0" applyBorder="0" applyAlignment="0" applyProtection="0"/>
    <xf numFmtId="0" fontId="47"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47"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4" fontId="6" fillId="0" borderId="0" applyFont="0" applyFill="0" applyBorder="0" applyAlignment="0" applyProtection="0"/>
    <xf numFmtId="14" fontId="47" fillId="0" borderId="0" applyFont="0" applyFill="0" applyBorder="0" applyAlignment="0" applyProtection="0"/>
    <xf numFmtId="14" fontId="9" fillId="0" borderId="0" applyFont="0" applyFill="0" applyBorder="0" applyAlignment="0" applyProtection="0"/>
    <xf numFmtId="14" fontId="9" fillId="0" borderId="0" applyFont="0" applyFill="0" applyBorder="0" applyAlignment="0" applyProtection="0"/>
    <xf numFmtId="14" fontId="47" fillId="0" borderId="0" applyFont="0" applyFill="0" applyBorder="0" applyAlignment="0" applyProtection="0"/>
    <xf numFmtId="14" fontId="9" fillId="0" borderId="0" applyFont="0" applyFill="0" applyBorder="0" applyAlignment="0" applyProtection="0"/>
    <xf numFmtId="14" fontId="9" fillId="0" borderId="0" applyFont="0" applyFill="0" applyBorder="0" applyAlignment="0" applyProtection="0"/>
    <xf numFmtId="0" fontId="35" fillId="0" borderId="0" applyNumberFormat="0" applyFill="0" applyBorder="0" applyAlignment="0" applyProtection="0"/>
    <xf numFmtId="2" fontId="6" fillId="0" borderId="0" applyFont="0" applyFill="0" applyBorder="0" applyAlignment="0" applyProtection="0"/>
    <xf numFmtId="2" fontId="47"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47"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0" fontId="36" fillId="4" borderId="0" applyNumberFormat="0" applyBorder="0" applyAlignment="0" applyProtection="0"/>
    <xf numFmtId="38" fontId="10" fillId="23" borderId="0" applyNumberFormat="0" applyBorder="0" applyAlignment="0" applyProtection="0"/>
    <xf numFmtId="38" fontId="7" fillId="23" borderId="0" applyNumberFormat="0" applyBorder="0" applyAlignment="0" applyProtection="0"/>
    <xf numFmtId="38" fontId="7" fillId="23" borderId="0" applyNumberFormat="0" applyBorder="0" applyAlignment="0" applyProtection="0"/>
    <xf numFmtId="0" fontId="20" fillId="0" borderId="0" applyNumberFormat="0" applyFill="0" applyBorder="0" applyAlignment="0" applyProtection="0"/>
    <xf numFmtId="0" fontId="8" fillId="0" borderId="4" applyNumberFormat="0" applyAlignment="0" applyProtection="0">
      <alignment horizontal="left" vertical="center"/>
    </xf>
    <xf numFmtId="0" fontId="8" fillId="0" borderId="5">
      <alignment horizontal="left" vertical="center"/>
    </xf>
    <xf numFmtId="0" fontId="21" fillId="0" borderId="0" applyNumberFormat="0" applyFont="0" applyFill="0" applyBorder="0" applyProtection="0"/>
    <xf numFmtId="0" fontId="21" fillId="0" borderId="0" applyNumberFormat="0" applyFont="0" applyFill="0" applyBorder="0" applyProtection="0"/>
    <xf numFmtId="0" fontId="16" fillId="0" borderId="0" applyNumberFormat="0" applyFont="0" applyFill="0" applyBorder="0" applyProtection="0"/>
    <xf numFmtId="0" fontId="8" fillId="0" borderId="0" applyNumberFormat="0" applyFont="0" applyFill="0" applyBorder="0" applyProtection="0"/>
    <xf numFmtId="0" fontId="8" fillId="0" borderId="0" applyNumberFormat="0" applyFont="0" applyFill="0" applyBorder="0" applyProtection="0"/>
    <xf numFmtId="0" fontId="8" fillId="0" borderId="0" applyNumberFormat="0" applyFont="0" applyFill="0" applyBorder="0" applyProtection="0"/>
    <xf numFmtId="0" fontId="37" fillId="0" borderId="6" applyNumberFormat="0" applyFill="0" applyAlignment="0" applyProtection="0"/>
    <xf numFmtId="0" fontId="37" fillId="0" borderId="0" applyNumberFormat="0" applyFill="0" applyBorder="0" applyAlignment="0" applyProtection="0"/>
    <xf numFmtId="171" fontId="6" fillId="0" borderId="0">
      <protection locked="0"/>
    </xf>
    <xf numFmtId="171" fontId="47" fillId="0" borderId="0">
      <protection locked="0"/>
    </xf>
    <xf numFmtId="171" fontId="9" fillId="0" borderId="0">
      <protection locked="0"/>
    </xf>
    <xf numFmtId="171" fontId="9" fillId="0" borderId="0">
      <protection locked="0"/>
    </xf>
    <xf numFmtId="171" fontId="47" fillId="0" borderId="0">
      <protection locked="0"/>
    </xf>
    <xf numFmtId="171" fontId="9" fillId="0" borderId="0">
      <protection locked="0"/>
    </xf>
    <xf numFmtId="171" fontId="9" fillId="0" borderId="0">
      <protection locked="0"/>
    </xf>
    <xf numFmtId="171" fontId="9" fillId="0" borderId="0">
      <protection locked="0"/>
    </xf>
    <xf numFmtId="171" fontId="6" fillId="0" borderId="0">
      <protection locked="0"/>
    </xf>
    <xf numFmtId="171" fontId="47" fillId="0" borderId="0">
      <protection locked="0"/>
    </xf>
    <xf numFmtId="171" fontId="9" fillId="0" borderId="0">
      <protection locked="0"/>
    </xf>
    <xf numFmtId="171" fontId="9" fillId="0" borderId="0">
      <protection locked="0"/>
    </xf>
    <xf numFmtId="171" fontId="47" fillId="0" borderId="0">
      <protection locked="0"/>
    </xf>
    <xf numFmtId="171" fontId="9" fillId="0" borderId="0">
      <protection locked="0"/>
    </xf>
    <xf numFmtId="171" fontId="9" fillId="0" borderId="0">
      <protection locked="0"/>
    </xf>
    <xf numFmtId="171" fontId="9" fillId="0" borderId="0">
      <protection locked="0"/>
    </xf>
    <xf numFmtId="172" fontId="9" fillId="0" borderId="0" applyFont="0" applyFill="0" applyBorder="0" applyAlignment="0" applyProtection="0">
      <alignment horizontal="center"/>
    </xf>
    <xf numFmtId="0" fontId="22" fillId="0" borderId="7" applyNumberFormat="0" applyFill="0" applyAlignment="0" applyProtection="0"/>
    <xf numFmtId="0" fontId="38" fillId="7" borderId="2" applyNumberFormat="0" applyAlignment="0" applyProtection="0"/>
    <xf numFmtId="10" fontId="10" fillId="24" borderId="8" applyNumberFormat="0" applyBorder="0" applyAlignment="0" applyProtection="0"/>
    <xf numFmtId="10" fontId="7" fillId="24" borderId="8" applyNumberFormat="0" applyBorder="0" applyAlignment="0" applyProtection="0"/>
    <xf numFmtId="10" fontId="7" fillId="24" borderId="8" applyNumberFormat="0" applyBorder="0" applyAlignment="0" applyProtection="0"/>
    <xf numFmtId="0" fontId="39" fillId="0" borderId="9" applyNumberFormat="0" applyFill="0" applyAlignment="0" applyProtection="0"/>
    <xf numFmtId="0" fontId="40" fillId="25" borderId="0" applyNumberFormat="0" applyBorder="0" applyAlignment="0" applyProtection="0"/>
    <xf numFmtId="37" fontId="23" fillId="0" borderId="0"/>
    <xf numFmtId="37" fontId="23" fillId="0" borderId="0"/>
    <xf numFmtId="37" fontId="23" fillId="0" borderId="0"/>
    <xf numFmtId="173" fontId="12" fillId="0" borderId="0"/>
    <xf numFmtId="173" fontId="12" fillId="0" borderId="0"/>
    <xf numFmtId="173" fontId="12" fillId="0" borderId="0"/>
    <xf numFmtId="0" fontId="76" fillId="0" borderId="0"/>
    <xf numFmtId="0" fontId="57" fillId="0" borderId="0"/>
    <xf numFmtId="0" fontId="9" fillId="0" borderId="0"/>
    <xf numFmtId="0" fontId="9" fillId="0" borderId="0"/>
    <xf numFmtId="0" fontId="69" fillId="0" borderId="0"/>
    <xf numFmtId="0" fontId="69" fillId="0" borderId="0"/>
    <xf numFmtId="0" fontId="69" fillId="0" borderId="0"/>
    <xf numFmtId="0" fontId="9" fillId="0" borderId="0"/>
    <xf numFmtId="0" fontId="71" fillId="0" borderId="0"/>
    <xf numFmtId="0" fontId="71" fillId="0" borderId="0"/>
    <xf numFmtId="0" fontId="71" fillId="0" borderId="0"/>
    <xf numFmtId="0" fontId="12" fillId="0" borderId="0"/>
    <xf numFmtId="0" fontId="14" fillId="0" borderId="0"/>
    <xf numFmtId="0" fontId="6" fillId="26" borderId="10" applyNumberFormat="0" applyFont="0" applyAlignment="0" applyProtection="0"/>
    <xf numFmtId="0" fontId="47" fillId="26" borderId="10" applyNumberFormat="0" applyFont="0" applyAlignment="0" applyProtection="0"/>
    <xf numFmtId="0" fontId="41" fillId="21" borderId="11" applyNumberFormat="0" applyAlignment="0" applyProtection="0"/>
    <xf numFmtId="9" fontId="6" fillId="0" borderId="0" applyFont="0" applyFill="0" applyBorder="0" applyAlignment="0" applyProtection="0"/>
    <xf numFmtId="10" fontId="6" fillId="0" borderId="0" applyFont="0" applyFill="0" applyBorder="0" applyAlignment="0" applyProtection="0"/>
    <xf numFmtId="10" fontId="47"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47"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9" fontId="9" fillId="0" borderId="0" applyFont="0" applyFill="0" applyBorder="0" applyAlignment="0" applyProtection="0"/>
    <xf numFmtId="9" fontId="4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 fontId="19" fillId="27" borderId="11" applyNumberFormat="0" applyProtection="0">
      <alignment vertical="center"/>
    </xf>
    <xf numFmtId="4" fontId="19" fillId="27" borderId="11" applyNumberFormat="0" applyProtection="0">
      <alignment vertical="center"/>
    </xf>
    <xf numFmtId="4" fontId="70" fillId="28" borderId="8" applyNumberFormat="0" applyProtection="0">
      <alignment horizontal="right" vertical="center" wrapText="1"/>
    </xf>
    <xf numFmtId="4" fontId="19" fillId="27" borderId="11" applyNumberFormat="0" applyProtection="0">
      <alignment vertical="center"/>
    </xf>
    <xf numFmtId="4" fontId="74" fillId="29" borderId="8" applyNumberFormat="0" applyProtection="0">
      <alignment horizontal="right" vertical="center" wrapText="1"/>
    </xf>
    <xf numFmtId="4" fontId="70" fillId="28" borderId="8" applyNumberFormat="0" applyProtection="0">
      <alignment horizontal="right" vertical="center" wrapText="1"/>
    </xf>
    <xf numFmtId="4" fontId="49" fillId="27" borderId="12" applyNumberFormat="0" applyProtection="0">
      <alignment vertical="center"/>
    </xf>
    <xf numFmtId="4" fontId="50" fillId="30" borderId="13">
      <alignment vertical="center"/>
    </xf>
    <xf numFmtId="4" fontId="51" fillId="30" borderId="13">
      <alignment vertical="center"/>
    </xf>
    <xf numFmtId="4" fontId="50" fillId="31" borderId="13">
      <alignment vertical="center"/>
    </xf>
    <xf numFmtId="4" fontId="51" fillId="31" borderId="13">
      <alignment vertical="center"/>
    </xf>
    <xf numFmtId="4" fontId="19" fillId="27" borderId="11" applyNumberFormat="0" applyProtection="0">
      <alignment horizontal="left" vertical="center" indent="1"/>
    </xf>
    <xf numFmtId="4" fontId="19" fillId="27" borderId="11" applyNumberFormat="0" applyProtection="0">
      <alignment horizontal="left" vertical="center" indent="1"/>
    </xf>
    <xf numFmtId="4" fontId="70" fillId="28" borderId="8" applyNumberFormat="0" applyProtection="0">
      <alignment horizontal="left" vertical="center" indent="1"/>
    </xf>
    <xf numFmtId="4" fontId="19" fillId="27" borderId="11" applyNumberFormat="0" applyProtection="0">
      <alignment horizontal="left" vertical="center" indent="1"/>
    </xf>
    <xf numFmtId="4" fontId="74" fillId="29" borderId="8" applyNumberFormat="0" applyProtection="0">
      <alignment horizontal="left" vertical="center" indent="1"/>
    </xf>
    <xf numFmtId="4" fontId="70" fillId="28" borderId="8" applyNumberFormat="0" applyProtection="0">
      <alignment horizontal="left" vertical="center" indent="1"/>
    </xf>
    <xf numFmtId="0" fontId="45" fillId="27" borderId="12" applyNumberFormat="0" applyProtection="0">
      <alignment horizontal="left" vertical="top" indent="1"/>
    </xf>
    <xf numFmtId="4" fontId="52" fillId="32" borderId="8" applyNumberFormat="0" applyProtection="0">
      <alignment horizontal="left" vertical="center"/>
    </xf>
    <xf numFmtId="4" fontId="52" fillId="33" borderId="8" applyNumberFormat="0" applyProtection="0">
      <alignment horizontal="center" vertical="center"/>
    </xf>
    <xf numFmtId="4" fontId="53" fillId="34" borderId="8" applyNumberFormat="0">
      <alignment horizontal="right" vertical="center"/>
    </xf>
    <xf numFmtId="4" fontId="19" fillId="3" borderId="12" applyNumberFormat="0" applyProtection="0">
      <alignment horizontal="right" vertical="center"/>
    </xf>
    <xf numFmtId="4" fontId="19" fillId="3" borderId="12" applyNumberFormat="0" applyProtection="0">
      <alignment horizontal="right" vertical="center"/>
    </xf>
    <xf numFmtId="4" fontId="19" fillId="9" borderId="12" applyNumberFormat="0" applyProtection="0">
      <alignment horizontal="right" vertical="center"/>
    </xf>
    <xf numFmtId="4" fontId="19" fillId="9" borderId="12" applyNumberFormat="0" applyProtection="0">
      <alignment horizontal="right" vertical="center"/>
    </xf>
    <xf numFmtId="4" fontId="19" fillId="17" borderId="12" applyNumberFormat="0" applyProtection="0">
      <alignment horizontal="right" vertical="center"/>
    </xf>
    <xf numFmtId="4" fontId="19" fillId="17" borderId="12" applyNumberFormat="0" applyProtection="0">
      <alignment horizontal="right" vertical="center"/>
    </xf>
    <xf numFmtId="4" fontId="19" fillId="11" borderId="12" applyNumberFormat="0" applyProtection="0">
      <alignment horizontal="right" vertical="center"/>
    </xf>
    <xf numFmtId="4" fontId="19" fillId="11" borderId="12" applyNumberFormat="0" applyProtection="0">
      <alignment horizontal="right" vertical="center"/>
    </xf>
    <xf numFmtId="4" fontId="19" fillId="15" borderId="12" applyNumberFormat="0" applyProtection="0">
      <alignment horizontal="right" vertical="center"/>
    </xf>
    <xf numFmtId="4" fontId="19" fillId="15" borderId="12" applyNumberFormat="0" applyProtection="0">
      <alignment horizontal="right" vertical="center"/>
    </xf>
    <xf numFmtId="4" fontId="19" fillId="19" borderId="12" applyNumberFormat="0" applyProtection="0">
      <alignment horizontal="right" vertical="center"/>
    </xf>
    <xf numFmtId="4" fontId="19" fillId="19" borderId="12" applyNumberFormat="0" applyProtection="0">
      <alignment horizontal="right" vertical="center"/>
    </xf>
    <xf numFmtId="4" fontId="19" fillId="18" borderId="12" applyNumberFormat="0" applyProtection="0">
      <alignment horizontal="right" vertical="center"/>
    </xf>
    <xf numFmtId="4" fontId="19" fillId="18"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10" borderId="12" applyNumberFormat="0" applyProtection="0">
      <alignment horizontal="right" vertical="center"/>
    </xf>
    <xf numFmtId="4" fontId="19" fillId="10" borderId="12" applyNumberFormat="0" applyProtection="0">
      <alignment horizontal="right" vertical="center"/>
    </xf>
    <xf numFmtId="4" fontId="45" fillId="0" borderId="8" applyNumberFormat="0" applyProtection="0">
      <alignment horizontal="left" vertical="center" indent="1"/>
    </xf>
    <xf numFmtId="4" fontId="45" fillId="36" borderId="8" applyNumberFormat="0" applyProtection="0">
      <alignment horizontal="left" vertical="center" indent="1"/>
    </xf>
    <xf numFmtId="4" fontId="19" fillId="0" borderId="8" applyNumberFormat="0" applyProtection="0">
      <alignment horizontal="left" vertical="center" indent="1"/>
    </xf>
    <xf numFmtId="4" fontId="19" fillId="0" borderId="8" applyNumberFormat="0" applyProtection="0">
      <alignment horizontal="left" vertical="center" indent="1"/>
    </xf>
    <xf numFmtId="4" fontId="19" fillId="21" borderId="8" applyNumberFormat="0" applyProtection="0">
      <alignment horizontal="left" vertical="center" indent="1"/>
    </xf>
    <xf numFmtId="4" fontId="19" fillId="0" borderId="8" applyNumberFormat="0" applyProtection="0">
      <alignment horizontal="left" vertical="center" indent="1"/>
    </xf>
    <xf numFmtId="4" fontId="54" fillId="37" borderId="0" applyNumberFormat="0" applyProtection="0">
      <alignment horizontal="left" vertical="center" indent="1"/>
    </xf>
    <xf numFmtId="4" fontId="54" fillId="37" borderId="0" applyNumberFormat="0" applyProtection="0">
      <alignment horizontal="left" vertical="center" indent="1"/>
    </xf>
    <xf numFmtId="4" fontId="73" fillId="37" borderId="0" applyNumberFormat="0" applyProtection="0">
      <alignment horizontal="left" vertical="center" indent="1"/>
    </xf>
    <xf numFmtId="4" fontId="54" fillId="37" borderId="0" applyNumberFormat="0" applyProtection="0">
      <alignment horizontal="left" vertical="center" indent="1"/>
    </xf>
    <xf numFmtId="4" fontId="55" fillId="21" borderId="12" applyNumberFormat="0" applyProtection="0">
      <alignment horizontal="center" vertical="center"/>
    </xf>
    <xf numFmtId="4" fontId="19" fillId="38" borderId="12" applyNumberFormat="0" applyProtection="0">
      <alignment horizontal="right" vertical="center"/>
    </xf>
    <xf numFmtId="4" fontId="56" fillId="39" borderId="14">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71" fillId="0" borderId="0" applyNumberFormat="0" applyProtection="0">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75" fillId="0" borderId="0" applyNumberFormat="0" applyProtection="0">
      <alignment horizontal="left" vertical="center" indent="1"/>
    </xf>
    <xf numFmtId="4" fontId="52" fillId="0" borderId="0" applyNumberFormat="0" applyProtection="0">
      <alignment horizontal="left" vertical="center" indent="1"/>
    </xf>
    <xf numFmtId="0" fontId="52" fillId="40" borderId="8" applyNumberFormat="0" applyProtection="0">
      <alignment horizontal="left" vertical="center" indent="2"/>
    </xf>
    <xf numFmtId="0" fontId="52" fillId="40" borderId="8" applyNumberFormat="0" applyProtection="0">
      <alignment horizontal="left" vertical="center" indent="2"/>
    </xf>
    <xf numFmtId="0" fontId="52" fillId="40" borderId="8" applyNumberFormat="0" applyProtection="0">
      <alignment horizontal="left" vertical="center" indent="2"/>
    </xf>
    <xf numFmtId="0" fontId="71" fillId="0" borderId="8" applyNumberFormat="0" applyProtection="0">
      <alignment horizontal="left" vertical="center" indent="2"/>
    </xf>
    <xf numFmtId="0" fontId="52" fillId="40" borderId="8" applyNumberFormat="0" applyProtection="0">
      <alignment horizontal="left" vertical="center" indent="2"/>
    </xf>
    <xf numFmtId="0" fontId="47"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0" fontId="72" fillId="37" borderId="12" applyNumberFormat="0" applyProtection="0">
      <alignment horizontal="left" vertical="top" indent="1"/>
    </xf>
    <xf numFmtId="0" fontId="57" fillId="0" borderId="8" applyNumberFormat="0" applyProtection="0">
      <alignment horizontal="left" vertical="center" indent="2"/>
    </xf>
    <xf numFmtId="0" fontId="57" fillId="0" borderId="8" applyNumberFormat="0" applyProtection="0">
      <alignment horizontal="left" vertical="center" indent="2"/>
    </xf>
    <xf numFmtId="0" fontId="71" fillId="0" borderId="8" applyNumberFormat="0" applyProtection="0">
      <alignment horizontal="left" vertical="center" indent="2"/>
    </xf>
    <xf numFmtId="0" fontId="57" fillId="0" borderId="8" applyNumberFormat="0" applyProtection="0">
      <alignment horizontal="left" vertical="center" indent="2"/>
    </xf>
    <xf numFmtId="0" fontId="47"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0" fontId="72" fillId="41" borderId="12" applyNumberFormat="0" applyProtection="0">
      <alignment horizontal="left" vertical="top" indent="1"/>
    </xf>
    <xf numFmtId="0" fontId="57" fillId="0" borderId="8" applyNumberFormat="0" applyProtection="0">
      <alignment horizontal="left" vertical="center" indent="2"/>
    </xf>
    <xf numFmtId="0" fontId="57" fillId="0" borderId="8" applyNumberFormat="0" applyProtection="0">
      <alignment horizontal="left" vertical="center" indent="2"/>
    </xf>
    <xf numFmtId="0" fontId="71" fillId="0" borderId="8" applyNumberFormat="0" applyProtection="0">
      <alignment horizontal="left" vertical="center" indent="2"/>
    </xf>
    <xf numFmtId="0" fontId="57" fillId="0" borderId="8" applyNumberFormat="0" applyProtection="0">
      <alignment horizontal="left" vertical="center" indent="2"/>
    </xf>
    <xf numFmtId="0" fontId="47"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0" fontId="72" fillId="20" borderId="12" applyNumberFormat="0" applyProtection="0">
      <alignment horizontal="left" vertical="top" indent="1"/>
    </xf>
    <xf numFmtId="0" fontId="57" fillId="0" borderId="8" applyNumberFormat="0" applyProtection="0">
      <alignment horizontal="left" vertical="center" indent="2"/>
    </xf>
    <xf numFmtId="0" fontId="57" fillId="0" borderId="8" applyNumberFormat="0" applyProtection="0">
      <alignment horizontal="left" vertical="center" indent="2"/>
    </xf>
    <xf numFmtId="0" fontId="71" fillId="0" borderId="8" applyNumberFormat="0" applyProtection="0">
      <alignment horizontal="left" vertical="center" indent="2"/>
    </xf>
    <xf numFmtId="0" fontId="57" fillId="0" borderId="8" applyNumberFormat="0" applyProtection="0">
      <alignment horizontal="left" vertical="center" indent="2"/>
    </xf>
    <xf numFmtId="0" fontId="47"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0" fontId="72" fillId="42" borderId="12" applyNumberFormat="0" applyProtection="0">
      <alignment horizontal="left" vertical="top" indent="1"/>
    </xf>
    <xf numFmtId="4" fontId="19" fillId="24" borderId="12" applyNumberFormat="0" applyProtection="0">
      <alignment vertical="center"/>
    </xf>
    <xf numFmtId="4" fontId="19" fillId="24" borderId="12" applyNumberFormat="0" applyProtection="0">
      <alignment vertical="center"/>
    </xf>
    <xf numFmtId="4" fontId="58" fillId="24" borderId="12" applyNumberFormat="0" applyProtection="0">
      <alignment vertical="center"/>
    </xf>
    <xf numFmtId="4" fontId="59" fillId="30" borderId="14">
      <alignment vertical="center"/>
    </xf>
    <xf numFmtId="4" fontId="60" fillId="30" borderId="14">
      <alignment vertical="center"/>
    </xf>
    <xf numFmtId="4" fontId="59" fillId="31" borderId="14">
      <alignment vertical="center"/>
    </xf>
    <xf numFmtId="4" fontId="60" fillId="31" borderId="14">
      <alignment vertical="center"/>
    </xf>
    <xf numFmtId="4" fontId="61" fillId="0" borderId="0" applyNumberFormat="0" applyProtection="0">
      <alignment horizontal="left" vertical="center" indent="1"/>
    </xf>
    <xf numFmtId="0" fontId="19" fillId="24" borderId="12" applyNumberFormat="0" applyProtection="0">
      <alignment horizontal="left" vertical="top" indent="1"/>
    </xf>
    <xf numFmtId="0" fontId="19" fillId="24" borderId="12" applyNumberFormat="0" applyProtection="0">
      <alignment horizontal="left" vertical="top" indent="1"/>
    </xf>
    <xf numFmtId="0" fontId="53" fillId="34" borderId="8" applyNumberFormat="0">
      <alignment horizontal="left" vertical="center"/>
    </xf>
    <xf numFmtId="4" fontId="7" fillId="0" borderId="8" applyNumberFormat="0" applyProtection="0">
      <alignment horizontal="left" vertical="center" indent="1"/>
    </xf>
    <xf numFmtId="4" fontId="19" fillId="43" borderId="11" applyNumberFormat="0" applyProtection="0">
      <alignment horizontal="right" vertical="center"/>
    </xf>
    <xf numFmtId="4" fontId="19" fillId="43" borderId="11" applyNumberFormat="0" applyProtection="0">
      <alignment horizontal="right" vertical="center"/>
    </xf>
    <xf numFmtId="4" fontId="69" fillId="0" borderId="8" applyNumberFormat="0" applyProtection="0">
      <alignment horizontal="right" vertical="center" wrapText="1"/>
    </xf>
    <xf numFmtId="4" fontId="19" fillId="43" borderId="11" applyNumberFormat="0" applyProtection="0">
      <alignment horizontal="right" vertical="center"/>
    </xf>
    <xf numFmtId="4" fontId="69" fillId="0" borderId="8" applyNumberFormat="0" applyProtection="0">
      <alignment horizontal="right" vertical="center" wrapText="1"/>
    </xf>
    <xf numFmtId="4" fontId="58" fillId="44" borderId="12" applyNumberFormat="0" applyProtection="0">
      <alignment horizontal="right" vertical="center"/>
    </xf>
    <xf numFmtId="4" fontId="62" fillId="30" borderId="14">
      <alignment vertical="center"/>
    </xf>
    <xf numFmtId="4" fontId="63" fillId="30" borderId="14">
      <alignment vertical="center"/>
    </xf>
    <xf numFmtId="4" fontId="62" fillId="31" borderId="14">
      <alignment vertical="center"/>
    </xf>
    <xf numFmtId="4" fontId="63" fillId="45" borderId="14">
      <alignment vertical="center"/>
    </xf>
    <xf numFmtId="0" fontId="47" fillId="46" borderId="11" applyNumberFormat="0" applyProtection="0">
      <alignment horizontal="left" vertical="center" indent="1"/>
    </xf>
    <xf numFmtId="0" fontId="9" fillId="46" borderId="11" applyNumberFormat="0" applyProtection="0">
      <alignment horizontal="left" vertical="center" indent="1"/>
    </xf>
    <xf numFmtId="4" fontId="69" fillId="0" borderId="8"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4" fontId="69" fillId="0" borderId="8" applyNumberFormat="0" applyProtection="0">
      <alignment horizontal="left" vertical="center" indent="1"/>
    </xf>
    <xf numFmtId="0" fontId="52" fillId="47" borderId="8" applyNumberFormat="0" applyProtection="0">
      <alignment horizontal="center" vertical="top" wrapText="1"/>
    </xf>
    <xf numFmtId="0" fontId="52" fillId="33" borderId="8" applyNumberFormat="0" applyProtection="0">
      <alignment horizontal="center" vertical="center" wrapText="1"/>
    </xf>
    <xf numFmtId="4" fontId="64" fillId="39" borderId="15">
      <alignment vertical="center"/>
    </xf>
    <xf numFmtId="4" fontId="65" fillId="39" borderId="15">
      <alignment vertical="center"/>
    </xf>
    <xf numFmtId="4" fontId="50" fillId="30" borderId="15">
      <alignment vertical="center"/>
    </xf>
    <xf numFmtId="4" fontId="51" fillId="30" borderId="15">
      <alignment vertical="center"/>
    </xf>
    <xf numFmtId="4" fontId="50" fillId="31" borderId="14">
      <alignment vertical="center"/>
    </xf>
    <xf numFmtId="4" fontId="51" fillId="31" borderId="14">
      <alignment vertical="center"/>
    </xf>
    <xf numFmtId="4" fontId="66" fillId="24" borderId="15">
      <alignment horizontal="left" vertical="center" indent="1"/>
    </xf>
    <xf numFmtId="4" fontId="44" fillId="0" borderId="0" applyNumberFormat="0" applyProtection="0">
      <alignment vertical="center"/>
    </xf>
    <xf numFmtId="4" fontId="67" fillId="0" borderId="12" applyNumberFormat="0" applyProtection="0">
      <alignment horizontal="right" vertical="center"/>
    </xf>
    <xf numFmtId="4" fontId="67" fillId="44" borderId="12" applyNumberFormat="0" applyProtection="0">
      <alignment horizontal="right" vertical="center"/>
    </xf>
    <xf numFmtId="0" fontId="68" fillId="39" borderId="16">
      <protection locked="0"/>
    </xf>
    <xf numFmtId="0" fontId="68" fillId="48" borderId="0"/>
    <xf numFmtId="0" fontId="48"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42" fillId="0" borderId="0" applyNumberFormat="0" applyFill="0" applyBorder="0" applyAlignment="0" applyProtection="0"/>
    <xf numFmtId="0" fontId="6" fillId="0" borderId="17" applyNumberFormat="0" applyFill="0" applyBorder="0" applyAlignment="0" applyProtection="0"/>
    <xf numFmtId="0" fontId="47" fillId="0" borderId="17" applyNumberFormat="0" applyFill="0" applyBorder="0" applyAlignment="0" applyProtection="0"/>
    <xf numFmtId="0" fontId="9" fillId="0" borderId="17" applyNumberFormat="0" applyFill="0" applyBorder="0" applyAlignment="0" applyProtection="0"/>
    <xf numFmtId="0" fontId="9" fillId="0" borderId="17" applyNumberFormat="0" applyFill="0" applyBorder="0" applyAlignment="0" applyProtection="0"/>
    <xf numFmtId="0" fontId="47" fillId="0" borderId="17" applyNumberFormat="0" applyFill="0" applyBorder="0" applyAlignment="0" applyProtection="0"/>
    <xf numFmtId="0" fontId="9" fillId="0" borderId="17" applyNumberFormat="0" applyFill="0" applyBorder="0" applyAlignment="0" applyProtection="0"/>
    <xf numFmtId="37" fontId="10" fillId="27" borderId="0" applyNumberFormat="0" applyBorder="0" applyAlignment="0" applyProtection="0"/>
    <xf numFmtId="37" fontId="7" fillId="27" borderId="0" applyNumberFormat="0" applyBorder="0" applyAlignment="0" applyProtection="0"/>
    <xf numFmtId="37" fontId="7" fillId="27" borderId="0" applyNumberFormat="0" applyBorder="0" applyAlignment="0" applyProtection="0"/>
    <xf numFmtId="37" fontId="7" fillId="0" borderId="0"/>
    <xf numFmtId="37" fontId="7" fillId="0" borderId="0"/>
    <xf numFmtId="37" fontId="7" fillId="0" borderId="0"/>
    <xf numFmtId="37" fontId="7" fillId="0" borderId="0"/>
    <xf numFmtId="3" fontId="25" fillId="0" borderId="7" applyProtection="0"/>
    <xf numFmtId="0" fontId="43" fillId="0" borderId="0" applyNumberForma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30" fillId="54" borderId="0" applyNumberFormat="0" applyBorder="0" applyAlignment="0" applyProtection="0"/>
    <xf numFmtId="0" fontId="30" fillId="55" borderId="0" applyNumberFormat="0" applyBorder="0" applyAlignment="0" applyProtection="0"/>
    <xf numFmtId="0" fontId="31" fillId="56" borderId="0" applyNumberFormat="0" applyBorder="0" applyAlignment="0" applyProtection="0"/>
    <xf numFmtId="0" fontId="30" fillId="57" borderId="0" applyNumberFormat="0" applyBorder="0" applyAlignment="0" applyProtection="0"/>
    <xf numFmtId="0" fontId="30" fillId="58" borderId="0" applyNumberFormat="0" applyBorder="0" applyAlignment="0" applyProtection="0"/>
    <xf numFmtId="0" fontId="31" fillId="59" borderId="0" applyNumberFormat="0" applyBorder="0" applyAlignment="0" applyProtection="0"/>
    <xf numFmtId="0" fontId="30" fillId="60" borderId="0" applyNumberFormat="0" applyBorder="0" applyAlignment="0" applyProtection="0"/>
    <xf numFmtId="0" fontId="30" fillId="61" borderId="0" applyNumberFormat="0" applyBorder="0" applyAlignment="0" applyProtection="0"/>
    <xf numFmtId="0" fontId="31" fillId="62" borderId="0" applyNumberFormat="0" applyBorder="0" applyAlignment="0" applyProtection="0"/>
    <xf numFmtId="0" fontId="30" fillId="61" borderId="0" applyNumberFormat="0" applyBorder="0" applyAlignment="0" applyProtection="0"/>
    <xf numFmtId="0" fontId="30" fillId="62" borderId="0" applyNumberFormat="0" applyBorder="0" applyAlignment="0" applyProtection="0"/>
    <xf numFmtId="0" fontId="31" fillId="62" borderId="0" applyNumberFormat="0" applyBorder="0" applyAlignment="0" applyProtection="0"/>
    <xf numFmtId="0" fontId="30" fillId="54" borderId="0" applyNumberFormat="0" applyBorder="0" applyAlignment="0" applyProtection="0"/>
    <xf numFmtId="0" fontId="30" fillId="55" borderId="0" applyNumberFormat="0" applyBorder="0" applyAlignment="0" applyProtection="0"/>
    <xf numFmtId="0" fontId="31" fillId="55" borderId="0" applyNumberFormat="0" applyBorder="0" applyAlignment="0" applyProtection="0"/>
    <xf numFmtId="0" fontId="30" fillId="63" borderId="0" applyNumberFormat="0" applyBorder="0" applyAlignment="0" applyProtection="0"/>
    <xf numFmtId="0" fontId="30" fillId="58" borderId="0" applyNumberFormat="0" applyBorder="0" applyAlignment="0" applyProtection="0"/>
    <xf numFmtId="0" fontId="31" fillId="64" borderId="0" applyNumberFormat="0" applyBorder="0" applyAlignment="0" applyProtection="0"/>
    <xf numFmtId="0" fontId="86" fillId="65" borderId="0" applyNumberFormat="0" applyBorder="0" applyAlignment="0" applyProtection="0"/>
    <xf numFmtId="0" fontId="86" fillId="66" borderId="0" applyNumberFormat="0" applyBorder="0" applyAlignment="0" applyProtection="0"/>
    <xf numFmtId="0" fontId="86" fillId="67" borderId="0" applyNumberFormat="0" applyBorder="0" applyAlignment="0" applyProtection="0"/>
    <xf numFmtId="0" fontId="6" fillId="68" borderId="8" applyNumberFormat="0">
      <protection locked="0"/>
    </xf>
    <xf numFmtId="0" fontId="87" fillId="0" borderId="0" applyNumberFormat="0" applyFill="0" applyBorder="0" applyAlignment="0" applyProtection="0"/>
    <xf numFmtId="0" fontId="30" fillId="0" borderId="0"/>
    <xf numFmtId="177" fontId="93" fillId="0" borderId="0"/>
    <xf numFmtId="44" fontId="30" fillId="0" borderId="0" applyFont="0" applyFill="0" applyBorder="0" applyAlignment="0" applyProtection="0"/>
    <xf numFmtId="44" fontId="30" fillId="0" borderId="0" applyFont="0" applyFill="0" applyBorder="0" applyAlignment="0" applyProtection="0"/>
    <xf numFmtId="38" fontId="7" fillId="23" borderId="0" applyNumberFormat="0" applyBorder="0" applyAlignment="0" applyProtection="0"/>
    <xf numFmtId="172" fontId="6" fillId="0" borderId="0" applyFont="0" applyFill="0" applyBorder="0" applyAlignment="0" applyProtection="0">
      <alignment horizontal="center"/>
    </xf>
    <xf numFmtId="10" fontId="7" fillId="24" borderId="8" applyNumberFormat="0" applyBorder="0" applyAlignment="0" applyProtection="0"/>
    <xf numFmtId="178" fontId="30" fillId="2" borderId="0" applyNumberFormat="0" applyBorder="0" applyAlignment="0" applyProtection="0"/>
    <xf numFmtId="178" fontId="30" fillId="3" borderId="0" applyNumberFormat="0" applyBorder="0" applyAlignment="0" applyProtection="0"/>
    <xf numFmtId="178" fontId="30" fillId="4" borderId="0" applyNumberFormat="0" applyBorder="0" applyAlignment="0" applyProtection="0"/>
    <xf numFmtId="178" fontId="30" fillId="5" borderId="0" applyNumberFormat="0" applyBorder="0" applyAlignment="0" applyProtection="0"/>
    <xf numFmtId="178" fontId="30" fillId="6" borderId="0" applyNumberFormat="0" applyBorder="0" applyAlignment="0" applyProtection="0"/>
    <xf numFmtId="178" fontId="30" fillId="7" borderId="0" applyNumberFormat="0" applyBorder="0" applyAlignment="0" applyProtection="0"/>
    <xf numFmtId="178" fontId="30" fillId="8" borderId="0" applyNumberFormat="0" applyBorder="0" applyAlignment="0" applyProtection="0"/>
    <xf numFmtId="178" fontId="30" fillId="9" borderId="0" applyNumberFormat="0" applyBorder="0" applyAlignment="0" applyProtection="0"/>
    <xf numFmtId="178" fontId="30" fillId="10" borderId="0" applyNumberFormat="0" applyBorder="0" applyAlignment="0" applyProtection="0"/>
    <xf numFmtId="178" fontId="30" fillId="5" borderId="0" applyNumberFormat="0" applyBorder="0" applyAlignment="0" applyProtection="0"/>
    <xf numFmtId="178" fontId="30" fillId="8" borderId="0" applyNumberFormat="0" applyBorder="0" applyAlignment="0" applyProtection="0"/>
    <xf numFmtId="178" fontId="30" fillId="11" borderId="0" applyNumberFormat="0" applyBorder="0" applyAlignment="0" applyProtection="0"/>
    <xf numFmtId="178" fontId="31" fillId="12" borderId="0" applyNumberFormat="0" applyBorder="0" applyAlignment="0" applyProtection="0"/>
    <xf numFmtId="178" fontId="31" fillId="9" borderId="0" applyNumberFormat="0" applyBorder="0" applyAlignment="0" applyProtection="0"/>
    <xf numFmtId="178" fontId="31" fillId="10" borderId="0" applyNumberFormat="0" applyBorder="0" applyAlignment="0" applyProtection="0"/>
    <xf numFmtId="178" fontId="31" fillId="13" borderId="0" applyNumberFormat="0" applyBorder="0" applyAlignment="0" applyProtection="0"/>
    <xf numFmtId="178" fontId="31" fillId="14" borderId="0" applyNumberFormat="0" applyBorder="0" applyAlignment="0" applyProtection="0"/>
    <xf numFmtId="178" fontId="31" fillId="15" borderId="0" applyNumberFormat="0" applyBorder="0" applyAlignment="0" applyProtection="0"/>
    <xf numFmtId="178" fontId="31" fillId="16" borderId="0" applyNumberFormat="0" applyBorder="0" applyAlignment="0" applyProtection="0"/>
    <xf numFmtId="178" fontId="31" fillId="17" borderId="0" applyNumberFormat="0" applyBorder="0" applyAlignment="0" applyProtection="0"/>
    <xf numFmtId="178" fontId="31" fillId="18" borderId="0" applyNumberFormat="0" applyBorder="0" applyAlignment="0" applyProtection="0"/>
    <xf numFmtId="178" fontId="31" fillId="13" borderId="0" applyNumberFormat="0" applyBorder="0" applyAlignment="0" applyProtection="0"/>
    <xf numFmtId="178" fontId="31" fillId="14" borderId="0" applyNumberFormat="0" applyBorder="0" applyAlignment="0" applyProtection="0"/>
    <xf numFmtId="178" fontId="31" fillId="19" borderId="0" applyNumberFormat="0" applyBorder="0" applyAlignment="0" applyProtection="0"/>
    <xf numFmtId="170" fontId="18" fillId="20" borderId="1">
      <alignment horizontal="center" vertical="center"/>
    </xf>
    <xf numFmtId="0" fontId="112" fillId="81" borderId="0" applyNumberFormat="0" applyBorder="0" applyAlignment="0" applyProtection="0"/>
    <xf numFmtId="178" fontId="32" fillId="3" borderId="0" applyNumberFormat="0" applyBorder="0" applyAlignment="0" applyProtection="0"/>
    <xf numFmtId="178" fontId="33" fillId="21" borderId="2" applyNumberFormat="0" applyAlignment="0" applyProtection="0"/>
    <xf numFmtId="178" fontId="34" fillId="22" borderId="3"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8" fontId="6" fillId="0" borderId="0" applyFont="0" applyFill="0" applyBorder="0" applyAlignment="0" applyProtection="0"/>
    <xf numFmtId="178" fontId="6" fillId="0" borderId="0" applyFont="0" applyFill="0" applyBorder="0" applyAlignment="0" applyProtection="0"/>
    <xf numFmtId="178" fontId="6" fillId="0" borderId="0" applyFont="0" applyFill="0" applyBorder="0" applyAlignment="0" applyProtection="0"/>
    <xf numFmtId="178" fontId="6"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178" fontId="35" fillId="0" borderId="0" applyNumberForma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178" fontId="36" fillId="4" borderId="0" applyNumberFormat="0" applyBorder="0" applyAlignment="0" applyProtection="0"/>
    <xf numFmtId="0" fontId="104" fillId="73" borderId="61" applyNumberFormat="0" applyAlignment="0" applyProtection="0"/>
    <xf numFmtId="178" fontId="20" fillId="0" borderId="0" applyNumberFormat="0" applyFill="0" applyBorder="0" applyAlignment="0" applyProtection="0"/>
    <xf numFmtId="178" fontId="8" fillId="0" borderId="4" applyNumberFormat="0" applyAlignment="0" applyProtection="0">
      <alignment horizontal="left" vertical="center"/>
    </xf>
    <xf numFmtId="178" fontId="8" fillId="0" borderId="5">
      <alignment horizontal="left" vertical="center"/>
    </xf>
    <xf numFmtId="178" fontId="21" fillId="0" borderId="0" applyNumberFormat="0" applyFont="0" applyFill="0" applyBorder="0" applyProtection="0"/>
    <xf numFmtId="178" fontId="21" fillId="0" borderId="0" applyNumberFormat="0" applyFont="0" applyFill="0" applyBorder="0" applyProtection="0"/>
    <xf numFmtId="178" fontId="21" fillId="0" borderId="0" applyNumberFormat="0" applyFont="0" applyFill="0" applyBorder="0" applyProtection="0"/>
    <xf numFmtId="178" fontId="8" fillId="0" borderId="0" applyNumberFormat="0" applyFont="0" applyFill="0" applyBorder="0" applyProtection="0"/>
    <xf numFmtId="178" fontId="8" fillId="0" borderId="0" applyNumberFormat="0" applyFont="0" applyFill="0" applyBorder="0" applyProtection="0"/>
    <xf numFmtId="178" fontId="8" fillId="0" borderId="0" applyNumberFormat="0" applyFont="0" applyFill="0" applyBorder="0" applyProtection="0"/>
    <xf numFmtId="178" fontId="37" fillId="0" borderId="6" applyNumberFormat="0" applyFill="0" applyAlignment="0" applyProtection="0"/>
    <xf numFmtId="178" fontId="37" fillId="0" borderId="0" applyNumberFormat="0" applyFill="0" applyBorder="0" applyAlignment="0" applyProtection="0"/>
    <xf numFmtId="171" fontId="6" fillId="0" borderId="0">
      <protection locked="0"/>
    </xf>
    <xf numFmtId="171" fontId="6" fillId="0" borderId="0">
      <protection locked="0"/>
    </xf>
    <xf numFmtId="171" fontId="6" fillId="0" borderId="0">
      <protection locked="0"/>
    </xf>
    <xf numFmtId="171" fontId="6" fillId="0" borderId="0">
      <protection locked="0"/>
    </xf>
    <xf numFmtId="171" fontId="6" fillId="0" borderId="0">
      <protection locked="0"/>
    </xf>
    <xf numFmtId="171" fontId="6" fillId="0" borderId="0">
      <protection locked="0"/>
    </xf>
    <xf numFmtId="178" fontId="22" fillId="0" borderId="7" applyNumberFormat="0" applyFill="0" applyAlignment="0" applyProtection="0"/>
    <xf numFmtId="0" fontId="95" fillId="0" borderId="0" applyNumberFormat="0" applyFill="0" applyBorder="0" applyAlignment="0" applyProtection="0">
      <alignment vertical="top"/>
      <protection locked="0"/>
    </xf>
    <xf numFmtId="178" fontId="38" fillId="7" borderId="2" applyNumberFormat="0" applyAlignment="0" applyProtection="0"/>
    <xf numFmtId="178" fontId="38" fillId="7" borderId="2" applyNumberFormat="0" applyAlignment="0" applyProtection="0"/>
    <xf numFmtId="178" fontId="38" fillId="7" borderId="2" applyNumberFormat="0" applyAlignment="0" applyProtection="0"/>
    <xf numFmtId="178" fontId="38" fillId="7" borderId="2" applyNumberFormat="0" applyAlignment="0" applyProtection="0"/>
    <xf numFmtId="178" fontId="38" fillId="7" borderId="2" applyNumberFormat="0" applyAlignment="0" applyProtection="0"/>
    <xf numFmtId="178" fontId="39" fillId="0" borderId="9" applyNumberFormat="0" applyFill="0" applyAlignment="0" applyProtection="0"/>
    <xf numFmtId="178" fontId="40" fillId="25" borderId="0" applyNumberFormat="0" applyBorder="0" applyAlignment="0" applyProtection="0"/>
    <xf numFmtId="37" fontId="23" fillId="0" borderId="0"/>
    <xf numFmtId="173"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8" fontId="6" fillId="0" borderId="0"/>
    <xf numFmtId="178" fontId="57" fillId="0" borderId="0"/>
    <xf numFmtId="178" fontId="5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8" fontId="6" fillId="0" borderId="0"/>
    <xf numFmtId="0" fontId="6" fillId="0" borderId="0"/>
    <xf numFmtId="178" fontId="6" fillId="0" borderId="0"/>
    <xf numFmtId="0" fontId="6" fillId="0" borderId="0"/>
    <xf numFmtId="178" fontId="6" fillId="0" borderId="0"/>
    <xf numFmtId="0" fontId="6" fillId="0" borderId="0"/>
    <xf numFmtId="178" fontId="6" fillId="0" borderId="0"/>
    <xf numFmtId="0" fontId="6" fillId="0" borderId="0"/>
    <xf numFmtId="178" fontId="6" fillId="0" borderId="0"/>
    <xf numFmtId="178" fontId="69" fillId="0" borderId="0"/>
    <xf numFmtId="178" fontId="6" fillId="0" borderId="0"/>
    <xf numFmtId="0" fontId="6" fillId="0" borderId="0"/>
    <xf numFmtId="0" fontId="6" fillId="0" borderId="0"/>
    <xf numFmtId="0" fontId="6" fillId="0" borderId="0"/>
    <xf numFmtId="0" fontId="6" fillId="0" borderId="0"/>
    <xf numFmtId="0" fontId="6" fillId="0" borderId="0"/>
    <xf numFmtId="0" fontId="88" fillId="0" borderId="0"/>
    <xf numFmtId="0" fontId="88" fillId="0" borderId="0"/>
    <xf numFmtId="0" fontId="88" fillId="0" borderId="0"/>
    <xf numFmtId="0" fontId="88" fillId="0" borderId="0"/>
    <xf numFmtId="0" fontId="88" fillId="0" borderId="0"/>
    <xf numFmtId="178" fontId="69" fillId="0" borderId="0"/>
    <xf numFmtId="0" fontId="88" fillId="0" borderId="0"/>
    <xf numFmtId="0" fontId="88" fillId="0" borderId="0"/>
    <xf numFmtId="0" fontId="88" fillId="0" borderId="0"/>
    <xf numFmtId="0" fontId="88" fillId="0" borderId="0"/>
    <xf numFmtId="0" fontId="88" fillId="0" borderId="0"/>
    <xf numFmtId="0" fontId="88" fillId="0" borderId="0"/>
    <xf numFmtId="178" fontId="69" fillId="0" borderId="0"/>
    <xf numFmtId="178" fontId="6" fillId="0" borderId="0"/>
    <xf numFmtId="178" fontId="6" fillId="0" borderId="0"/>
    <xf numFmtId="178" fontId="6" fillId="0" borderId="0"/>
    <xf numFmtId="0" fontId="6" fillId="0" borderId="0"/>
    <xf numFmtId="178" fontId="6" fillId="26" borderId="10" applyNumberFormat="0" applyFont="0" applyAlignment="0" applyProtection="0"/>
    <xf numFmtId="178" fontId="41" fillId="21" borderId="11" applyNumberFormat="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12" fillId="89" borderId="0" applyNumberFormat="0" applyBorder="0" applyAlignment="0" applyProtection="0"/>
    <xf numFmtId="178" fontId="45" fillId="27" borderId="12" applyNumberFormat="0" applyProtection="0">
      <alignment horizontal="left" vertical="top" indent="1"/>
    </xf>
    <xf numFmtId="0" fontId="6" fillId="0" borderId="0"/>
    <xf numFmtId="0" fontId="104" fillId="73" borderId="61" applyNumberFormat="0" applyAlignment="0" applyProtection="0"/>
    <xf numFmtId="0" fontId="112" fillId="81" borderId="0" applyNumberFormat="0" applyBorder="0" applyAlignment="0" applyProtection="0"/>
    <xf numFmtId="4" fontId="54" fillId="37" borderId="0" applyNumberFormat="0" applyProtection="0">
      <alignment horizontal="left" vertical="center" indent="1"/>
    </xf>
    <xf numFmtId="178" fontId="52" fillId="40" borderId="8" applyNumberFormat="0" applyProtection="0">
      <alignment horizontal="left" vertical="center" indent="2"/>
    </xf>
    <xf numFmtId="178" fontId="52" fillId="40" borderId="8" applyNumberFormat="0" applyProtection="0">
      <alignment horizontal="left" vertical="center" indent="2"/>
    </xf>
    <xf numFmtId="178" fontId="52" fillId="40" borderId="8" applyNumberFormat="0" applyProtection="0">
      <alignment horizontal="left" vertical="center" indent="2"/>
    </xf>
    <xf numFmtId="178" fontId="6" fillId="37" borderId="12" applyNumberFormat="0" applyProtection="0">
      <alignment horizontal="left" vertical="top" indent="1"/>
    </xf>
    <xf numFmtId="178" fontId="6" fillId="37" borderId="12" applyNumberFormat="0" applyProtection="0">
      <alignment horizontal="left" vertical="top" indent="1"/>
    </xf>
    <xf numFmtId="178" fontId="6" fillId="37" borderId="12" applyNumberFormat="0" applyProtection="0">
      <alignment horizontal="left" vertical="top" indent="1"/>
    </xf>
    <xf numFmtId="178" fontId="6" fillId="37" borderId="12" applyNumberFormat="0" applyProtection="0">
      <alignment horizontal="left" vertical="top" indent="1"/>
    </xf>
    <xf numFmtId="178" fontId="6" fillId="37" borderId="12" applyNumberFormat="0" applyProtection="0">
      <alignment horizontal="left" vertical="top" indent="1"/>
    </xf>
    <xf numFmtId="178" fontId="6" fillId="37" borderId="12" applyNumberFormat="0" applyProtection="0">
      <alignment horizontal="left" vertical="top" indent="1"/>
    </xf>
    <xf numFmtId="178" fontId="57" fillId="0" borderId="8" applyNumberFormat="0" applyProtection="0">
      <alignment horizontal="left" vertical="center" indent="2"/>
    </xf>
    <xf numFmtId="178" fontId="57" fillId="0" borderId="8" applyNumberFormat="0" applyProtection="0">
      <alignment horizontal="left" vertical="center" indent="2"/>
    </xf>
    <xf numFmtId="178" fontId="57" fillId="0" borderId="8" applyNumberFormat="0" applyProtection="0">
      <alignment horizontal="left" vertical="center" indent="2"/>
    </xf>
    <xf numFmtId="178" fontId="6" fillId="41" borderId="12" applyNumberFormat="0" applyProtection="0">
      <alignment horizontal="left" vertical="top" indent="1"/>
    </xf>
    <xf numFmtId="178" fontId="6" fillId="41" borderId="12" applyNumberFormat="0" applyProtection="0">
      <alignment horizontal="left" vertical="top" indent="1"/>
    </xf>
    <xf numFmtId="178" fontId="6" fillId="41" borderId="12" applyNumberFormat="0" applyProtection="0">
      <alignment horizontal="left" vertical="top" indent="1"/>
    </xf>
    <xf numFmtId="178" fontId="6" fillId="41" borderId="12" applyNumberFormat="0" applyProtection="0">
      <alignment horizontal="left" vertical="top" indent="1"/>
    </xf>
    <xf numFmtId="178" fontId="6" fillId="41" borderId="12" applyNumberFormat="0" applyProtection="0">
      <alignment horizontal="left" vertical="top" indent="1"/>
    </xf>
    <xf numFmtId="178" fontId="6" fillId="41" borderId="12" applyNumberFormat="0" applyProtection="0">
      <alignment horizontal="left" vertical="top" indent="1"/>
    </xf>
    <xf numFmtId="178" fontId="57" fillId="0" borderId="8" applyNumberFormat="0" applyProtection="0">
      <alignment horizontal="left" vertical="center" indent="2"/>
    </xf>
    <xf numFmtId="178" fontId="57" fillId="0" borderId="8" applyNumberFormat="0" applyProtection="0">
      <alignment horizontal="left" vertical="center" indent="2"/>
    </xf>
    <xf numFmtId="178" fontId="57" fillId="0" borderId="8" applyNumberFormat="0" applyProtection="0">
      <alignment horizontal="left" vertical="center" indent="2"/>
    </xf>
    <xf numFmtId="178" fontId="6" fillId="20" borderId="12" applyNumberFormat="0" applyProtection="0">
      <alignment horizontal="left" vertical="top" indent="1"/>
    </xf>
    <xf numFmtId="178" fontId="6" fillId="20" borderId="12" applyNumberFormat="0" applyProtection="0">
      <alignment horizontal="left" vertical="top" indent="1"/>
    </xf>
    <xf numFmtId="178" fontId="6" fillId="20" borderId="12" applyNumberFormat="0" applyProtection="0">
      <alignment horizontal="left" vertical="top" indent="1"/>
    </xf>
    <xf numFmtId="178" fontId="6" fillId="20" borderId="12" applyNumberFormat="0" applyProtection="0">
      <alignment horizontal="left" vertical="top" indent="1"/>
    </xf>
    <xf numFmtId="178" fontId="6" fillId="20" borderId="12" applyNumberFormat="0" applyProtection="0">
      <alignment horizontal="left" vertical="top" indent="1"/>
    </xf>
    <xf numFmtId="178" fontId="6" fillId="20" borderId="12" applyNumberFormat="0" applyProtection="0">
      <alignment horizontal="left" vertical="top" indent="1"/>
    </xf>
    <xf numFmtId="178" fontId="57" fillId="0" borderId="8" applyNumberFormat="0" applyProtection="0">
      <alignment horizontal="left" vertical="center" indent="2"/>
    </xf>
    <xf numFmtId="178" fontId="57" fillId="0" borderId="8" applyNumberFormat="0" applyProtection="0">
      <alignment horizontal="left" vertical="center" indent="2"/>
    </xf>
    <xf numFmtId="178" fontId="57" fillId="0" borderId="8" applyNumberFormat="0" applyProtection="0">
      <alignment horizontal="left" vertical="center" indent="2"/>
    </xf>
    <xf numFmtId="178" fontId="6" fillId="42" borderId="12" applyNumberFormat="0" applyProtection="0">
      <alignment horizontal="left" vertical="top" indent="1"/>
    </xf>
    <xf numFmtId="178" fontId="6" fillId="42" borderId="12" applyNumberFormat="0" applyProtection="0">
      <alignment horizontal="left" vertical="top" indent="1"/>
    </xf>
    <xf numFmtId="178" fontId="6" fillId="42" borderId="12" applyNumberFormat="0" applyProtection="0">
      <alignment horizontal="left" vertical="top" indent="1"/>
    </xf>
    <xf numFmtId="178" fontId="6" fillId="42" borderId="12" applyNumberFormat="0" applyProtection="0">
      <alignment horizontal="left" vertical="top" indent="1"/>
    </xf>
    <xf numFmtId="178" fontId="6" fillId="42" borderId="12" applyNumberFormat="0" applyProtection="0">
      <alignment horizontal="left" vertical="top" indent="1"/>
    </xf>
    <xf numFmtId="178" fontId="6" fillId="42" borderId="12" applyNumberFormat="0" applyProtection="0">
      <alignment horizontal="left" vertical="top" indent="1"/>
    </xf>
    <xf numFmtId="178" fontId="19" fillId="24" borderId="12" applyNumberFormat="0" applyProtection="0">
      <alignment horizontal="left" vertical="top" indent="1"/>
    </xf>
    <xf numFmtId="178" fontId="19" fillId="24" borderId="12" applyNumberFormat="0" applyProtection="0">
      <alignment horizontal="left" vertical="top" indent="1"/>
    </xf>
    <xf numFmtId="178" fontId="6" fillId="46" borderId="11" applyNumberFormat="0" applyProtection="0">
      <alignment horizontal="left" vertical="center" indent="1"/>
    </xf>
    <xf numFmtId="178" fontId="6" fillId="46" borderId="11" applyNumberFormat="0" applyProtection="0">
      <alignment horizontal="left" vertical="center" indent="1"/>
    </xf>
    <xf numFmtId="178" fontId="6" fillId="46" borderId="11" applyNumberFormat="0" applyProtection="0">
      <alignment horizontal="left" vertical="center" indent="1"/>
    </xf>
    <xf numFmtId="178" fontId="6" fillId="46" borderId="11" applyNumberFormat="0" applyProtection="0">
      <alignment horizontal="left" vertical="center" indent="1"/>
    </xf>
    <xf numFmtId="178" fontId="6" fillId="46" borderId="11" applyNumberFormat="0" applyProtection="0">
      <alignment horizontal="left" vertical="center" indent="1"/>
    </xf>
    <xf numFmtId="178" fontId="52" fillId="47" borderId="8" applyNumberFormat="0" applyProtection="0">
      <alignment horizontal="center" vertical="top" wrapText="1"/>
    </xf>
    <xf numFmtId="4" fontId="67" fillId="0" borderId="12" applyNumberFormat="0" applyProtection="0">
      <alignment horizontal="right" vertical="center"/>
    </xf>
    <xf numFmtId="178" fontId="68" fillId="39" borderId="16">
      <protection locked="0"/>
    </xf>
    <xf numFmtId="178" fontId="68" fillId="48" borderId="0"/>
    <xf numFmtId="178" fontId="48" fillId="0" borderId="0"/>
    <xf numFmtId="178" fontId="24" fillId="0" borderId="0" applyNumberFormat="0" applyFont="0" applyFill="0" applyBorder="0" applyAlignment="0" applyProtection="0"/>
    <xf numFmtId="178" fontId="24" fillId="0" borderId="0" applyNumberFormat="0" applyFont="0" applyFill="0" applyBorder="0" applyAlignment="0" applyProtection="0"/>
    <xf numFmtId="178" fontId="24" fillId="0" borderId="0" applyNumberFormat="0" applyFont="0" applyFill="0" applyBorder="0" applyAlignment="0" applyProtection="0"/>
    <xf numFmtId="178" fontId="42" fillId="0" borderId="0" applyNumberFormat="0" applyFill="0" applyBorder="0" applyAlignment="0" applyProtection="0"/>
    <xf numFmtId="178" fontId="6" fillId="0" borderId="17" applyNumberFormat="0" applyFill="0" applyBorder="0" applyAlignment="0" applyProtection="0"/>
    <xf numFmtId="178" fontId="6" fillId="0" borderId="17" applyNumberFormat="0" applyFill="0" applyBorder="0" applyAlignment="0" applyProtection="0"/>
    <xf numFmtId="178" fontId="6" fillId="0" borderId="17" applyNumberFormat="0" applyFill="0" applyBorder="0" applyAlignment="0" applyProtection="0"/>
    <xf numFmtId="178" fontId="6" fillId="0" borderId="17" applyNumberFormat="0" applyFill="0" applyBorder="0" applyAlignment="0" applyProtection="0"/>
    <xf numFmtId="178" fontId="43" fillId="0" borderId="0" applyNumberFormat="0" applyFill="0" applyBorder="0" applyAlignment="0" applyProtection="0"/>
    <xf numFmtId="0" fontId="88" fillId="0" borderId="0"/>
    <xf numFmtId="0" fontId="88" fillId="0" borderId="0"/>
    <xf numFmtId="4" fontId="67" fillId="0" borderId="12" applyNumberFormat="0" applyProtection="0">
      <alignment horizontal="right" vertical="center"/>
    </xf>
    <xf numFmtId="0" fontId="6" fillId="0" borderId="0"/>
    <xf numFmtId="0" fontId="6" fillId="0" borderId="0"/>
    <xf numFmtId="0" fontId="6" fillId="0" borderId="0"/>
    <xf numFmtId="0" fontId="6" fillId="0" borderId="0"/>
    <xf numFmtId="0" fontId="6" fillId="0" borderId="0"/>
    <xf numFmtId="0" fontId="88" fillId="0" borderId="0"/>
    <xf numFmtId="0" fontId="88" fillId="0" borderId="0"/>
    <xf numFmtId="0" fontId="88" fillId="0" borderId="0"/>
    <xf numFmtId="0" fontId="96" fillId="0" borderId="0"/>
    <xf numFmtId="0" fontId="96" fillId="0" borderId="0"/>
    <xf numFmtId="0" fontId="96" fillId="0" borderId="0"/>
    <xf numFmtId="0" fontId="5" fillId="0" borderId="0"/>
    <xf numFmtId="44" fontId="30" fillId="0" borderId="0" applyFont="0" applyFill="0" applyBorder="0" applyAlignment="0" applyProtection="0"/>
    <xf numFmtId="0" fontId="96" fillId="0" borderId="0"/>
    <xf numFmtId="43" fontId="30" fillId="0" borderId="0" applyFont="0" applyFill="0" applyBorder="0" applyAlignment="0" applyProtection="0"/>
    <xf numFmtId="0" fontId="96" fillId="0" borderId="0"/>
    <xf numFmtId="44" fontId="96" fillId="0" borderId="0" applyFont="0" applyFill="0" applyBorder="0" applyAlignment="0" applyProtection="0"/>
    <xf numFmtId="44" fontId="30" fillId="0" borderId="0" applyFont="0" applyFill="0" applyBorder="0" applyAlignment="0" applyProtection="0"/>
    <xf numFmtId="44" fontId="6" fillId="0" borderId="0" applyFont="0" applyFill="0" applyBorder="0" applyAlignment="0" applyProtection="0"/>
    <xf numFmtId="0" fontId="96" fillId="0" borderId="0"/>
    <xf numFmtId="0" fontId="6" fillId="0" borderId="0"/>
    <xf numFmtId="0" fontId="6" fillId="0" borderId="0"/>
    <xf numFmtId="0" fontId="6" fillId="0" borderId="0"/>
    <xf numFmtId="0" fontId="96" fillId="0" borderId="0"/>
    <xf numFmtId="9" fontId="30"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96" fillId="0" borderId="0"/>
    <xf numFmtId="0" fontId="96" fillId="0" borderId="0"/>
    <xf numFmtId="0" fontId="96" fillId="0" borderId="0"/>
    <xf numFmtId="0" fontId="96" fillId="0" borderId="0"/>
    <xf numFmtId="0" fontId="96" fillId="0" borderId="0"/>
    <xf numFmtId="0" fontId="5" fillId="0" borderId="0"/>
    <xf numFmtId="0" fontId="96" fillId="0" borderId="0"/>
    <xf numFmtId="0" fontId="96" fillId="0" borderId="0"/>
    <xf numFmtId="44" fontId="96" fillId="0" borderId="0" applyFont="0" applyFill="0" applyBorder="0" applyAlignment="0" applyProtection="0"/>
    <xf numFmtId="0" fontId="96" fillId="0" borderId="0"/>
    <xf numFmtId="0" fontId="96"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96" fillId="0" borderId="0"/>
    <xf numFmtId="0" fontId="96"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9" fontId="96" fillId="0" borderId="0" applyFont="0" applyFill="0" applyBorder="0" applyAlignment="0" applyProtection="0"/>
    <xf numFmtId="0" fontId="5" fillId="0" borderId="0"/>
    <xf numFmtId="0" fontId="96" fillId="0" borderId="0"/>
    <xf numFmtId="0" fontId="96" fillId="0" borderId="0"/>
    <xf numFmtId="0" fontId="96" fillId="0" borderId="0"/>
    <xf numFmtId="0" fontId="96" fillId="0" borderId="0"/>
    <xf numFmtId="9" fontId="6" fillId="0" borderId="0" applyFont="0" applyFill="0" applyBorder="0" applyAlignment="0" applyProtection="0"/>
    <xf numFmtId="0" fontId="96"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96" fillId="0" borderId="0"/>
    <xf numFmtId="43" fontId="96" fillId="0" borderId="0" applyFont="0" applyFill="0" applyBorder="0" applyAlignment="0" applyProtection="0"/>
    <xf numFmtId="0" fontId="6" fillId="0" borderId="0"/>
    <xf numFmtId="0" fontId="96" fillId="0" borderId="0"/>
    <xf numFmtId="43" fontId="96" fillId="0" borderId="0" applyFont="0" applyFill="0" applyBorder="0" applyAlignment="0" applyProtection="0"/>
    <xf numFmtId="178" fontId="6" fillId="0" borderId="0"/>
    <xf numFmtId="178"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43" fontId="96" fillId="0" borderId="0" applyFont="0" applyFill="0" applyBorder="0" applyAlignment="0" applyProtection="0"/>
    <xf numFmtId="0" fontId="96" fillId="0" borderId="0"/>
    <xf numFmtId="4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6" fillId="0" borderId="0"/>
    <xf numFmtId="0" fontId="96" fillId="0" borderId="0"/>
    <xf numFmtId="0" fontId="5" fillId="0" borderId="0"/>
    <xf numFmtId="0" fontId="96" fillId="0" borderId="0"/>
    <xf numFmtId="0" fontId="96"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96" fillId="0" borderId="0"/>
    <xf numFmtId="0" fontId="96" fillId="0" borderId="0"/>
    <xf numFmtId="0" fontId="5"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3" fontId="115" fillId="0" borderId="0" applyFill="0" applyBorder="0" applyProtection="0">
      <alignment horizontal="right"/>
    </xf>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0" fontId="6" fillId="0" borderId="0" applyFont="0" applyFill="0" applyBorder="0" applyAlignment="0" applyProtection="0"/>
    <xf numFmtId="0" fontId="20" fillId="0" borderId="0" applyNumberFormat="0" applyFill="0" applyBorder="0" applyAlignment="0" applyProtection="0"/>
    <xf numFmtId="0" fontId="8" fillId="0" borderId="4" applyNumberFormat="0" applyAlignment="0" applyProtection="0">
      <alignment horizontal="left" vertical="center"/>
    </xf>
    <xf numFmtId="0" fontId="8" fillId="0" borderId="5">
      <alignment horizontal="left" vertical="center"/>
    </xf>
    <xf numFmtId="0" fontId="22" fillId="0" borderId="7" applyNumberFormat="0" applyFill="0" applyAlignment="0" applyProtection="0"/>
    <xf numFmtId="0" fontId="116" fillId="0" borderId="48">
      <alignment horizontal="right"/>
    </xf>
    <xf numFmtId="0" fontId="116" fillId="0" borderId="48">
      <alignment horizontal="left"/>
    </xf>
    <xf numFmtId="0" fontId="5" fillId="0" borderId="0"/>
    <xf numFmtId="0" fontId="6" fillId="0" borderId="0"/>
    <xf numFmtId="0" fontId="5" fillId="0" borderId="0"/>
    <xf numFmtId="0" fontId="5" fillId="0" borderId="0"/>
    <xf numFmtId="0" fontId="117" fillId="0" borderId="0"/>
    <xf numFmtId="0" fontId="5" fillId="0" borderId="0"/>
    <xf numFmtId="0" fontId="19" fillId="0" borderId="0">
      <alignment vertical="top"/>
    </xf>
    <xf numFmtId="0" fontId="19" fillId="0" borderId="0">
      <alignment vertical="top"/>
    </xf>
    <xf numFmtId="0" fontId="6" fillId="0" borderId="0"/>
    <xf numFmtId="0" fontId="6" fillId="0" borderId="0"/>
    <xf numFmtId="0" fontId="19" fillId="0" borderId="0">
      <alignment vertical="top"/>
    </xf>
    <xf numFmtId="0" fontId="6" fillId="0" borderId="0"/>
    <xf numFmtId="0" fontId="19" fillId="0" borderId="0">
      <alignment vertical="top"/>
    </xf>
    <xf numFmtId="0" fontId="19" fillId="0" borderId="0">
      <alignment vertical="top"/>
    </xf>
    <xf numFmtId="0" fontId="5" fillId="0" borderId="0"/>
    <xf numFmtId="0" fontId="5" fillId="0" borderId="0"/>
    <xf numFmtId="0" fontId="5" fillId="0" borderId="0"/>
    <xf numFmtId="0" fontId="5" fillId="0" borderId="0"/>
    <xf numFmtId="164" fontId="115" fillId="0" borderId="0" applyFill="0" applyBorder="0" applyProtection="0">
      <alignment horizontal="right"/>
    </xf>
    <xf numFmtId="4" fontId="54" fillId="27" borderId="12" applyNumberFormat="0" applyProtection="0">
      <alignment vertical="center"/>
    </xf>
    <xf numFmtId="4" fontId="118" fillId="27" borderId="12" applyNumberFormat="0" applyProtection="0">
      <alignment horizontal="left" vertical="center" indent="1"/>
    </xf>
    <xf numFmtId="4" fontId="118" fillId="37" borderId="0" applyNumberFormat="0" applyProtection="0">
      <alignment horizontal="left" vertical="center" indent="1"/>
    </xf>
    <xf numFmtId="4" fontId="118" fillId="42" borderId="12" applyNumberFormat="0" applyProtection="0">
      <alignment horizontal="right" vertical="center"/>
    </xf>
    <xf numFmtId="4" fontId="54" fillId="20" borderId="12" applyNumberFormat="0" applyProtection="0">
      <alignment horizontal="left" vertical="center" indent="1"/>
    </xf>
    <xf numFmtId="0" fontId="24" fillId="0" borderId="0" applyNumberFormat="0" applyFont="0" applyFill="0" applyBorder="0" applyAlignment="0" applyProtection="0"/>
    <xf numFmtId="0" fontId="116" fillId="0" borderId="0">
      <alignment horizontal="left"/>
      <protection locked="0"/>
    </xf>
    <xf numFmtId="3" fontId="119" fillId="0" borderId="57"/>
    <xf numFmtId="37" fontId="7" fillId="27" borderId="0" applyNumberFormat="0" applyBorder="0" applyAlignment="0" applyProtection="0"/>
    <xf numFmtId="0" fontId="116" fillId="0" borderId="48">
      <alignment horizontal="right"/>
    </xf>
    <xf numFmtId="0" fontId="5" fillId="0" borderId="0"/>
    <xf numFmtId="0" fontId="5" fillId="0" borderId="0"/>
    <xf numFmtId="0" fontId="5" fillId="0" borderId="0"/>
    <xf numFmtId="0" fontId="5" fillId="0" borderId="0"/>
    <xf numFmtId="0" fontId="5" fillId="0" borderId="0"/>
    <xf numFmtId="0" fontId="114" fillId="0" borderId="0"/>
    <xf numFmtId="0" fontId="5" fillId="0" borderId="0"/>
    <xf numFmtId="0" fontId="5" fillId="0" borderId="0"/>
    <xf numFmtId="0" fontId="114" fillId="0" borderId="0"/>
    <xf numFmtId="0" fontId="5" fillId="0" borderId="0"/>
    <xf numFmtId="0" fontId="5" fillId="0" borderId="0"/>
    <xf numFmtId="0" fontId="5" fillId="78" borderId="0" applyNumberFormat="0" applyBorder="0" applyAlignment="0" applyProtection="0"/>
    <xf numFmtId="0" fontId="5" fillId="78" borderId="0" applyNumberFormat="0" applyBorder="0" applyAlignment="0" applyProtection="0"/>
    <xf numFmtId="0" fontId="5" fillId="78" borderId="0" applyNumberFormat="0" applyBorder="0" applyAlignment="0" applyProtection="0"/>
    <xf numFmtId="0" fontId="5" fillId="78" borderId="0" applyNumberFormat="0" applyBorder="0" applyAlignment="0" applyProtection="0"/>
    <xf numFmtId="0" fontId="30" fillId="2" borderId="0" applyNumberFormat="0" applyBorder="0" applyAlignment="0" applyProtection="0"/>
    <xf numFmtId="0" fontId="5" fillId="78" borderId="0" applyNumberFormat="0" applyBorder="0" applyAlignment="0" applyProtection="0"/>
    <xf numFmtId="0" fontId="5" fillId="78" borderId="0" applyNumberFormat="0" applyBorder="0" applyAlignment="0" applyProtection="0"/>
    <xf numFmtId="0" fontId="30" fillId="7" borderId="0" applyNumberFormat="0" applyBorder="0" applyAlignment="0" applyProtection="0"/>
    <xf numFmtId="0" fontId="5" fillId="82" borderId="0" applyNumberFormat="0" applyBorder="0" applyAlignment="0" applyProtection="0"/>
    <xf numFmtId="0" fontId="5" fillId="82" borderId="0" applyNumberFormat="0" applyBorder="0" applyAlignment="0" applyProtection="0"/>
    <xf numFmtId="0" fontId="5" fillId="82" borderId="0" applyNumberFormat="0" applyBorder="0" applyAlignment="0" applyProtection="0"/>
    <xf numFmtId="0" fontId="5" fillId="82" borderId="0" applyNumberFormat="0" applyBorder="0" applyAlignment="0" applyProtection="0"/>
    <xf numFmtId="0" fontId="30" fillId="3" borderId="0" applyNumberFormat="0" applyBorder="0" applyAlignment="0" applyProtection="0"/>
    <xf numFmtId="0" fontId="5" fillId="82" borderId="0" applyNumberFormat="0" applyBorder="0" applyAlignment="0" applyProtection="0"/>
    <xf numFmtId="0" fontId="5" fillId="82" borderId="0" applyNumberFormat="0" applyBorder="0" applyAlignment="0" applyProtection="0"/>
    <xf numFmtId="0" fontId="30" fillId="9" borderId="0" applyNumberFormat="0" applyBorder="0" applyAlignment="0" applyProtection="0"/>
    <xf numFmtId="0" fontId="5" fillId="86" borderId="0" applyNumberFormat="0" applyBorder="0" applyAlignment="0" applyProtection="0"/>
    <xf numFmtId="0" fontId="5" fillId="86" borderId="0" applyNumberFormat="0" applyBorder="0" applyAlignment="0" applyProtection="0"/>
    <xf numFmtId="0" fontId="5" fillId="86" borderId="0" applyNumberFormat="0" applyBorder="0" applyAlignment="0" applyProtection="0"/>
    <xf numFmtId="0" fontId="5" fillId="86" borderId="0" applyNumberFormat="0" applyBorder="0" applyAlignment="0" applyProtection="0"/>
    <xf numFmtId="0" fontId="30" fillId="4" borderId="0" applyNumberFormat="0" applyBorder="0" applyAlignment="0" applyProtection="0"/>
    <xf numFmtId="0" fontId="5" fillId="86" borderId="0" applyNumberFormat="0" applyBorder="0" applyAlignment="0" applyProtection="0"/>
    <xf numFmtId="0" fontId="5" fillId="86" borderId="0" applyNumberFormat="0" applyBorder="0" applyAlignment="0" applyProtection="0"/>
    <xf numFmtId="0" fontId="30" fillId="26" borderId="0" applyNumberFormat="0" applyBorder="0" applyAlignment="0" applyProtection="0"/>
    <xf numFmtId="0" fontId="5" fillId="90" borderId="0" applyNumberFormat="0" applyBorder="0" applyAlignment="0" applyProtection="0"/>
    <xf numFmtId="0" fontId="5" fillId="90" borderId="0" applyNumberFormat="0" applyBorder="0" applyAlignment="0" applyProtection="0"/>
    <xf numFmtId="0" fontId="5" fillId="90" borderId="0" applyNumberFormat="0" applyBorder="0" applyAlignment="0" applyProtection="0"/>
    <xf numFmtId="0" fontId="5" fillId="90" borderId="0" applyNumberFormat="0" applyBorder="0" applyAlignment="0" applyProtection="0"/>
    <xf numFmtId="0" fontId="30" fillId="5" borderId="0" applyNumberFormat="0" applyBorder="0" applyAlignment="0" applyProtection="0"/>
    <xf numFmtId="0" fontId="5" fillId="90" borderId="0" applyNumberFormat="0" applyBorder="0" applyAlignment="0" applyProtection="0"/>
    <xf numFmtId="0" fontId="5" fillId="90" borderId="0" applyNumberFormat="0" applyBorder="0" applyAlignment="0" applyProtection="0"/>
    <xf numFmtId="0" fontId="30" fillId="7"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30" fillId="6" borderId="0" applyNumberFormat="0" applyBorder="0" applyAlignment="0" applyProtection="0"/>
    <xf numFmtId="0" fontId="5" fillId="98" borderId="0" applyNumberFormat="0" applyBorder="0" applyAlignment="0" applyProtection="0"/>
    <xf numFmtId="0" fontId="5" fillId="98" borderId="0" applyNumberFormat="0" applyBorder="0" applyAlignment="0" applyProtection="0"/>
    <xf numFmtId="0" fontId="5" fillId="98" borderId="0" applyNumberFormat="0" applyBorder="0" applyAlignment="0" applyProtection="0"/>
    <xf numFmtId="0" fontId="5" fillId="98" borderId="0" applyNumberFormat="0" applyBorder="0" applyAlignment="0" applyProtection="0"/>
    <xf numFmtId="0" fontId="30" fillId="7" borderId="0" applyNumberFormat="0" applyBorder="0" applyAlignment="0" applyProtection="0"/>
    <xf numFmtId="0" fontId="5" fillId="98" borderId="0" applyNumberFormat="0" applyBorder="0" applyAlignment="0" applyProtection="0"/>
    <xf numFmtId="0" fontId="5" fillId="98" borderId="0" applyNumberFormat="0" applyBorder="0" applyAlignment="0" applyProtection="0"/>
    <xf numFmtId="0" fontId="30" fillId="26" borderId="0" applyNumberFormat="0" applyBorder="0" applyAlignment="0" applyProtection="0"/>
    <xf numFmtId="0" fontId="5" fillId="79" borderId="0" applyNumberFormat="0" applyBorder="0" applyAlignment="0" applyProtection="0"/>
    <xf numFmtId="0" fontId="5" fillId="79" borderId="0" applyNumberFormat="0" applyBorder="0" applyAlignment="0" applyProtection="0"/>
    <xf numFmtId="0" fontId="5" fillId="79" borderId="0" applyNumberFormat="0" applyBorder="0" applyAlignment="0" applyProtection="0"/>
    <xf numFmtId="0" fontId="5" fillId="79" borderId="0" applyNumberFormat="0" applyBorder="0" applyAlignment="0" applyProtection="0"/>
    <xf numFmtId="0" fontId="30" fillId="8" borderId="0" applyNumberFormat="0" applyBorder="0" applyAlignment="0" applyProtection="0"/>
    <xf numFmtId="0" fontId="5" fillId="79" borderId="0" applyNumberFormat="0" applyBorder="0" applyAlignment="0" applyProtection="0"/>
    <xf numFmtId="0" fontId="5" fillId="79" borderId="0" applyNumberFormat="0" applyBorder="0" applyAlignment="0" applyProtection="0"/>
    <xf numFmtId="0" fontId="30" fillId="21"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30" fillId="9" borderId="0" applyNumberFormat="0" applyBorder="0" applyAlignment="0" applyProtection="0"/>
    <xf numFmtId="0" fontId="5" fillId="87" borderId="0" applyNumberFormat="0" applyBorder="0" applyAlignment="0" applyProtection="0"/>
    <xf numFmtId="0" fontId="5" fillId="87" borderId="0" applyNumberFormat="0" applyBorder="0" applyAlignment="0" applyProtection="0"/>
    <xf numFmtId="0" fontId="5" fillId="87" borderId="0" applyNumberFormat="0" applyBorder="0" applyAlignment="0" applyProtection="0"/>
    <xf numFmtId="0" fontId="5" fillId="87" borderId="0" applyNumberFormat="0" applyBorder="0" applyAlignment="0" applyProtection="0"/>
    <xf numFmtId="0" fontId="30" fillId="10" borderId="0" applyNumberFormat="0" applyBorder="0" applyAlignment="0" applyProtection="0"/>
    <xf numFmtId="0" fontId="5" fillId="87" borderId="0" applyNumberFormat="0" applyBorder="0" applyAlignment="0" applyProtection="0"/>
    <xf numFmtId="0" fontId="5" fillId="87" borderId="0" applyNumberFormat="0" applyBorder="0" applyAlignment="0" applyProtection="0"/>
    <xf numFmtId="0" fontId="30" fillId="25" borderId="0" applyNumberFormat="0" applyBorder="0" applyAlignment="0" applyProtection="0"/>
    <xf numFmtId="0" fontId="5" fillId="91" borderId="0" applyNumberFormat="0" applyBorder="0" applyAlignment="0" applyProtection="0"/>
    <xf numFmtId="0" fontId="5" fillId="91" borderId="0" applyNumberFormat="0" applyBorder="0" applyAlignment="0" applyProtection="0"/>
    <xf numFmtId="0" fontId="5" fillId="91" borderId="0" applyNumberFormat="0" applyBorder="0" applyAlignment="0" applyProtection="0"/>
    <xf numFmtId="0" fontId="5" fillId="91" borderId="0" applyNumberFormat="0" applyBorder="0" applyAlignment="0" applyProtection="0"/>
    <xf numFmtId="0" fontId="30" fillId="5" borderId="0" applyNumberFormat="0" applyBorder="0" applyAlignment="0" applyProtection="0"/>
    <xf numFmtId="0" fontId="5" fillId="91" borderId="0" applyNumberFormat="0" applyBorder="0" applyAlignment="0" applyProtection="0"/>
    <xf numFmtId="0" fontId="5" fillId="91" borderId="0" applyNumberFormat="0" applyBorder="0" applyAlignment="0" applyProtection="0"/>
    <xf numFmtId="0" fontId="30" fillId="21"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30" fillId="8" borderId="0" applyNumberFormat="0" applyBorder="0" applyAlignment="0" applyProtection="0"/>
    <xf numFmtId="0" fontId="5" fillId="99" borderId="0" applyNumberFormat="0" applyBorder="0" applyAlignment="0" applyProtection="0"/>
    <xf numFmtId="0" fontId="5" fillId="99" borderId="0" applyNumberFormat="0" applyBorder="0" applyAlignment="0" applyProtection="0"/>
    <xf numFmtId="0" fontId="5" fillId="99" borderId="0" applyNumberFormat="0" applyBorder="0" applyAlignment="0" applyProtection="0"/>
    <xf numFmtId="0" fontId="5" fillId="99" borderId="0" applyNumberFormat="0" applyBorder="0" applyAlignment="0" applyProtection="0"/>
    <xf numFmtId="0" fontId="30" fillId="11" borderId="0" applyNumberFormat="0" applyBorder="0" applyAlignment="0" applyProtection="0"/>
    <xf numFmtId="0" fontId="5" fillId="99" borderId="0" applyNumberFormat="0" applyBorder="0" applyAlignment="0" applyProtection="0"/>
    <xf numFmtId="0" fontId="5" fillId="99" borderId="0" applyNumberFormat="0" applyBorder="0" applyAlignment="0" applyProtection="0"/>
    <xf numFmtId="0" fontId="30" fillId="25" borderId="0" applyNumberFormat="0" applyBorder="0" applyAlignment="0" applyProtection="0"/>
    <xf numFmtId="0" fontId="112" fillId="80" borderId="0" applyNumberFormat="0" applyBorder="0" applyAlignment="0" applyProtection="0"/>
    <xf numFmtId="0" fontId="31" fillId="12" borderId="0" applyNumberFormat="0" applyBorder="0" applyAlignment="0" applyProtection="0"/>
    <xf numFmtId="0" fontId="31" fillId="14" borderId="0" applyNumberFormat="0" applyBorder="0" applyAlignment="0" applyProtection="0"/>
    <xf numFmtId="0" fontId="112" fillId="84" borderId="0" applyNumberFormat="0" applyBorder="0" applyAlignment="0" applyProtection="0"/>
    <xf numFmtId="0" fontId="31" fillId="9" borderId="0" applyNumberFormat="0" applyBorder="0" applyAlignment="0" applyProtection="0"/>
    <xf numFmtId="0" fontId="112" fillId="88" borderId="0" applyNumberFormat="0" applyBorder="0" applyAlignment="0" applyProtection="0"/>
    <xf numFmtId="0" fontId="31" fillId="10" borderId="0" applyNumberFormat="0" applyBorder="0" applyAlignment="0" applyProtection="0"/>
    <xf numFmtId="0" fontId="31" fillId="25" borderId="0" applyNumberFormat="0" applyBorder="0" applyAlignment="0" applyProtection="0"/>
    <xf numFmtId="0" fontId="112" fillId="92" borderId="0" applyNumberFormat="0" applyBorder="0" applyAlignment="0" applyProtection="0"/>
    <xf numFmtId="0" fontId="31" fillId="13" borderId="0" applyNumberFormat="0" applyBorder="0" applyAlignment="0" applyProtection="0"/>
    <xf numFmtId="0" fontId="31" fillId="21" borderId="0" applyNumberFormat="0" applyBorder="0" applyAlignment="0" applyProtection="0"/>
    <xf numFmtId="0" fontId="112" fillId="96" borderId="0" applyNumberFormat="0" applyBorder="0" applyAlignment="0" applyProtection="0"/>
    <xf numFmtId="0" fontId="31" fillId="14" borderId="0" applyNumberFormat="0" applyBorder="0" applyAlignment="0" applyProtection="0"/>
    <xf numFmtId="0" fontId="112" fillId="100" borderId="0" applyNumberFormat="0" applyBorder="0" applyAlignment="0" applyProtection="0"/>
    <xf numFmtId="0" fontId="31" fillId="15" borderId="0" applyNumberFormat="0" applyBorder="0" applyAlignment="0" applyProtection="0"/>
    <xf numFmtId="0" fontId="31" fillId="9" borderId="0" applyNumberFormat="0" applyBorder="0" applyAlignment="0" applyProtection="0"/>
    <xf numFmtId="0" fontId="112" fillId="77" borderId="0" applyNumberFormat="0" applyBorder="0" applyAlignment="0" applyProtection="0"/>
    <xf numFmtId="0" fontId="31" fillId="16" borderId="0" applyNumberFormat="0" applyBorder="0" applyAlignment="0" applyProtection="0"/>
    <xf numFmtId="0" fontId="31" fillId="14" borderId="0" applyNumberFormat="0" applyBorder="0" applyAlignment="0" applyProtection="0"/>
    <xf numFmtId="0" fontId="112" fillId="81" borderId="0" applyNumberFormat="0" applyBorder="0" applyAlignment="0" applyProtection="0"/>
    <xf numFmtId="0" fontId="31" fillId="17" borderId="0" applyNumberFormat="0" applyBorder="0" applyAlignment="0" applyProtection="0"/>
    <xf numFmtId="0" fontId="112" fillId="85" borderId="0" applyNumberFormat="0" applyBorder="0" applyAlignment="0" applyProtection="0"/>
    <xf numFmtId="0" fontId="31" fillId="18" borderId="0" applyNumberFormat="0" applyBorder="0" applyAlignment="0" applyProtection="0"/>
    <xf numFmtId="0" fontId="112" fillId="89" borderId="0" applyNumberFormat="0" applyBorder="0" applyAlignment="0" applyProtection="0"/>
    <xf numFmtId="0" fontId="31" fillId="13" borderId="0" applyNumberFormat="0" applyBorder="0" applyAlignment="0" applyProtection="0"/>
    <xf numFmtId="0" fontId="31" fillId="101" borderId="0" applyNumberFormat="0" applyBorder="0" applyAlignment="0" applyProtection="0"/>
    <xf numFmtId="0" fontId="112" fillId="93" borderId="0" applyNumberFormat="0" applyBorder="0" applyAlignment="0" applyProtection="0"/>
    <xf numFmtId="0" fontId="31" fillId="14" borderId="0" applyNumberFormat="0" applyBorder="0" applyAlignment="0" applyProtection="0"/>
    <xf numFmtId="0" fontId="112" fillId="97" borderId="0" applyNumberFormat="0" applyBorder="0" applyAlignment="0" applyProtection="0"/>
    <xf numFmtId="0" fontId="31" fillId="19" borderId="0" applyNumberFormat="0" applyBorder="0" applyAlignment="0" applyProtection="0"/>
    <xf numFmtId="0" fontId="102" fillId="71" borderId="0" applyNumberFormat="0" applyBorder="0" applyAlignment="0" applyProtection="0"/>
    <xf numFmtId="0" fontId="32" fillId="3" borderId="0" applyNumberFormat="0" applyBorder="0" applyAlignment="0" applyProtection="0"/>
    <xf numFmtId="0" fontId="106" fillId="74" borderId="61" applyNumberFormat="0" applyAlignment="0" applyProtection="0"/>
    <xf numFmtId="0" fontId="33" fillId="21" borderId="2" applyNumberFormat="0" applyAlignment="0" applyProtection="0"/>
    <xf numFmtId="0" fontId="33" fillId="68" borderId="2" applyNumberFormat="0" applyAlignment="0" applyProtection="0"/>
    <xf numFmtId="0" fontId="108" fillId="75" borderId="64" applyNumberFormat="0" applyAlignment="0" applyProtection="0"/>
    <xf numFmtId="0" fontId="34" fillId="22" borderId="3" applyNumberFormat="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17" fillId="0" borderId="0" applyFont="0" applyFill="0" applyBorder="0" applyAlignment="0" applyProtection="0"/>
    <xf numFmtId="44" fontId="5" fillId="0" borderId="0" applyFont="0" applyFill="0" applyBorder="0" applyAlignment="0" applyProtection="0"/>
    <xf numFmtId="44" fontId="122"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7" fillId="0" borderId="0" applyFont="0" applyFill="0" applyBorder="0" applyAlignment="0" applyProtection="0"/>
    <xf numFmtId="44" fontId="117"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110" fillId="0" borderId="0" applyNumberFormat="0" applyFill="0" applyBorder="0" applyAlignment="0" applyProtection="0"/>
    <xf numFmtId="0" fontId="35" fillId="0" borderId="0" applyNumberFormat="0" applyFill="0" applyBorder="0" applyAlignment="0" applyProtection="0"/>
    <xf numFmtId="0" fontId="101" fillId="70" borderId="0" applyNumberFormat="0" applyBorder="0" applyAlignment="0" applyProtection="0"/>
    <xf numFmtId="0" fontId="36" fillId="4" borderId="0" applyNumberFormat="0" applyBorder="0" applyAlignment="0" applyProtection="0"/>
    <xf numFmtId="0" fontId="98" fillId="0" borderId="58" applyNumberFormat="0" applyFill="0" applyAlignment="0" applyProtection="0"/>
    <xf numFmtId="0" fontId="21" fillId="0" borderId="0" applyNumberFormat="0" applyFont="0" applyFill="0" applyBorder="0" applyProtection="0"/>
    <xf numFmtId="0" fontId="123" fillId="0" borderId="67" applyNumberFormat="0" applyFill="0" applyAlignment="0" applyProtection="0"/>
    <xf numFmtId="0" fontId="99" fillId="0" borderId="59" applyNumberFormat="0" applyFill="0" applyAlignment="0" applyProtection="0"/>
    <xf numFmtId="0" fontId="8" fillId="0" borderId="0" applyNumberFormat="0" applyFont="0" applyFill="0" applyBorder="0" applyProtection="0"/>
    <xf numFmtId="0" fontId="124" fillId="0" borderId="13" applyNumberFormat="0" applyFill="0" applyAlignment="0" applyProtection="0"/>
    <xf numFmtId="0" fontId="100" fillId="0" borderId="60" applyNumberFormat="0" applyFill="0" applyAlignment="0" applyProtection="0"/>
    <xf numFmtId="0" fontId="37" fillId="0" borderId="6" applyNumberFormat="0" applyFill="0" applyAlignment="0" applyProtection="0"/>
    <xf numFmtId="0" fontId="125" fillId="0" borderId="68" applyNumberFormat="0" applyFill="0" applyAlignment="0" applyProtection="0"/>
    <xf numFmtId="0" fontId="100" fillId="0" borderId="0" applyNumberFormat="0" applyFill="0" applyBorder="0" applyAlignment="0" applyProtection="0"/>
    <xf numFmtId="0" fontId="37" fillId="0" borderId="0" applyNumberFormat="0" applyFill="0" applyBorder="0" applyAlignment="0" applyProtection="0"/>
    <xf numFmtId="0" fontId="125" fillId="0" borderId="0" applyNumberFormat="0" applyFill="0" applyBorder="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38" fillId="25" borderId="2" applyNumberFormat="0" applyAlignment="0" applyProtection="0"/>
    <xf numFmtId="0" fontId="38" fillId="25" borderId="2" applyNumberFormat="0" applyAlignment="0" applyProtection="0"/>
    <xf numFmtId="0" fontId="38" fillId="25" borderId="2" applyNumberFormat="0" applyAlignment="0" applyProtection="0"/>
    <xf numFmtId="0" fontId="38" fillId="25" borderId="2" applyNumberFormat="0" applyAlignment="0" applyProtection="0"/>
    <xf numFmtId="0" fontId="38" fillId="25" borderId="2" applyNumberFormat="0" applyAlignment="0" applyProtection="0"/>
    <xf numFmtId="0" fontId="38" fillId="25" borderId="2" applyNumberFormat="0" applyAlignment="0" applyProtection="0"/>
    <xf numFmtId="0" fontId="38" fillId="25" borderId="2" applyNumberFormat="0" applyAlignment="0" applyProtection="0"/>
    <xf numFmtId="0" fontId="38" fillId="25" borderId="2" applyNumberFormat="0" applyAlignment="0" applyProtection="0"/>
    <xf numFmtId="0" fontId="38" fillId="25" borderId="2" applyNumberFormat="0" applyAlignment="0" applyProtection="0"/>
    <xf numFmtId="0" fontId="104" fillId="73" borderId="61" applyNumberFormat="0" applyAlignment="0" applyProtection="0"/>
    <xf numFmtId="0" fontId="38" fillId="25" borderId="2"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38" fillId="7" borderId="2"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4" fillId="73" borderId="61" applyNumberFormat="0" applyAlignment="0" applyProtection="0"/>
    <xf numFmtId="0" fontId="107" fillId="0" borderId="63" applyNumberFormat="0" applyFill="0" applyAlignment="0" applyProtection="0"/>
    <xf numFmtId="0" fontId="39" fillId="0" borderId="9" applyNumberFormat="0" applyFill="0" applyAlignment="0" applyProtection="0"/>
    <xf numFmtId="0" fontId="103" fillId="72" borderId="0" applyNumberFormat="0" applyBorder="0" applyAlignment="0" applyProtection="0"/>
    <xf numFmtId="0" fontId="40" fillId="25"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alignment vertical="top"/>
    </xf>
    <xf numFmtId="0" fontId="5" fillId="0" borderId="0"/>
    <xf numFmtId="0" fontId="113" fillId="0" borderId="0"/>
    <xf numFmtId="0" fontId="5" fillId="0" borderId="0"/>
    <xf numFmtId="0" fontId="5" fillId="0" borderId="0"/>
    <xf numFmtId="0" fontId="1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alignment vertical="top"/>
    </xf>
    <xf numFmtId="0" fontId="120"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19" fillId="0" borderId="0">
      <alignment vertical="top"/>
    </xf>
    <xf numFmtId="0" fontId="6" fillId="0" borderId="0"/>
    <xf numFmtId="0" fontId="5" fillId="0" borderId="0"/>
    <xf numFmtId="0" fontId="5" fillId="0" borderId="0"/>
    <xf numFmtId="0" fontId="19"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7" fillId="0" borderId="0"/>
    <xf numFmtId="0" fontId="6" fillId="0" borderId="0"/>
    <xf numFmtId="0" fontId="5" fillId="0" borderId="0"/>
    <xf numFmtId="0" fontId="5" fillId="0" borderId="0"/>
    <xf numFmtId="0" fontId="6" fillId="0" borderId="0"/>
    <xf numFmtId="0" fontId="5" fillId="0" borderId="0"/>
    <xf numFmtId="0" fontId="5" fillId="0" borderId="0"/>
    <xf numFmtId="0" fontId="117" fillId="0" borderId="0"/>
    <xf numFmtId="0" fontId="1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117" fillId="0" borderId="0"/>
    <xf numFmtId="0" fontId="117" fillId="0" borderId="0"/>
    <xf numFmtId="0" fontId="117" fillId="0" borderId="0"/>
    <xf numFmtId="0" fontId="117" fillId="0" borderId="0"/>
    <xf numFmtId="0" fontId="5" fillId="0" borderId="0"/>
    <xf numFmtId="0" fontId="5"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5" fillId="0" borderId="0"/>
    <xf numFmtId="0" fontId="5"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6" fillId="0" borderId="0"/>
    <xf numFmtId="0" fontId="6" fillId="0" borderId="0"/>
    <xf numFmtId="0" fontId="19" fillId="0" borderId="0">
      <alignment vertical="top"/>
    </xf>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alignment vertical="top"/>
    </xf>
    <xf numFmtId="0" fontId="19" fillId="0" borderId="0">
      <alignment vertical="top"/>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0" fontId="6" fillId="26" borderId="10" applyNumberFormat="0" applyFont="0" applyAlignment="0" applyProtection="0"/>
    <xf numFmtId="0" fontId="105" fillId="74" borderId="62" applyNumberFormat="0" applyAlignment="0" applyProtection="0"/>
    <xf numFmtId="0" fontId="41" fillId="21" borderId="11" applyNumberFormat="0" applyAlignment="0" applyProtection="0"/>
    <xf numFmtId="0" fontId="41" fillId="68" borderId="11" applyNumberFormat="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 fontId="126" fillId="27" borderId="69" applyNumberFormat="0" applyProtection="0">
      <alignment vertical="center"/>
    </xf>
    <xf numFmtId="4" fontId="127" fillId="27" borderId="69" applyNumberFormat="0" applyProtection="0">
      <alignment vertical="center"/>
    </xf>
    <xf numFmtId="4" fontId="128" fillId="27" borderId="69" applyNumberFormat="0" applyProtection="0">
      <alignment horizontal="left" vertical="center" indent="1"/>
    </xf>
    <xf numFmtId="4" fontId="19" fillId="27" borderId="11" applyNumberFormat="0" applyProtection="0">
      <alignment horizontal="left" vertical="center" indent="1"/>
    </xf>
    <xf numFmtId="0" fontId="45" fillId="27" borderId="12" applyNumberFormat="0" applyProtection="0">
      <alignment horizontal="left" vertical="top"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4" fontId="129" fillId="37" borderId="69" applyNumberFormat="0" applyProtection="0">
      <alignment horizontal="left" vertical="center" indent="1"/>
    </xf>
    <xf numFmtId="4" fontId="62" fillId="45" borderId="69" applyNumberFormat="0" applyProtection="0">
      <alignment vertical="center"/>
    </xf>
    <xf numFmtId="4" fontId="11" fillId="102" borderId="69" applyNumberFormat="0" applyProtection="0">
      <alignment vertical="center"/>
    </xf>
    <xf numFmtId="4" fontId="62" fillId="30" borderId="69" applyNumberFormat="0" applyProtection="0">
      <alignment vertical="center"/>
    </xf>
    <xf numFmtId="4" fontId="50" fillId="45" borderId="69" applyNumberFormat="0" applyProtection="0">
      <alignment vertical="center"/>
    </xf>
    <xf numFmtId="4" fontId="66" fillId="103" borderId="69" applyNumberFormat="0" applyProtection="0">
      <alignment horizontal="left" vertical="center" indent="1"/>
    </xf>
    <xf numFmtId="4" fontId="66" fillId="42" borderId="69" applyNumberFormat="0" applyProtection="0">
      <alignment horizontal="left" vertical="center" indent="1"/>
    </xf>
    <xf numFmtId="4" fontId="130" fillId="37" borderId="69" applyNumberFormat="0" applyProtection="0">
      <alignment horizontal="left" vertical="center" indent="1"/>
    </xf>
    <xf numFmtId="4" fontId="131" fillId="20" borderId="69" applyNumberFormat="0" applyProtection="0">
      <alignment vertical="center"/>
    </xf>
    <xf numFmtId="4" fontId="56" fillId="39" borderId="69" applyNumberFormat="0" applyProtection="0">
      <alignment horizontal="left" vertical="center" indent="1"/>
    </xf>
    <xf numFmtId="4" fontId="121" fillId="42" borderId="69" applyNumberFormat="0" applyProtection="0">
      <alignment horizontal="left" vertical="center" indent="1"/>
    </xf>
    <xf numFmtId="4" fontId="132" fillId="37" borderId="69" applyNumberFormat="0" applyProtection="0">
      <alignment horizontal="left" vertical="center" indent="1"/>
    </xf>
    <xf numFmtId="0" fontId="6" fillId="37" borderId="12" applyNumberFormat="0" applyProtection="0">
      <alignment horizontal="left" vertical="center" indent="1"/>
    </xf>
    <xf numFmtId="0" fontId="6" fillId="37" borderId="12" applyNumberFormat="0" applyProtection="0">
      <alignment horizontal="left" vertical="center"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41" borderId="12" applyNumberFormat="0" applyProtection="0">
      <alignment horizontal="left" vertical="center" indent="1"/>
    </xf>
    <xf numFmtId="0" fontId="6" fillId="41" borderId="12" applyNumberFormat="0" applyProtection="0">
      <alignment horizontal="left" vertical="center"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20" borderId="12" applyNumberFormat="0" applyProtection="0">
      <alignment horizontal="left" vertical="center" indent="1"/>
    </xf>
    <xf numFmtId="0" fontId="6" fillId="20" borderId="12" applyNumberFormat="0" applyProtection="0">
      <alignment horizontal="left" vertical="center"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42" borderId="12" applyNumberFormat="0" applyProtection="0">
      <alignment horizontal="left" vertical="center" indent="1"/>
    </xf>
    <xf numFmtId="0" fontId="6" fillId="42" borderId="12" applyNumberFormat="0" applyProtection="0">
      <alignment horizontal="left" vertical="center" indent="1"/>
    </xf>
    <xf numFmtId="0" fontId="6" fillId="42" borderId="12" applyNumberFormat="0" applyProtection="0">
      <alignment horizontal="left" vertical="top" indent="1"/>
    </xf>
    <xf numFmtId="0" fontId="6" fillId="42" borderId="12" applyNumberFormat="0" applyProtection="0">
      <alignment horizontal="left" vertical="top" indent="1"/>
    </xf>
    <xf numFmtId="4" fontId="133" fillId="39" borderId="69" applyNumberFormat="0" applyProtection="0">
      <alignment vertical="center"/>
    </xf>
    <xf numFmtId="4" fontId="134" fillId="39" borderId="69" applyNumberFormat="0" applyProtection="0">
      <alignment vertical="center"/>
    </xf>
    <xf numFmtId="4" fontId="66" fillId="42" borderId="69" applyNumberFormat="0" applyProtection="0">
      <alignment horizontal="left" vertical="center" indent="1"/>
    </xf>
    <xf numFmtId="0" fontId="19" fillId="24" borderId="12" applyNumberFormat="0" applyProtection="0">
      <alignment horizontal="left" vertical="top" indent="1"/>
    </xf>
    <xf numFmtId="4" fontId="135" fillId="39" borderId="69" applyNumberFormat="0" applyProtection="0">
      <alignment vertical="center"/>
    </xf>
    <xf numFmtId="4" fontId="136" fillId="39" borderId="69" applyNumberFormat="0" applyProtection="0">
      <alignment vertical="center"/>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4" fontId="66" fillId="42" borderId="69"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19" fillId="41" borderId="12" applyNumberFormat="0" applyProtection="0">
      <alignment horizontal="left" vertical="top" indent="1"/>
    </xf>
    <xf numFmtId="4" fontId="64" fillId="39" borderId="69" applyNumberFormat="0" applyProtection="0">
      <alignment vertical="center"/>
    </xf>
    <xf numFmtId="4" fontId="65" fillId="39" borderId="69" applyNumberFormat="0" applyProtection="0">
      <alignment vertical="center"/>
    </xf>
    <xf numFmtId="4" fontId="66" fillId="24" borderId="69" applyNumberFormat="0" applyProtection="0">
      <alignment horizontal="left" vertical="center" indent="1"/>
    </xf>
    <xf numFmtId="4" fontId="137" fillId="20" borderId="69" applyNumberFormat="0" applyProtection="0">
      <alignment horizontal="left" indent="1"/>
    </xf>
    <xf numFmtId="4" fontId="138" fillId="39" borderId="69" applyNumberFormat="0" applyProtection="0">
      <alignment vertical="center"/>
    </xf>
    <xf numFmtId="0" fontId="97" fillId="0" borderId="0" applyNumberFormat="0" applyFill="0" applyBorder="0" applyAlignment="0" applyProtection="0"/>
    <xf numFmtId="0" fontId="42" fillId="0" borderId="0" applyNumberFormat="0" applyFill="0" applyBorder="0" applyAlignment="0" applyProtection="0"/>
    <xf numFmtId="0" fontId="87" fillId="0" borderId="0" applyNumberFormat="0" applyFill="0" applyBorder="0" applyAlignment="0" applyProtection="0"/>
    <xf numFmtId="0" fontId="111" fillId="0" borderId="66" applyNumberFormat="0" applyFill="0" applyAlignment="0" applyProtection="0"/>
    <xf numFmtId="0" fontId="6" fillId="0" borderId="17" applyNumberFormat="0" applyFill="0" applyBorder="0" applyAlignment="0" applyProtection="0"/>
    <xf numFmtId="0" fontId="6" fillId="0" borderId="17" applyNumberFormat="0" applyFill="0" applyBorder="0" applyAlignment="0" applyProtection="0"/>
    <xf numFmtId="0" fontId="6" fillId="0" borderId="17" applyNumberFormat="0" applyFill="0" applyBorder="0" applyAlignment="0" applyProtection="0"/>
    <xf numFmtId="0" fontId="86" fillId="0" borderId="70" applyNumberFormat="0" applyFill="0" applyAlignment="0" applyProtection="0"/>
    <xf numFmtId="0" fontId="109" fillId="0" borderId="0" applyNumberFormat="0" applyFill="0" applyBorder="0" applyAlignment="0" applyProtection="0"/>
    <xf numFmtId="0" fontId="43" fillId="0" borderId="0" applyNumberFormat="0" applyFill="0" applyBorder="0" applyAlignment="0" applyProtection="0"/>
    <xf numFmtId="0" fontId="5" fillId="0" borderId="0"/>
    <xf numFmtId="0" fontId="5" fillId="0" borderId="0"/>
    <xf numFmtId="0" fontId="114" fillId="0" borderId="0"/>
    <xf numFmtId="0" fontId="5" fillId="0" borderId="0"/>
    <xf numFmtId="0" fontId="114" fillId="0" borderId="0"/>
    <xf numFmtId="0" fontId="5" fillId="0" borderId="0"/>
    <xf numFmtId="0" fontId="6" fillId="0" borderId="0"/>
    <xf numFmtId="0" fontId="96" fillId="0" borderId="0"/>
    <xf numFmtId="43" fontId="5" fillId="0" borderId="0" applyFont="0" applyFill="0" applyBorder="0" applyAlignment="0" applyProtection="0"/>
    <xf numFmtId="44" fontId="5" fillId="0" borderId="0" applyFont="0" applyFill="0" applyBorder="0" applyAlignment="0" applyProtection="0"/>
    <xf numFmtId="0" fontId="96" fillId="0" borderId="0"/>
    <xf numFmtId="0" fontId="96" fillId="0" borderId="0"/>
    <xf numFmtId="44" fontId="96" fillId="0" borderId="0" applyFont="0" applyFill="0" applyBorder="0" applyAlignment="0" applyProtection="0"/>
    <xf numFmtId="0" fontId="96" fillId="0" borderId="0"/>
    <xf numFmtId="0" fontId="96" fillId="0" borderId="0"/>
    <xf numFmtId="0" fontId="96" fillId="0" borderId="0"/>
    <xf numFmtId="0" fontId="96" fillId="0" borderId="0"/>
    <xf numFmtId="43" fontId="96" fillId="0" borderId="0" applyFont="0" applyFill="0" applyBorder="0" applyAlignment="0" applyProtection="0"/>
    <xf numFmtId="0" fontId="96"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6" fillId="0" borderId="0"/>
    <xf numFmtId="0" fontId="5" fillId="0" borderId="0"/>
    <xf numFmtId="0" fontId="96" fillId="0" borderId="0"/>
    <xf numFmtId="0" fontId="96" fillId="0" borderId="0"/>
    <xf numFmtId="0" fontId="96"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97" fillId="0" borderId="0" applyNumberFormat="0" applyFill="0" applyBorder="0" applyAlignment="0" applyProtection="0"/>
    <xf numFmtId="0" fontId="98" fillId="0" borderId="58" applyNumberFormat="0" applyFill="0" applyAlignment="0" applyProtection="0"/>
    <xf numFmtId="0" fontId="99" fillId="0" borderId="59" applyNumberFormat="0" applyFill="0" applyAlignment="0" applyProtection="0"/>
    <xf numFmtId="0" fontId="100" fillId="0" borderId="60" applyNumberFormat="0" applyFill="0" applyAlignment="0" applyProtection="0"/>
    <xf numFmtId="0" fontId="100" fillId="0" borderId="0" applyNumberFormat="0" applyFill="0" applyBorder="0" applyAlignment="0" applyProtection="0"/>
    <xf numFmtId="0" fontId="101" fillId="70" borderId="0" applyNumberFormat="0" applyBorder="0" applyAlignment="0" applyProtection="0"/>
    <xf numFmtId="0" fontId="102" fillId="71" borderId="0" applyNumberFormat="0" applyBorder="0" applyAlignment="0" applyProtection="0"/>
    <xf numFmtId="0" fontId="103" fillId="72" borderId="0" applyNumberFormat="0" applyBorder="0" applyAlignment="0" applyProtection="0"/>
    <xf numFmtId="0" fontId="104" fillId="73" borderId="61" applyNumberFormat="0" applyAlignment="0" applyProtection="0"/>
    <xf numFmtId="0" fontId="105" fillId="74" borderId="62" applyNumberFormat="0" applyAlignment="0" applyProtection="0"/>
    <xf numFmtId="0" fontId="106" fillId="74" borderId="61" applyNumberFormat="0" applyAlignment="0" applyProtection="0"/>
    <xf numFmtId="0" fontId="107" fillId="0" borderId="63" applyNumberFormat="0" applyFill="0" applyAlignment="0" applyProtection="0"/>
    <xf numFmtId="0" fontId="108" fillId="75" borderId="64" applyNumberFormat="0" applyAlignment="0" applyProtection="0"/>
    <xf numFmtId="0" fontId="109" fillId="0" borderId="0" applyNumberFormat="0" applyFill="0" applyBorder="0" applyAlignment="0" applyProtection="0"/>
    <xf numFmtId="0" fontId="110" fillId="0" borderId="0" applyNumberFormat="0" applyFill="0" applyBorder="0" applyAlignment="0" applyProtection="0"/>
    <xf numFmtId="0" fontId="111" fillId="0" borderId="66" applyNumberFormat="0" applyFill="0" applyAlignment="0" applyProtection="0"/>
    <xf numFmtId="0" fontId="112" fillId="77" borderId="0" applyNumberFormat="0" applyBorder="0" applyAlignment="0" applyProtection="0"/>
    <xf numFmtId="0" fontId="5" fillId="78" borderId="0" applyNumberFormat="0" applyBorder="0" applyAlignment="0" applyProtection="0"/>
    <xf numFmtId="0" fontId="5" fillId="79" borderId="0" applyNumberFormat="0" applyBorder="0" applyAlignment="0" applyProtection="0"/>
    <xf numFmtId="0" fontId="112" fillId="80" borderId="0" applyNumberFormat="0" applyBorder="0" applyAlignment="0" applyProtection="0"/>
    <xf numFmtId="0" fontId="112" fillId="81" borderId="0" applyNumberFormat="0" applyBorder="0" applyAlignment="0" applyProtection="0"/>
    <xf numFmtId="0" fontId="5" fillId="82" borderId="0" applyNumberFormat="0" applyBorder="0" applyAlignment="0" applyProtection="0"/>
    <xf numFmtId="0" fontId="5" fillId="83" borderId="0" applyNumberFormat="0" applyBorder="0" applyAlignment="0" applyProtection="0"/>
    <xf numFmtId="0" fontId="112" fillId="84" borderId="0" applyNumberFormat="0" applyBorder="0" applyAlignment="0" applyProtection="0"/>
    <xf numFmtId="0" fontId="112" fillId="85" borderId="0" applyNumberFormat="0" applyBorder="0" applyAlignment="0" applyProtection="0"/>
    <xf numFmtId="0" fontId="5" fillId="86" borderId="0" applyNumberFormat="0" applyBorder="0" applyAlignment="0" applyProtection="0"/>
    <xf numFmtId="0" fontId="5" fillId="87" borderId="0" applyNumberFormat="0" applyBorder="0" applyAlignment="0" applyProtection="0"/>
    <xf numFmtId="0" fontId="112" fillId="88" borderId="0" applyNumberFormat="0" applyBorder="0" applyAlignment="0" applyProtection="0"/>
    <xf numFmtId="0" fontId="112" fillId="89" borderId="0" applyNumberFormat="0" applyBorder="0" applyAlignment="0" applyProtection="0"/>
    <xf numFmtId="0" fontId="5" fillId="90" borderId="0" applyNumberFormat="0" applyBorder="0" applyAlignment="0" applyProtection="0"/>
    <xf numFmtId="0" fontId="5" fillId="91" borderId="0" applyNumberFormat="0" applyBorder="0" applyAlignment="0" applyProtection="0"/>
    <xf numFmtId="0" fontId="112" fillId="92" borderId="0" applyNumberFormat="0" applyBorder="0" applyAlignment="0" applyProtection="0"/>
    <xf numFmtId="0" fontId="112" fillId="93" borderId="0" applyNumberFormat="0" applyBorder="0" applyAlignment="0" applyProtection="0"/>
    <xf numFmtId="0" fontId="5" fillId="94" borderId="0" applyNumberFormat="0" applyBorder="0" applyAlignment="0" applyProtection="0"/>
    <xf numFmtId="0" fontId="5" fillId="95" borderId="0" applyNumberFormat="0" applyBorder="0" applyAlignment="0" applyProtection="0"/>
    <xf numFmtId="0" fontId="112" fillId="96" borderId="0" applyNumberFormat="0" applyBorder="0" applyAlignment="0" applyProtection="0"/>
    <xf numFmtId="0" fontId="112" fillId="97" borderId="0" applyNumberFormat="0" applyBorder="0" applyAlignment="0" applyProtection="0"/>
    <xf numFmtId="0" fontId="5" fillId="98" borderId="0" applyNumberFormat="0" applyBorder="0" applyAlignment="0" applyProtection="0"/>
    <xf numFmtId="0" fontId="5" fillId="99" borderId="0" applyNumberFormat="0" applyBorder="0" applyAlignment="0" applyProtection="0"/>
    <xf numFmtId="0" fontId="112" fillId="100" borderId="0" applyNumberFormat="0" applyBorder="0" applyAlignment="0" applyProtection="0"/>
    <xf numFmtId="0" fontId="96" fillId="0" borderId="0"/>
    <xf numFmtId="0" fontId="96" fillId="0" borderId="0"/>
    <xf numFmtId="0" fontId="5"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96" fillId="0" borderId="0"/>
    <xf numFmtId="0" fontId="96" fillId="0" borderId="0"/>
    <xf numFmtId="0" fontId="96" fillId="0" borderId="0"/>
    <xf numFmtId="0" fontId="96"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76" borderId="65" applyNumberFormat="0" applyFont="0" applyAlignment="0" applyProtection="0"/>
    <xf numFmtId="0" fontId="96" fillId="0" borderId="0"/>
    <xf numFmtId="44" fontId="96" fillId="0" borderId="0" applyFont="0" applyFill="0" applyBorder="0" applyAlignment="0" applyProtection="0"/>
    <xf numFmtId="0" fontId="30" fillId="2"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5"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1" fillId="12"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9" borderId="0" applyNumberFormat="0" applyBorder="0" applyAlignment="0" applyProtection="0"/>
    <xf numFmtId="0" fontId="32" fillId="3" borderId="0" applyNumberFormat="0" applyBorder="0" applyAlignment="0" applyProtection="0"/>
    <xf numFmtId="0" fontId="33" fillId="21" borderId="2" applyNumberFormat="0" applyAlignment="0" applyProtection="0"/>
    <xf numFmtId="0" fontId="34" fillId="22" borderId="3" applyNumberFormat="0" applyAlignment="0" applyProtection="0"/>
    <xf numFmtId="44" fontId="6" fillId="0" borderId="0" applyFont="0" applyFill="0" applyBorder="0" applyAlignment="0" applyProtection="0"/>
    <xf numFmtId="0" fontId="35" fillId="0" borderId="0" applyNumberFormat="0" applyFill="0" applyBorder="0" applyAlignment="0" applyProtection="0"/>
    <xf numFmtId="0" fontId="36" fillId="4" borderId="0" applyNumberFormat="0" applyBorder="0" applyAlignment="0" applyProtection="0"/>
    <xf numFmtId="0" fontId="21" fillId="0" borderId="0" applyNumberFormat="0" applyFont="0" applyFill="0" applyBorder="0" applyProtection="0"/>
    <xf numFmtId="0" fontId="8" fillId="0" borderId="0" applyNumberFormat="0" applyFont="0" applyFill="0" applyBorder="0" applyProtection="0"/>
    <xf numFmtId="0" fontId="37" fillId="0" borderId="6" applyNumberFormat="0" applyFill="0" applyAlignment="0" applyProtection="0"/>
    <xf numFmtId="0" fontId="37" fillId="0" borderId="0" applyNumberFormat="0" applyFill="0" applyBorder="0" applyAlignment="0" applyProtection="0"/>
    <xf numFmtId="0" fontId="38" fillId="7" borderId="2" applyNumberFormat="0" applyAlignment="0" applyProtection="0"/>
    <xf numFmtId="0" fontId="39" fillId="0" borderId="9" applyNumberFormat="0" applyFill="0" applyAlignment="0" applyProtection="0"/>
    <xf numFmtId="0" fontId="40" fillId="25" borderId="0" applyNumberFormat="0" applyBorder="0" applyAlignment="0" applyProtection="0"/>
    <xf numFmtId="0" fontId="6" fillId="0" borderId="0"/>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6" fillId="26" borderId="10" applyNumberFormat="0" applyFont="0" applyAlignment="0" applyProtection="0"/>
    <xf numFmtId="0" fontId="41" fillId="21" borderId="11" applyNumberFormat="0" applyAlignment="0" applyProtection="0"/>
    <xf numFmtId="0" fontId="42" fillId="0" borderId="0" applyNumberFormat="0" applyFill="0" applyBorder="0" applyAlignment="0" applyProtection="0"/>
    <xf numFmtId="0" fontId="6" fillId="0" borderId="17" applyNumberFormat="0" applyFill="0" applyBorder="0" applyAlignment="0" applyProtection="0"/>
    <xf numFmtId="0" fontId="43" fillId="0" borderId="0" applyNumberFormat="0" applyFill="0" applyBorder="0" applyAlignment="0" applyProtection="0"/>
    <xf numFmtId="0" fontId="6" fillId="0" borderId="0"/>
    <xf numFmtId="0" fontId="38" fillId="7" borderId="2" applyNumberFormat="0" applyAlignment="0" applyProtection="0"/>
    <xf numFmtId="0" fontId="19" fillId="0" borderId="0">
      <alignment vertical="top"/>
    </xf>
    <xf numFmtId="0" fontId="6" fillId="26" borderId="10" applyNumberFormat="0" applyFont="0" applyAlignment="0" applyProtection="0"/>
    <xf numFmtId="0" fontId="6" fillId="0" borderId="0"/>
    <xf numFmtId="9" fontId="6"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96" fillId="0" borderId="0"/>
    <xf numFmtId="43" fontId="5" fillId="0" borderId="0" applyFont="0" applyFill="0" applyBorder="0" applyAlignment="0" applyProtection="0"/>
    <xf numFmtId="0" fontId="96" fillId="0" borderId="0"/>
    <xf numFmtId="0" fontId="96" fillId="0" borderId="0"/>
    <xf numFmtId="0" fontId="96" fillId="0" borderId="0"/>
    <xf numFmtId="0" fontId="96" fillId="0" borderId="0"/>
    <xf numFmtId="0" fontId="5" fillId="0" borderId="0"/>
    <xf numFmtId="0" fontId="96" fillId="0" borderId="0"/>
    <xf numFmtId="0" fontId="96"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96" fillId="0" borderId="0"/>
    <xf numFmtId="0" fontId="96" fillId="0" borderId="0"/>
    <xf numFmtId="0" fontId="96"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6" fillId="0" borderId="0"/>
    <xf numFmtId="0" fontId="96" fillId="0" borderId="0"/>
    <xf numFmtId="0" fontId="96" fillId="0" borderId="0"/>
    <xf numFmtId="0" fontId="5" fillId="0" borderId="0"/>
    <xf numFmtId="0" fontId="96" fillId="0" borderId="0"/>
    <xf numFmtId="0" fontId="96"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96" fillId="0" borderId="0"/>
    <xf numFmtId="0" fontId="96" fillId="0" borderId="0"/>
    <xf numFmtId="0" fontId="5" fillId="78" borderId="0" applyNumberFormat="0" applyBorder="0" applyAlignment="0" applyProtection="0"/>
    <xf numFmtId="0" fontId="5" fillId="79" borderId="0" applyNumberFormat="0" applyBorder="0" applyAlignment="0" applyProtection="0"/>
    <xf numFmtId="0" fontId="5" fillId="82" borderId="0" applyNumberFormat="0" applyBorder="0" applyAlignment="0" applyProtection="0"/>
    <xf numFmtId="0" fontId="5" fillId="83" borderId="0" applyNumberFormat="0" applyBorder="0" applyAlignment="0" applyProtection="0"/>
    <xf numFmtId="0" fontId="5" fillId="86" borderId="0" applyNumberFormat="0" applyBorder="0" applyAlignment="0" applyProtection="0"/>
    <xf numFmtId="0" fontId="5" fillId="87" borderId="0" applyNumberFormat="0" applyBorder="0" applyAlignment="0" applyProtection="0"/>
    <xf numFmtId="0" fontId="5" fillId="90" borderId="0" applyNumberFormat="0" applyBorder="0" applyAlignment="0" applyProtection="0"/>
    <xf numFmtId="0" fontId="5" fillId="91" borderId="0" applyNumberFormat="0" applyBorder="0" applyAlignment="0" applyProtection="0"/>
    <xf numFmtId="0" fontId="5" fillId="94" borderId="0" applyNumberFormat="0" applyBorder="0" applyAlignment="0" applyProtection="0"/>
    <xf numFmtId="0" fontId="5" fillId="95" borderId="0" applyNumberFormat="0" applyBorder="0" applyAlignment="0" applyProtection="0"/>
    <xf numFmtId="0" fontId="5" fillId="98" borderId="0" applyNumberFormat="0" applyBorder="0" applyAlignment="0" applyProtection="0"/>
    <xf numFmtId="0" fontId="5" fillId="99" borderId="0" applyNumberFormat="0" applyBorder="0" applyAlignment="0" applyProtection="0"/>
    <xf numFmtId="0" fontId="96"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76" borderId="65" applyNumberFormat="0" applyFont="0" applyAlignment="0" applyProtection="0"/>
    <xf numFmtId="0" fontId="96" fillId="0" borderId="0"/>
    <xf numFmtId="0" fontId="96" fillId="0" borderId="0"/>
    <xf numFmtId="0" fontId="6"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96"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99" borderId="0" applyNumberFormat="0" applyBorder="0" applyAlignment="0" applyProtection="0"/>
    <xf numFmtId="0" fontId="5" fillId="98" borderId="0" applyNumberFormat="0" applyBorder="0" applyAlignment="0" applyProtection="0"/>
    <xf numFmtId="0" fontId="5" fillId="95" borderId="0" applyNumberFormat="0" applyBorder="0" applyAlignment="0" applyProtection="0"/>
    <xf numFmtId="0" fontId="5" fillId="94" borderId="0" applyNumberFormat="0" applyBorder="0" applyAlignment="0" applyProtection="0"/>
    <xf numFmtId="0" fontId="5" fillId="91" borderId="0" applyNumberFormat="0" applyBorder="0" applyAlignment="0" applyProtection="0"/>
    <xf numFmtId="0" fontId="5" fillId="90" borderId="0" applyNumberFormat="0" applyBorder="0" applyAlignment="0" applyProtection="0"/>
    <xf numFmtId="0" fontId="5" fillId="0" borderId="0"/>
    <xf numFmtId="0" fontId="5" fillId="0" borderId="0"/>
    <xf numFmtId="0" fontId="5" fillId="0" borderId="0"/>
    <xf numFmtId="0" fontId="5" fillId="0" borderId="0"/>
    <xf numFmtId="0" fontId="5" fillId="87" borderId="0" applyNumberFormat="0" applyBorder="0" applyAlignment="0" applyProtection="0"/>
    <xf numFmtId="0" fontId="5" fillId="76" borderId="65" applyNumberFormat="0" applyFont="0" applyAlignment="0" applyProtection="0"/>
    <xf numFmtId="0" fontId="5" fillId="86" borderId="0" applyNumberFormat="0" applyBorder="0" applyAlignment="0" applyProtection="0"/>
    <xf numFmtId="0" fontId="5" fillId="83" borderId="0" applyNumberFormat="0" applyBorder="0" applyAlignment="0" applyProtection="0"/>
    <xf numFmtId="0" fontId="5" fillId="82" borderId="0" applyNumberFormat="0" applyBorder="0" applyAlignment="0" applyProtection="0"/>
    <xf numFmtId="0" fontId="5" fillId="79" borderId="0" applyNumberFormat="0" applyBorder="0" applyAlignment="0" applyProtection="0"/>
    <xf numFmtId="0" fontId="5" fillId="78" borderId="0" applyNumberFormat="0" applyBorder="0" applyAlignment="0" applyProtection="0"/>
    <xf numFmtId="9" fontId="5" fillId="0" borderId="0" applyFont="0" applyFill="0" applyBorder="0" applyAlignment="0" applyProtection="0"/>
    <xf numFmtId="0" fontId="96"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6" fillId="0" borderId="0"/>
    <xf numFmtId="0" fontId="96" fillId="0" borderId="0"/>
    <xf numFmtId="0" fontId="5" fillId="0" borderId="0"/>
    <xf numFmtId="0" fontId="96"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96" fillId="0" borderId="0"/>
    <xf numFmtId="0" fontId="5"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78" borderId="0" applyNumberFormat="0" applyBorder="0" applyAlignment="0" applyProtection="0"/>
    <xf numFmtId="0" fontId="5" fillId="79" borderId="0" applyNumberFormat="0" applyBorder="0" applyAlignment="0" applyProtection="0"/>
    <xf numFmtId="0" fontId="5" fillId="82" borderId="0" applyNumberFormat="0" applyBorder="0" applyAlignment="0" applyProtection="0"/>
    <xf numFmtId="0" fontId="5" fillId="83" borderId="0" applyNumberFormat="0" applyBorder="0" applyAlignment="0" applyProtection="0"/>
    <xf numFmtId="0" fontId="5" fillId="86" borderId="0" applyNumberFormat="0" applyBorder="0" applyAlignment="0" applyProtection="0"/>
    <xf numFmtId="0" fontId="5" fillId="87" borderId="0" applyNumberFormat="0" applyBorder="0" applyAlignment="0" applyProtection="0"/>
    <xf numFmtId="0" fontId="5" fillId="90" borderId="0" applyNumberFormat="0" applyBorder="0" applyAlignment="0" applyProtection="0"/>
    <xf numFmtId="0" fontId="5" fillId="91" borderId="0" applyNumberFormat="0" applyBorder="0" applyAlignment="0" applyProtection="0"/>
    <xf numFmtId="0" fontId="5" fillId="94" borderId="0" applyNumberFormat="0" applyBorder="0" applyAlignment="0" applyProtection="0"/>
    <xf numFmtId="0" fontId="5" fillId="95" borderId="0" applyNumberFormat="0" applyBorder="0" applyAlignment="0" applyProtection="0"/>
    <xf numFmtId="0" fontId="5" fillId="98" borderId="0" applyNumberFormat="0" applyBorder="0" applyAlignment="0" applyProtection="0"/>
    <xf numFmtId="0" fontId="5" fillId="99" borderId="0" applyNumberFormat="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76" borderId="65" applyNumberFormat="0" applyFont="0" applyAlignment="0" applyProtection="0"/>
    <xf numFmtId="0" fontId="5" fillId="0" borderId="0"/>
    <xf numFmtId="0" fontId="96" fillId="0" borderId="0"/>
    <xf numFmtId="0" fontId="96" fillId="0" borderId="0"/>
    <xf numFmtId="0" fontId="96" fillId="0" borderId="0"/>
    <xf numFmtId="44" fontId="5" fillId="0" borderId="0" applyFont="0" applyFill="0" applyBorder="0" applyAlignment="0" applyProtection="0"/>
    <xf numFmtId="9" fontId="96"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99" borderId="0" applyNumberFormat="0" applyBorder="0" applyAlignment="0" applyProtection="0"/>
    <xf numFmtId="0" fontId="5" fillId="98" borderId="0" applyNumberFormat="0" applyBorder="0" applyAlignment="0" applyProtection="0"/>
    <xf numFmtId="0" fontId="5" fillId="95" borderId="0" applyNumberFormat="0" applyBorder="0" applyAlignment="0" applyProtection="0"/>
    <xf numFmtId="0" fontId="5" fillId="94" borderId="0" applyNumberFormat="0" applyBorder="0" applyAlignment="0" applyProtection="0"/>
    <xf numFmtId="0" fontId="5" fillId="91" borderId="0" applyNumberFormat="0" applyBorder="0" applyAlignment="0" applyProtection="0"/>
    <xf numFmtId="0" fontId="5" fillId="90" borderId="0" applyNumberFormat="0" applyBorder="0" applyAlignment="0" applyProtection="0"/>
    <xf numFmtId="0" fontId="5" fillId="0" borderId="0"/>
    <xf numFmtId="0" fontId="5" fillId="0" borderId="0"/>
    <xf numFmtId="0" fontId="5" fillId="0" borderId="0"/>
    <xf numFmtId="0" fontId="5" fillId="0" borderId="0"/>
    <xf numFmtId="0" fontId="5" fillId="87" borderId="0" applyNumberFormat="0" applyBorder="0" applyAlignment="0" applyProtection="0"/>
    <xf numFmtId="0" fontId="5" fillId="76" borderId="65" applyNumberFormat="0" applyFont="0" applyAlignment="0" applyProtection="0"/>
    <xf numFmtId="0" fontId="5" fillId="86" borderId="0" applyNumberFormat="0" applyBorder="0" applyAlignment="0" applyProtection="0"/>
    <xf numFmtId="0" fontId="5" fillId="83" borderId="0" applyNumberFormat="0" applyBorder="0" applyAlignment="0" applyProtection="0"/>
    <xf numFmtId="0" fontId="5" fillId="82" borderId="0" applyNumberFormat="0" applyBorder="0" applyAlignment="0" applyProtection="0"/>
    <xf numFmtId="0" fontId="5" fillId="79" borderId="0" applyNumberFormat="0" applyBorder="0" applyAlignment="0" applyProtection="0"/>
    <xf numFmtId="0" fontId="5" fillId="78" borderId="0" applyNumberFormat="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96" fillId="0" borderId="0"/>
    <xf numFmtId="0" fontId="96"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5"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5" fillId="78" borderId="0" applyNumberFormat="0" applyBorder="0" applyAlignment="0" applyProtection="0"/>
    <xf numFmtId="0" fontId="5" fillId="79" borderId="0" applyNumberFormat="0" applyBorder="0" applyAlignment="0" applyProtection="0"/>
    <xf numFmtId="0" fontId="5" fillId="82" borderId="0" applyNumberFormat="0" applyBorder="0" applyAlignment="0" applyProtection="0"/>
    <xf numFmtId="0" fontId="5" fillId="83" borderId="0" applyNumberFormat="0" applyBorder="0" applyAlignment="0" applyProtection="0"/>
    <xf numFmtId="0" fontId="5" fillId="86" borderId="0" applyNumberFormat="0" applyBorder="0" applyAlignment="0" applyProtection="0"/>
    <xf numFmtId="0" fontId="5" fillId="87" borderId="0" applyNumberFormat="0" applyBorder="0" applyAlignment="0" applyProtection="0"/>
    <xf numFmtId="0" fontId="5" fillId="90" borderId="0" applyNumberFormat="0" applyBorder="0" applyAlignment="0" applyProtection="0"/>
    <xf numFmtId="0" fontId="5" fillId="91" borderId="0" applyNumberFormat="0" applyBorder="0" applyAlignment="0" applyProtection="0"/>
    <xf numFmtId="0" fontId="5" fillId="94" borderId="0" applyNumberFormat="0" applyBorder="0" applyAlignment="0" applyProtection="0"/>
    <xf numFmtId="0" fontId="5" fillId="95" borderId="0" applyNumberFormat="0" applyBorder="0" applyAlignment="0" applyProtection="0"/>
    <xf numFmtId="0" fontId="5" fillId="98" borderId="0" applyNumberFormat="0" applyBorder="0" applyAlignment="0" applyProtection="0"/>
    <xf numFmtId="0" fontId="5" fillId="99" borderId="0" applyNumberFormat="0" applyBorder="0" applyAlignment="0" applyProtection="0"/>
    <xf numFmtId="0" fontId="5" fillId="0" borderId="0"/>
    <xf numFmtId="0" fontId="96"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96"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76" borderId="65" applyNumberFormat="0" applyFont="0" applyAlignment="0" applyProtection="0"/>
    <xf numFmtId="0" fontId="96" fillId="0" borderId="0"/>
    <xf numFmtId="0" fontId="96" fillId="0" borderId="0"/>
    <xf numFmtId="0" fontId="96"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99" borderId="0" applyNumberFormat="0" applyBorder="0" applyAlignment="0" applyProtection="0"/>
    <xf numFmtId="0" fontId="5" fillId="98" borderId="0" applyNumberFormat="0" applyBorder="0" applyAlignment="0" applyProtection="0"/>
    <xf numFmtId="0" fontId="5" fillId="95" borderId="0" applyNumberFormat="0" applyBorder="0" applyAlignment="0" applyProtection="0"/>
    <xf numFmtId="0" fontId="5" fillId="94" borderId="0" applyNumberFormat="0" applyBorder="0" applyAlignment="0" applyProtection="0"/>
    <xf numFmtId="0" fontId="5" fillId="91" borderId="0" applyNumberFormat="0" applyBorder="0" applyAlignment="0" applyProtection="0"/>
    <xf numFmtId="0" fontId="5" fillId="90" borderId="0" applyNumberFormat="0" applyBorder="0" applyAlignment="0" applyProtection="0"/>
    <xf numFmtId="0" fontId="5" fillId="0" borderId="0"/>
    <xf numFmtId="0" fontId="5" fillId="0" borderId="0"/>
    <xf numFmtId="0" fontId="5" fillId="0" borderId="0"/>
    <xf numFmtId="0" fontId="5" fillId="0" borderId="0"/>
    <xf numFmtId="0" fontId="5" fillId="87" borderId="0" applyNumberFormat="0" applyBorder="0" applyAlignment="0" applyProtection="0"/>
    <xf numFmtId="0" fontId="5" fillId="76" borderId="65" applyNumberFormat="0" applyFont="0" applyAlignment="0" applyProtection="0"/>
    <xf numFmtId="0" fontId="5" fillId="86" borderId="0" applyNumberFormat="0" applyBorder="0" applyAlignment="0" applyProtection="0"/>
    <xf numFmtId="0" fontId="5" fillId="83" borderId="0" applyNumberFormat="0" applyBorder="0" applyAlignment="0" applyProtection="0"/>
    <xf numFmtId="0" fontId="5" fillId="82" borderId="0" applyNumberFormat="0" applyBorder="0" applyAlignment="0" applyProtection="0"/>
    <xf numFmtId="0" fontId="5" fillId="79" borderId="0" applyNumberFormat="0" applyBorder="0" applyAlignment="0" applyProtection="0"/>
    <xf numFmtId="0" fontId="5" fillId="78" borderId="0" applyNumberFormat="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96" fillId="0" borderId="0"/>
    <xf numFmtId="0" fontId="6" fillId="0" borderId="0"/>
    <xf numFmtId="0" fontId="94" fillId="0" borderId="0"/>
    <xf numFmtId="0" fontId="96" fillId="0" borderId="0"/>
    <xf numFmtId="0" fontId="6" fillId="0" borderId="0"/>
    <xf numFmtId="178" fontId="6" fillId="0" borderId="0"/>
    <xf numFmtId="178" fontId="30" fillId="2" borderId="0" applyNumberFormat="0" applyBorder="0" applyAlignment="0" applyProtection="0"/>
    <xf numFmtId="178" fontId="30" fillId="3" borderId="0" applyNumberFormat="0" applyBorder="0" applyAlignment="0" applyProtection="0"/>
    <xf numFmtId="178" fontId="30" fillId="4" borderId="0" applyNumberFormat="0" applyBorder="0" applyAlignment="0" applyProtection="0"/>
    <xf numFmtId="178" fontId="30" fillId="5" borderId="0" applyNumberFormat="0" applyBorder="0" applyAlignment="0" applyProtection="0"/>
    <xf numFmtId="178" fontId="30" fillId="6" borderId="0" applyNumberFormat="0" applyBorder="0" applyAlignment="0" applyProtection="0"/>
    <xf numFmtId="178" fontId="30" fillId="7" borderId="0" applyNumberFormat="0" applyBorder="0" applyAlignment="0" applyProtection="0"/>
    <xf numFmtId="178" fontId="30" fillId="8" borderId="0" applyNumberFormat="0" applyBorder="0" applyAlignment="0" applyProtection="0"/>
    <xf numFmtId="178" fontId="30" fillId="9" borderId="0" applyNumberFormat="0" applyBorder="0" applyAlignment="0" applyProtection="0"/>
    <xf numFmtId="178" fontId="30" fillId="10" borderId="0" applyNumberFormat="0" applyBorder="0" applyAlignment="0" applyProtection="0"/>
    <xf numFmtId="178" fontId="30" fillId="5" borderId="0" applyNumberFormat="0" applyBorder="0" applyAlignment="0" applyProtection="0"/>
    <xf numFmtId="178" fontId="30" fillId="8" borderId="0" applyNumberFormat="0" applyBorder="0" applyAlignment="0" applyProtection="0"/>
    <xf numFmtId="178" fontId="30" fillId="11" borderId="0" applyNumberFormat="0" applyBorder="0" applyAlignment="0" applyProtection="0"/>
    <xf numFmtId="178" fontId="31" fillId="12" borderId="0" applyNumberFormat="0" applyBorder="0" applyAlignment="0" applyProtection="0"/>
    <xf numFmtId="178" fontId="31" fillId="9" borderId="0" applyNumberFormat="0" applyBorder="0" applyAlignment="0" applyProtection="0"/>
    <xf numFmtId="178" fontId="31" fillId="10" borderId="0" applyNumberFormat="0" applyBorder="0" applyAlignment="0" applyProtection="0"/>
    <xf numFmtId="178" fontId="31" fillId="13" borderId="0" applyNumberFormat="0" applyBorder="0" applyAlignment="0" applyProtection="0"/>
    <xf numFmtId="178" fontId="31" fillId="14" borderId="0" applyNumberFormat="0" applyBorder="0" applyAlignment="0" applyProtection="0"/>
    <xf numFmtId="178" fontId="31" fillId="15" borderId="0" applyNumberFormat="0" applyBorder="0" applyAlignment="0" applyProtection="0"/>
    <xf numFmtId="178" fontId="31" fillId="16" borderId="0" applyNumberFormat="0" applyBorder="0" applyAlignment="0" applyProtection="0"/>
    <xf numFmtId="178" fontId="31" fillId="17" borderId="0" applyNumberFormat="0" applyBorder="0" applyAlignment="0" applyProtection="0"/>
    <xf numFmtId="178" fontId="31" fillId="18" borderId="0" applyNumberFormat="0" applyBorder="0" applyAlignment="0" applyProtection="0"/>
    <xf numFmtId="178" fontId="31" fillId="13" borderId="0" applyNumberFormat="0" applyBorder="0" applyAlignment="0" applyProtection="0"/>
    <xf numFmtId="178" fontId="31" fillId="14" borderId="0" applyNumberFormat="0" applyBorder="0" applyAlignment="0" applyProtection="0"/>
    <xf numFmtId="178" fontId="31" fillId="19" borderId="0" applyNumberFormat="0" applyBorder="0" applyAlignment="0" applyProtection="0"/>
    <xf numFmtId="178" fontId="32" fillId="3" borderId="0" applyNumberFormat="0" applyBorder="0" applyAlignment="0" applyProtection="0"/>
    <xf numFmtId="178" fontId="33" fillId="21" borderId="2" applyNumberFormat="0" applyAlignment="0" applyProtection="0"/>
    <xf numFmtId="178" fontId="34" fillId="22" borderId="3"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8" fontId="6" fillId="0" borderId="0" applyFont="0" applyFill="0" applyBorder="0" applyAlignment="0" applyProtection="0"/>
    <xf numFmtId="178" fontId="6" fillId="0" borderId="0" applyFont="0" applyFill="0" applyBorder="0" applyAlignment="0" applyProtection="0"/>
    <xf numFmtId="16" fontId="6" fillId="0" borderId="0" applyFont="0" applyFill="0" applyBorder="0" applyAlignment="0" applyProtection="0"/>
    <xf numFmtId="14" fontId="6" fillId="0" borderId="0" applyFont="0" applyFill="0" applyBorder="0" applyAlignment="0" applyProtection="0"/>
    <xf numFmtId="16" fontId="6" fillId="0" borderId="0" applyFont="0" applyFill="0" applyBorder="0" applyAlignment="0" applyProtection="0"/>
    <xf numFmtId="178" fontId="35" fillId="0" borderId="0" applyNumberFormat="0" applyFill="0" applyBorder="0" applyAlignment="0" applyProtection="0"/>
    <xf numFmtId="2" fontId="6" fillId="0" borderId="0" applyFont="0" applyFill="0" applyBorder="0" applyAlignment="0" applyProtection="0"/>
    <xf numFmtId="178" fontId="36" fillId="4" borderId="0" applyNumberFormat="0" applyBorder="0" applyAlignment="0" applyProtection="0"/>
    <xf numFmtId="0" fontId="7" fillId="23" borderId="0" applyNumberFormat="0" applyBorder="0" applyAlignment="0" applyProtection="0"/>
    <xf numFmtId="178" fontId="20" fillId="0" borderId="0" applyNumberFormat="0" applyFill="0" applyBorder="0" applyAlignment="0" applyProtection="0"/>
    <xf numFmtId="178" fontId="8" fillId="0" borderId="4" applyNumberFormat="0" applyAlignment="0" applyProtection="0">
      <alignment horizontal="left" vertical="center"/>
    </xf>
    <xf numFmtId="178" fontId="8" fillId="0" borderId="5">
      <alignment horizontal="left" vertical="center"/>
    </xf>
    <xf numFmtId="178" fontId="21" fillId="0" borderId="0" applyNumberFormat="0" applyFont="0" applyFill="0" applyBorder="0" applyProtection="0"/>
    <xf numFmtId="178" fontId="8" fillId="0" borderId="0" applyNumberFormat="0" applyFont="0" applyFill="0" applyBorder="0" applyProtection="0"/>
    <xf numFmtId="178" fontId="37" fillId="0" borderId="6" applyNumberFormat="0" applyFill="0" applyAlignment="0" applyProtection="0"/>
    <xf numFmtId="178" fontId="37" fillId="0" borderId="0" applyNumberFormat="0" applyFill="0" applyBorder="0" applyAlignment="0" applyProtection="0"/>
    <xf numFmtId="171" fontId="6" fillId="0" borderId="0">
      <protection locked="0"/>
    </xf>
    <xf numFmtId="171" fontId="6" fillId="0" borderId="0">
      <protection locked="0"/>
    </xf>
    <xf numFmtId="178" fontId="22" fillId="0" borderId="7" applyNumberFormat="0" applyFill="0" applyAlignment="0" applyProtection="0"/>
    <xf numFmtId="178" fontId="38" fillId="7" borderId="2" applyNumberFormat="0" applyAlignment="0" applyProtection="0"/>
    <xf numFmtId="178" fontId="38" fillId="7" borderId="2" applyNumberFormat="0" applyAlignment="0" applyProtection="0"/>
    <xf numFmtId="178" fontId="38" fillId="7" borderId="2" applyNumberFormat="0" applyAlignment="0" applyProtection="0"/>
    <xf numFmtId="178" fontId="39" fillId="0" borderId="9" applyNumberFormat="0" applyFill="0" applyAlignment="0" applyProtection="0"/>
    <xf numFmtId="178" fontId="40" fillId="25" borderId="0" applyNumberFormat="0" applyBorder="0" applyAlignment="0" applyProtection="0"/>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178" fontId="57" fillId="0" borderId="0"/>
    <xf numFmtId="0" fontId="113" fillId="0" borderId="0"/>
    <xf numFmtId="178" fontId="57" fillId="0" borderId="0"/>
    <xf numFmtId="0" fontId="6" fillId="0" borderId="0"/>
    <xf numFmtId="178" fontId="6" fillId="0" borderId="0"/>
    <xf numFmtId="0" fontId="6" fillId="0" borderId="0"/>
    <xf numFmtId="0" fontId="6" fillId="0" borderId="0"/>
    <xf numFmtId="0" fontId="6" fillId="0" borderId="0"/>
    <xf numFmtId="0" fontId="6" fillId="0" borderId="0"/>
    <xf numFmtId="0" fontId="6" fillId="0" borderId="0"/>
    <xf numFmtId="178" fontId="6" fillId="0" borderId="0"/>
    <xf numFmtId="178" fontId="6" fillId="0" borderId="0"/>
    <xf numFmtId="178" fontId="6" fillId="0" borderId="0"/>
    <xf numFmtId="178" fontId="6" fillId="0" borderId="0"/>
    <xf numFmtId="0" fontId="6" fillId="0" borderId="0"/>
    <xf numFmtId="0" fontId="120" fillId="0" borderId="0"/>
    <xf numFmtId="178" fontId="69" fillId="0" borderId="0"/>
    <xf numFmtId="0" fontId="96" fillId="0" borderId="0"/>
    <xf numFmtId="178" fontId="6" fillId="0" borderId="0"/>
    <xf numFmtId="0" fontId="6" fillId="0" borderId="0"/>
    <xf numFmtId="0" fontId="96" fillId="0" borderId="0"/>
    <xf numFmtId="0" fontId="6" fillId="0" borderId="0"/>
    <xf numFmtId="0" fontId="96" fillId="0" borderId="0"/>
    <xf numFmtId="0" fontId="6" fillId="0" borderId="0"/>
    <xf numFmtId="0" fontId="96" fillId="0" borderId="0"/>
    <xf numFmtId="0" fontId="6" fillId="0" borderId="0"/>
    <xf numFmtId="0" fontId="88" fillId="0" borderId="0"/>
    <xf numFmtId="0" fontId="88" fillId="0" borderId="0"/>
    <xf numFmtId="0" fontId="88" fillId="0" borderId="0"/>
    <xf numFmtId="0" fontId="88" fillId="0" borderId="0"/>
    <xf numFmtId="0" fontId="88" fillId="0" borderId="0"/>
    <xf numFmtId="0" fontId="6" fillId="0" borderId="0"/>
    <xf numFmtId="178" fontId="69" fillId="0" borderId="0"/>
    <xf numFmtId="0" fontId="88" fillId="0" borderId="0"/>
    <xf numFmtId="0" fontId="88" fillId="0" borderId="0"/>
    <xf numFmtId="0" fontId="88" fillId="0" borderId="0"/>
    <xf numFmtId="0" fontId="6" fillId="0" borderId="0"/>
    <xf numFmtId="0" fontId="6" fillId="0" borderId="0"/>
    <xf numFmtId="0" fontId="6" fillId="0" borderId="0"/>
    <xf numFmtId="0" fontId="6" fillId="0" borderId="0"/>
    <xf numFmtId="0" fontId="6" fillId="0" borderId="0"/>
    <xf numFmtId="0" fontId="88" fillId="0" borderId="0"/>
    <xf numFmtId="0" fontId="139" fillId="0" borderId="0"/>
    <xf numFmtId="0" fontId="139" fillId="0" borderId="0"/>
    <xf numFmtId="0" fontId="139" fillId="0" borderId="0"/>
    <xf numFmtId="0" fontId="139" fillId="0" borderId="0"/>
    <xf numFmtId="0" fontId="96" fillId="0" borderId="0"/>
    <xf numFmtId="0" fontId="96" fillId="0" borderId="0"/>
    <xf numFmtId="0" fontId="139" fillId="0" borderId="0"/>
    <xf numFmtId="0" fontId="139" fillId="0" borderId="0"/>
    <xf numFmtId="0" fontId="88" fillId="0" borderId="0"/>
    <xf numFmtId="0" fontId="88" fillId="0" borderId="0"/>
    <xf numFmtId="0" fontId="88" fillId="0" borderId="0"/>
    <xf numFmtId="0" fontId="88" fillId="0" borderId="0"/>
    <xf numFmtId="178" fontId="69" fillId="0" borderId="0"/>
    <xf numFmtId="0" fontId="6" fillId="0" borderId="0"/>
    <xf numFmtId="0" fontId="19" fillId="0" borderId="0">
      <alignment vertical="top"/>
    </xf>
    <xf numFmtId="0" fontId="6" fillId="0" borderId="0"/>
    <xf numFmtId="178" fontId="6" fillId="0" borderId="0"/>
    <xf numFmtId="178" fontId="6" fillId="0" borderId="0"/>
    <xf numFmtId="178" fontId="6" fillId="0" borderId="0"/>
    <xf numFmtId="178" fontId="6" fillId="26" borderId="10" applyNumberFormat="0" applyFont="0" applyAlignment="0" applyProtection="0"/>
    <xf numFmtId="0" fontId="5" fillId="76" borderId="65" applyNumberFormat="0" applyFont="0" applyAlignment="0" applyProtection="0"/>
    <xf numFmtId="178" fontId="41" fillId="21" borderId="11" applyNumberFormat="0" applyAlignment="0" applyProtection="0"/>
    <xf numFmtId="10" fontId="6"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 fontId="19" fillId="27" borderId="11" applyNumberFormat="0" applyProtection="0">
      <alignment vertical="center"/>
    </xf>
    <xf numFmtId="4" fontId="19" fillId="27" borderId="11" applyNumberFormat="0" applyProtection="0">
      <alignment horizontal="left" vertical="center" indent="1"/>
    </xf>
    <xf numFmtId="4" fontId="52" fillId="32" borderId="8" applyNumberFormat="0" applyProtection="0">
      <alignment horizontal="left" vertical="center"/>
    </xf>
    <xf numFmtId="4" fontId="19" fillId="43" borderId="11" applyNumberFormat="0" applyProtection="0">
      <alignment horizontal="right" vertical="center"/>
    </xf>
    <xf numFmtId="178" fontId="6" fillId="46" borderId="11" applyNumberFormat="0" applyProtection="0">
      <alignment horizontal="left" vertical="center" indent="1"/>
    </xf>
    <xf numFmtId="178" fontId="24" fillId="0" borderId="0" applyNumberFormat="0" applyFont="0" applyFill="0" applyBorder="0" applyAlignment="0" applyProtection="0"/>
    <xf numFmtId="178" fontId="42" fillId="0" borderId="0" applyNumberFormat="0" applyFill="0" applyBorder="0" applyAlignment="0" applyProtection="0"/>
    <xf numFmtId="178" fontId="6" fillId="0" borderId="17" applyNumberFormat="0" applyFill="0" applyBorder="0" applyAlignment="0" applyProtection="0"/>
    <xf numFmtId="178" fontId="6" fillId="0" borderId="17" applyNumberFormat="0" applyFill="0" applyBorder="0" applyAlignment="0" applyProtection="0"/>
    <xf numFmtId="0" fontId="7" fillId="27" borderId="0" applyNumberFormat="0" applyBorder="0" applyAlignment="0" applyProtection="0"/>
    <xf numFmtId="0" fontId="7" fillId="0" borderId="0"/>
    <xf numFmtId="178" fontId="43" fillId="0" borderId="0" applyNumberFormat="0" applyFill="0" applyBorder="0" applyAlignment="0" applyProtection="0"/>
    <xf numFmtId="0" fontId="139" fillId="0" borderId="0"/>
    <xf numFmtId="0" fontId="139" fillId="0" borderId="0"/>
    <xf numFmtId="0" fontId="139" fillId="0" borderId="0"/>
    <xf numFmtId="0" fontId="6" fillId="0" borderId="0"/>
    <xf numFmtId="0" fontId="5" fillId="78" borderId="0" applyNumberFormat="0" applyBorder="0" applyAlignment="0" applyProtection="0"/>
    <xf numFmtId="0" fontId="5" fillId="78" borderId="0" applyNumberFormat="0" applyBorder="0" applyAlignment="0" applyProtection="0"/>
    <xf numFmtId="0" fontId="5" fillId="78" borderId="0" applyNumberFormat="0" applyBorder="0" applyAlignment="0" applyProtection="0"/>
    <xf numFmtId="0" fontId="5" fillId="78" borderId="0" applyNumberFormat="0" applyBorder="0" applyAlignment="0" applyProtection="0"/>
    <xf numFmtId="0" fontId="5" fillId="78" borderId="0" applyNumberFormat="0" applyBorder="0" applyAlignment="0" applyProtection="0"/>
    <xf numFmtId="0" fontId="5" fillId="78" borderId="0" applyNumberFormat="0" applyBorder="0" applyAlignment="0" applyProtection="0"/>
    <xf numFmtId="0" fontId="5" fillId="82" borderId="0" applyNumberFormat="0" applyBorder="0" applyAlignment="0" applyProtection="0"/>
    <xf numFmtId="0" fontId="5" fillId="82" borderId="0" applyNumberFormat="0" applyBorder="0" applyAlignment="0" applyProtection="0"/>
    <xf numFmtId="0" fontId="5" fillId="82" borderId="0" applyNumberFormat="0" applyBorder="0" applyAlignment="0" applyProtection="0"/>
    <xf numFmtId="0" fontId="5" fillId="82" borderId="0" applyNumberFormat="0" applyBorder="0" applyAlignment="0" applyProtection="0"/>
    <xf numFmtId="0" fontId="5" fillId="82" borderId="0" applyNumberFormat="0" applyBorder="0" applyAlignment="0" applyProtection="0"/>
    <xf numFmtId="0" fontId="5" fillId="82" borderId="0" applyNumberFormat="0" applyBorder="0" applyAlignment="0" applyProtection="0"/>
    <xf numFmtId="0" fontId="5" fillId="86" borderId="0" applyNumberFormat="0" applyBorder="0" applyAlignment="0" applyProtection="0"/>
    <xf numFmtId="0" fontId="5" fillId="86" borderId="0" applyNumberFormat="0" applyBorder="0" applyAlignment="0" applyProtection="0"/>
    <xf numFmtId="0" fontId="5" fillId="86" borderId="0" applyNumberFormat="0" applyBorder="0" applyAlignment="0" applyProtection="0"/>
    <xf numFmtId="0" fontId="5" fillId="86" borderId="0" applyNumberFormat="0" applyBorder="0" applyAlignment="0" applyProtection="0"/>
    <xf numFmtId="0" fontId="5" fillId="86" borderId="0" applyNumberFormat="0" applyBorder="0" applyAlignment="0" applyProtection="0"/>
    <xf numFmtId="0" fontId="5" fillId="86" borderId="0" applyNumberFormat="0" applyBorder="0" applyAlignment="0" applyProtection="0"/>
    <xf numFmtId="0" fontId="5" fillId="90" borderId="0" applyNumberFormat="0" applyBorder="0" applyAlignment="0" applyProtection="0"/>
    <xf numFmtId="0" fontId="5" fillId="90" borderId="0" applyNumberFormat="0" applyBorder="0" applyAlignment="0" applyProtection="0"/>
    <xf numFmtId="0" fontId="5" fillId="90" borderId="0" applyNumberFormat="0" applyBorder="0" applyAlignment="0" applyProtection="0"/>
    <xf numFmtId="0" fontId="5" fillId="90" borderId="0" applyNumberFormat="0" applyBorder="0" applyAlignment="0" applyProtection="0"/>
    <xf numFmtId="0" fontId="5" fillId="90" borderId="0" applyNumberFormat="0" applyBorder="0" applyAlignment="0" applyProtection="0"/>
    <xf numFmtId="0" fontId="5" fillId="90"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5" fillId="94" borderId="0" applyNumberFormat="0" applyBorder="0" applyAlignment="0" applyProtection="0"/>
    <xf numFmtId="0" fontId="5" fillId="98" borderId="0" applyNumberFormat="0" applyBorder="0" applyAlignment="0" applyProtection="0"/>
    <xf numFmtId="0" fontId="5" fillId="98" borderId="0" applyNumberFormat="0" applyBorder="0" applyAlignment="0" applyProtection="0"/>
    <xf numFmtId="0" fontId="5" fillId="98" borderId="0" applyNumberFormat="0" applyBorder="0" applyAlignment="0" applyProtection="0"/>
    <xf numFmtId="0" fontId="5" fillId="98" borderId="0" applyNumberFormat="0" applyBorder="0" applyAlignment="0" applyProtection="0"/>
    <xf numFmtId="0" fontId="5" fillId="98" borderId="0" applyNumberFormat="0" applyBorder="0" applyAlignment="0" applyProtection="0"/>
    <xf numFmtId="0" fontId="5" fillId="98" borderId="0" applyNumberFormat="0" applyBorder="0" applyAlignment="0" applyProtection="0"/>
    <xf numFmtId="0" fontId="5" fillId="79" borderId="0" applyNumberFormat="0" applyBorder="0" applyAlignment="0" applyProtection="0"/>
    <xf numFmtId="0" fontId="5" fillId="79" borderId="0" applyNumberFormat="0" applyBorder="0" applyAlignment="0" applyProtection="0"/>
    <xf numFmtId="0" fontId="5" fillId="79" borderId="0" applyNumberFormat="0" applyBorder="0" applyAlignment="0" applyProtection="0"/>
    <xf numFmtId="0" fontId="5" fillId="79" borderId="0" applyNumberFormat="0" applyBorder="0" applyAlignment="0" applyProtection="0"/>
    <xf numFmtId="0" fontId="5" fillId="79" borderId="0" applyNumberFormat="0" applyBorder="0" applyAlignment="0" applyProtection="0"/>
    <xf numFmtId="0" fontId="5" fillId="79"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5" fillId="83" borderId="0" applyNumberFormat="0" applyBorder="0" applyAlignment="0" applyProtection="0"/>
    <xf numFmtId="0" fontId="5" fillId="87" borderId="0" applyNumberFormat="0" applyBorder="0" applyAlignment="0" applyProtection="0"/>
    <xf numFmtId="0" fontId="5" fillId="87" borderId="0" applyNumberFormat="0" applyBorder="0" applyAlignment="0" applyProtection="0"/>
    <xf numFmtId="0" fontId="5" fillId="87" borderId="0" applyNumberFormat="0" applyBorder="0" applyAlignment="0" applyProtection="0"/>
    <xf numFmtId="0" fontId="5" fillId="87" borderId="0" applyNumberFormat="0" applyBorder="0" applyAlignment="0" applyProtection="0"/>
    <xf numFmtId="0" fontId="5" fillId="87" borderId="0" applyNumberFormat="0" applyBorder="0" applyAlignment="0" applyProtection="0"/>
    <xf numFmtId="0" fontId="5" fillId="87" borderId="0" applyNumberFormat="0" applyBorder="0" applyAlignment="0" applyProtection="0"/>
    <xf numFmtId="0" fontId="5" fillId="91" borderId="0" applyNumberFormat="0" applyBorder="0" applyAlignment="0" applyProtection="0"/>
    <xf numFmtId="0" fontId="5" fillId="91" borderId="0" applyNumberFormat="0" applyBorder="0" applyAlignment="0" applyProtection="0"/>
    <xf numFmtId="0" fontId="5" fillId="91" borderId="0" applyNumberFormat="0" applyBorder="0" applyAlignment="0" applyProtection="0"/>
    <xf numFmtId="0" fontId="5" fillId="91" borderId="0" applyNumberFormat="0" applyBorder="0" applyAlignment="0" applyProtection="0"/>
    <xf numFmtId="0" fontId="5" fillId="91" borderId="0" applyNumberFormat="0" applyBorder="0" applyAlignment="0" applyProtection="0"/>
    <xf numFmtId="0" fontId="5" fillId="91"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5" fillId="95" borderId="0" applyNumberFormat="0" applyBorder="0" applyAlignment="0" applyProtection="0"/>
    <xf numFmtId="0" fontId="5" fillId="99" borderId="0" applyNumberFormat="0" applyBorder="0" applyAlignment="0" applyProtection="0"/>
    <xf numFmtId="0" fontId="5" fillId="99" borderId="0" applyNumberFormat="0" applyBorder="0" applyAlignment="0" applyProtection="0"/>
    <xf numFmtId="0" fontId="5" fillId="99" borderId="0" applyNumberFormat="0" applyBorder="0" applyAlignment="0" applyProtection="0"/>
    <xf numFmtId="0" fontId="5" fillId="99" borderId="0" applyNumberFormat="0" applyBorder="0" applyAlignment="0" applyProtection="0"/>
    <xf numFmtId="0" fontId="5" fillId="99" borderId="0" applyNumberFormat="0" applyBorder="0" applyAlignment="0" applyProtection="0"/>
    <xf numFmtId="0" fontId="5" fillId="99" borderId="0" applyNumberFormat="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0" fontId="5" fillId="76" borderId="65" applyNumberFormat="0" applyFont="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39" fillId="0" borderId="0"/>
    <xf numFmtId="0" fontId="96" fillId="0" borderId="0"/>
    <xf numFmtId="0" fontId="96" fillId="0" borderId="0"/>
    <xf numFmtId="0" fontId="5" fillId="0" borderId="0"/>
    <xf numFmtId="0" fontId="5" fillId="86" borderId="0" applyNumberFormat="0" applyBorder="0" applyAlignment="0" applyProtection="0"/>
    <xf numFmtId="0" fontId="5" fillId="82" borderId="0" applyNumberFormat="0" applyBorder="0" applyAlignment="0" applyProtection="0"/>
    <xf numFmtId="0" fontId="5" fillId="78" borderId="0" applyNumberFormat="0" applyBorder="0" applyAlignment="0" applyProtection="0"/>
    <xf numFmtId="0" fontId="5" fillId="91" borderId="0" applyNumberFormat="0" applyBorder="0" applyAlignment="0" applyProtection="0"/>
    <xf numFmtId="0" fontId="5" fillId="98" borderId="0" applyNumberFormat="0" applyBorder="0" applyAlignment="0" applyProtection="0"/>
    <xf numFmtId="0" fontId="5" fillId="94" borderId="0" applyNumberFormat="0" applyBorder="0" applyAlignment="0" applyProtection="0"/>
    <xf numFmtId="0" fontId="139"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139" fillId="0" borderId="0"/>
    <xf numFmtId="0" fontId="5" fillId="90" borderId="0" applyNumberFormat="0" applyBorder="0" applyAlignment="0" applyProtection="0"/>
    <xf numFmtId="0" fontId="5" fillId="83" borderId="0" applyNumberFormat="0" applyBorder="0" applyAlignment="0" applyProtection="0"/>
    <xf numFmtId="0" fontId="5" fillId="95" borderId="0" applyNumberFormat="0" applyBorder="0" applyAlignment="0" applyProtection="0"/>
    <xf numFmtId="0" fontId="5" fillId="79" borderId="0" applyNumberFormat="0" applyBorder="0" applyAlignment="0" applyProtection="0"/>
    <xf numFmtId="0" fontId="139" fillId="0" borderId="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5" fillId="99" borderId="0" applyNumberFormat="0" applyBorder="0" applyAlignment="0" applyProtection="0"/>
    <xf numFmtId="0" fontId="139" fillId="0" borderId="0"/>
    <xf numFmtId="0" fontId="5" fillId="87" borderId="0" applyNumberFormat="0" applyBorder="0" applyAlignment="0" applyProtection="0"/>
    <xf numFmtId="0" fontId="5" fillId="0" borderId="0"/>
    <xf numFmtId="9" fontId="5" fillId="0" borderId="0" applyFont="0" applyFill="0" applyBorder="0" applyAlignment="0" applyProtection="0"/>
    <xf numFmtId="0" fontId="5" fillId="76" borderId="65" applyNumberFormat="0" applyFont="0" applyAlignment="0" applyProtection="0"/>
    <xf numFmtId="0" fontId="139" fillId="0" borderId="0"/>
    <xf numFmtId="0" fontId="139" fillId="0" borderId="0"/>
    <xf numFmtId="0" fontId="139" fillId="0" borderId="0"/>
    <xf numFmtId="0" fontId="139"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99" borderId="0" applyNumberFormat="0" applyBorder="0" applyAlignment="0" applyProtection="0"/>
    <xf numFmtId="0" fontId="5" fillId="98" borderId="0" applyNumberFormat="0" applyBorder="0" applyAlignment="0" applyProtection="0"/>
    <xf numFmtId="0" fontId="5" fillId="95" borderId="0" applyNumberFormat="0" applyBorder="0" applyAlignment="0" applyProtection="0"/>
    <xf numFmtId="0" fontId="5" fillId="94" borderId="0" applyNumberFormat="0" applyBorder="0" applyAlignment="0" applyProtection="0"/>
    <xf numFmtId="0" fontId="5" fillId="91" borderId="0" applyNumberFormat="0" applyBorder="0" applyAlignment="0" applyProtection="0"/>
    <xf numFmtId="0" fontId="5" fillId="90" borderId="0" applyNumberFormat="0" applyBorder="0" applyAlignment="0" applyProtection="0"/>
    <xf numFmtId="0" fontId="5" fillId="0" borderId="0"/>
    <xf numFmtId="0" fontId="5" fillId="0" borderId="0"/>
    <xf numFmtId="0" fontId="5" fillId="0" borderId="0"/>
    <xf numFmtId="0" fontId="5" fillId="87" borderId="0" applyNumberFormat="0" applyBorder="0" applyAlignment="0" applyProtection="0"/>
    <xf numFmtId="0" fontId="5" fillId="76" borderId="65" applyNumberFormat="0" applyFont="0" applyAlignment="0" applyProtection="0"/>
    <xf numFmtId="0" fontId="5" fillId="86" borderId="0" applyNumberFormat="0" applyBorder="0" applyAlignment="0" applyProtection="0"/>
    <xf numFmtId="0" fontId="5" fillId="83" borderId="0" applyNumberFormat="0" applyBorder="0" applyAlignment="0" applyProtection="0"/>
    <xf numFmtId="0" fontId="5" fillId="82" borderId="0" applyNumberFormat="0" applyBorder="0" applyAlignment="0" applyProtection="0"/>
    <xf numFmtId="0" fontId="5" fillId="79" borderId="0" applyNumberFormat="0" applyBorder="0" applyAlignment="0" applyProtection="0"/>
    <xf numFmtId="0" fontId="5" fillId="78" borderId="0" applyNumberFormat="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96" fillId="0" borderId="0"/>
    <xf numFmtId="0" fontId="96" fillId="0" borderId="0"/>
    <xf numFmtId="43" fontId="5" fillId="0" borderId="0" applyFont="0" applyFill="0" applyBorder="0" applyAlignment="0" applyProtection="0"/>
    <xf numFmtId="0" fontId="96" fillId="0" borderId="0"/>
    <xf numFmtId="0" fontId="5" fillId="0" borderId="0"/>
    <xf numFmtId="0" fontId="96"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96"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96" fillId="0" borderId="0"/>
    <xf numFmtId="0" fontId="5" fillId="78" borderId="0" applyNumberFormat="0" applyBorder="0" applyAlignment="0" applyProtection="0"/>
    <xf numFmtId="0" fontId="5" fillId="79" borderId="0" applyNumberFormat="0" applyBorder="0" applyAlignment="0" applyProtection="0"/>
    <xf numFmtId="0" fontId="5" fillId="0" borderId="0"/>
    <xf numFmtId="0" fontId="5" fillId="82" borderId="0" applyNumberFormat="0" applyBorder="0" applyAlignment="0" applyProtection="0"/>
    <xf numFmtId="0" fontId="5" fillId="83" borderId="0" applyNumberFormat="0" applyBorder="0" applyAlignment="0" applyProtection="0"/>
    <xf numFmtId="0" fontId="5" fillId="86" borderId="0" applyNumberFormat="0" applyBorder="0" applyAlignment="0" applyProtection="0"/>
    <xf numFmtId="0" fontId="5" fillId="87" borderId="0" applyNumberFormat="0" applyBorder="0" applyAlignment="0" applyProtection="0"/>
    <xf numFmtId="0" fontId="5" fillId="90" borderId="0" applyNumberFormat="0" applyBorder="0" applyAlignment="0" applyProtection="0"/>
    <xf numFmtId="0" fontId="5" fillId="91" borderId="0" applyNumberFormat="0" applyBorder="0" applyAlignment="0" applyProtection="0"/>
    <xf numFmtId="0" fontId="5" fillId="94" borderId="0" applyNumberFormat="0" applyBorder="0" applyAlignment="0" applyProtection="0"/>
    <xf numFmtId="0" fontId="5" fillId="95" borderId="0" applyNumberFormat="0" applyBorder="0" applyAlignment="0" applyProtection="0"/>
    <xf numFmtId="0" fontId="5" fillId="98" borderId="0" applyNumberFormat="0" applyBorder="0" applyAlignment="0" applyProtection="0"/>
    <xf numFmtId="0" fontId="5" fillId="99" borderId="0" applyNumberFormat="0" applyBorder="0" applyAlignment="0" applyProtection="0"/>
    <xf numFmtId="0" fontId="139" fillId="0" borderId="0"/>
    <xf numFmtId="43" fontId="96" fillId="0" borderId="0" applyFont="0" applyFill="0" applyBorder="0" applyAlignment="0" applyProtection="0"/>
    <xf numFmtId="0" fontId="5" fillId="0" borderId="0"/>
    <xf numFmtId="0" fontId="5" fillId="0" borderId="0"/>
    <xf numFmtId="0" fontId="96" fillId="0" borderId="0"/>
    <xf numFmtId="0" fontId="96" fillId="0" borderId="0"/>
    <xf numFmtId="0" fontId="96"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76" borderId="65" applyNumberFormat="0" applyFont="0" applyAlignment="0" applyProtection="0"/>
    <xf numFmtId="0" fontId="5" fillId="0" borderId="0"/>
    <xf numFmtId="0" fontId="5" fillId="0" borderId="0"/>
    <xf numFmtId="0" fontId="5" fillId="0" borderId="0"/>
    <xf numFmtId="44" fontId="6" fillId="0" borderId="0" applyFont="0" applyFill="0" applyBorder="0" applyAlignment="0" applyProtection="0"/>
    <xf numFmtId="0" fontId="5" fillId="0" borderId="0"/>
    <xf numFmtId="0" fontId="5" fillId="0" borderId="0"/>
    <xf numFmtId="0" fontId="5" fillId="0" borderId="0"/>
    <xf numFmtId="0" fontId="19" fillId="0" borderId="0">
      <alignment vertical="top"/>
    </xf>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99" borderId="0" applyNumberFormat="0" applyBorder="0" applyAlignment="0" applyProtection="0"/>
    <xf numFmtId="0" fontId="5" fillId="98" borderId="0" applyNumberFormat="0" applyBorder="0" applyAlignment="0" applyProtection="0"/>
    <xf numFmtId="0" fontId="5" fillId="95" borderId="0" applyNumberFormat="0" applyBorder="0" applyAlignment="0" applyProtection="0"/>
    <xf numFmtId="0" fontId="5" fillId="94" borderId="0" applyNumberFormat="0" applyBorder="0" applyAlignment="0" applyProtection="0"/>
    <xf numFmtId="0" fontId="5" fillId="91" borderId="0" applyNumberFormat="0" applyBorder="0" applyAlignment="0" applyProtection="0"/>
    <xf numFmtId="0" fontId="5" fillId="90" borderId="0" applyNumberFormat="0" applyBorder="0" applyAlignment="0" applyProtection="0"/>
    <xf numFmtId="0" fontId="5" fillId="0" borderId="0"/>
    <xf numFmtId="0" fontId="5" fillId="0" borderId="0"/>
    <xf numFmtId="0" fontId="5" fillId="0" borderId="0"/>
    <xf numFmtId="0" fontId="5" fillId="0" borderId="0"/>
    <xf numFmtId="0" fontId="5" fillId="87" borderId="0" applyNumberFormat="0" applyBorder="0" applyAlignment="0" applyProtection="0"/>
    <xf numFmtId="0" fontId="5" fillId="76" borderId="65" applyNumberFormat="0" applyFont="0" applyAlignment="0" applyProtection="0"/>
    <xf numFmtId="0" fontId="5" fillId="86" borderId="0" applyNumberFormat="0" applyBorder="0" applyAlignment="0" applyProtection="0"/>
    <xf numFmtId="0" fontId="5" fillId="83" borderId="0" applyNumberFormat="0" applyBorder="0" applyAlignment="0" applyProtection="0"/>
    <xf numFmtId="0" fontId="5" fillId="82" borderId="0" applyNumberFormat="0" applyBorder="0" applyAlignment="0" applyProtection="0"/>
    <xf numFmtId="0" fontId="5" fillId="79" borderId="0" applyNumberFormat="0" applyBorder="0" applyAlignment="0" applyProtection="0"/>
    <xf numFmtId="0" fontId="5" fillId="78" borderId="0" applyNumberFormat="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2" fillId="97" borderId="0" applyNumberFormat="0" applyBorder="0" applyAlignment="0" applyProtection="0"/>
    <xf numFmtId="0" fontId="96" fillId="0" borderId="0"/>
    <xf numFmtId="0" fontId="112" fillId="89" borderId="0" applyNumberFormat="0" applyBorder="0" applyAlignment="0" applyProtection="0"/>
    <xf numFmtId="0" fontId="112" fillId="93" borderId="0" applyNumberFormat="0" applyBorder="0" applyAlignment="0" applyProtection="0"/>
    <xf numFmtId="0" fontId="96" fillId="0" borderId="0"/>
    <xf numFmtId="0" fontId="112" fillId="81" borderId="0" applyNumberFormat="0" applyBorder="0" applyAlignment="0" applyProtection="0"/>
    <xf numFmtId="0" fontId="112" fillId="97" borderId="0" applyNumberFormat="0" applyBorder="0" applyAlignment="0" applyProtection="0"/>
    <xf numFmtId="0" fontId="112" fillId="89" borderId="0" applyNumberFormat="0" applyBorder="0" applyAlignment="0" applyProtection="0"/>
    <xf numFmtId="0" fontId="112" fillId="81" borderId="0" applyNumberFormat="0" applyBorder="0" applyAlignment="0" applyProtection="0"/>
    <xf numFmtId="0" fontId="112" fillId="89" borderId="0" applyNumberFormat="0" applyBorder="0" applyAlignment="0" applyProtection="0"/>
    <xf numFmtId="0" fontId="104" fillId="73" borderId="61" applyNumberFormat="0" applyAlignment="0" applyProtection="0"/>
    <xf numFmtId="0" fontId="112" fillId="81" borderId="0" applyNumberFormat="0" applyBorder="0" applyAlignment="0" applyProtection="0"/>
    <xf numFmtId="0" fontId="96" fillId="0" borderId="0"/>
    <xf numFmtId="0" fontId="112" fillId="89" borderId="0" applyNumberFormat="0" applyBorder="0" applyAlignment="0" applyProtection="0"/>
    <xf numFmtId="0" fontId="112" fillId="77" borderId="0" applyNumberFormat="0" applyBorder="0" applyAlignment="0" applyProtection="0"/>
    <xf numFmtId="0" fontId="112" fillId="93" borderId="0" applyNumberFormat="0" applyBorder="0" applyAlignment="0" applyProtection="0"/>
    <xf numFmtId="0" fontId="112" fillId="97" borderId="0" applyNumberFormat="0" applyBorder="0" applyAlignment="0" applyProtection="0"/>
    <xf numFmtId="0" fontId="104" fillId="73" borderId="61" applyNumberFormat="0" applyAlignment="0" applyProtection="0"/>
    <xf numFmtId="0" fontId="112" fillId="93" borderId="0" applyNumberFormat="0" applyBorder="0" applyAlignment="0" applyProtection="0"/>
    <xf numFmtId="0" fontId="112" fillId="85" borderId="0" applyNumberFormat="0" applyBorder="0" applyAlignment="0" applyProtection="0"/>
    <xf numFmtId="0" fontId="5" fillId="0" borderId="0"/>
    <xf numFmtId="0" fontId="112" fillId="85" borderId="0" applyNumberFormat="0" applyBorder="0" applyAlignment="0" applyProtection="0"/>
    <xf numFmtId="0" fontId="112" fillId="85" borderId="0" applyNumberFormat="0" applyBorder="0" applyAlignment="0" applyProtection="0"/>
    <xf numFmtId="0" fontId="5" fillId="0" borderId="0"/>
    <xf numFmtId="0" fontId="104" fillId="73" borderId="61" applyNumberFormat="0" applyAlignment="0" applyProtection="0"/>
    <xf numFmtId="0" fontId="19" fillId="0" borderId="0">
      <alignment vertical="top"/>
    </xf>
    <xf numFmtId="0" fontId="5" fillId="0" borderId="0"/>
    <xf numFmtId="0" fontId="96" fillId="0" borderId="0"/>
    <xf numFmtId="0" fontId="112" fillId="81" borderId="0" applyNumberFormat="0" applyBorder="0" applyAlignment="0" applyProtection="0"/>
    <xf numFmtId="0" fontId="112" fillId="77" borderId="0" applyNumberFormat="0" applyBorder="0" applyAlignment="0" applyProtection="0"/>
    <xf numFmtId="0" fontId="5" fillId="0" borderId="0"/>
    <xf numFmtId="0" fontId="112" fillId="77" borderId="0" applyNumberFormat="0" applyBorder="0" applyAlignment="0" applyProtection="0"/>
    <xf numFmtId="0" fontId="112" fillId="93" borderId="0" applyNumberFormat="0" applyBorder="0" applyAlignment="0" applyProtection="0"/>
    <xf numFmtId="0" fontId="112" fillId="77" borderId="0" applyNumberFormat="0" applyBorder="0" applyAlignment="0" applyProtection="0"/>
    <xf numFmtId="0" fontId="112" fillId="97" borderId="0" applyNumberFormat="0" applyBorder="0" applyAlignment="0" applyProtection="0"/>
    <xf numFmtId="0" fontId="96" fillId="0" borderId="0"/>
    <xf numFmtId="0" fontId="96" fillId="0" borderId="0"/>
    <xf numFmtId="0" fontId="96" fillId="0" borderId="0"/>
    <xf numFmtId="0" fontId="5" fillId="0" borderId="0"/>
    <xf numFmtId="0" fontId="112" fillId="89" borderId="0" applyNumberFormat="0" applyBorder="0" applyAlignment="0" applyProtection="0"/>
    <xf numFmtId="0" fontId="96" fillId="0" borderId="0"/>
    <xf numFmtId="0" fontId="104" fillId="73" borderId="61" applyNumberFormat="0" applyAlignment="0" applyProtection="0"/>
    <xf numFmtId="0" fontId="112" fillId="85" borderId="0" applyNumberFormat="0" applyBorder="0" applyAlignment="0" applyProtection="0"/>
    <xf numFmtId="0" fontId="96" fillId="0" borderId="0"/>
    <xf numFmtId="0" fontId="112" fillId="89" borderId="0" applyNumberFormat="0" applyBorder="0" applyAlignment="0" applyProtection="0"/>
    <xf numFmtId="0" fontId="6" fillId="0" borderId="0"/>
    <xf numFmtId="0" fontId="112" fillId="93" borderId="0" applyNumberFormat="0" applyBorder="0" applyAlignment="0" applyProtection="0"/>
    <xf numFmtId="0" fontId="112" fillId="97" borderId="0" applyNumberFormat="0" applyBorder="0" applyAlignment="0" applyProtection="0"/>
    <xf numFmtId="0" fontId="6" fillId="0" borderId="0"/>
    <xf numFmtId="9" fontId="30" fillId="0" borderId="0" applyFont="0" applyFill="0" applyBorder="0" applyAlignment="0" applyProtection="0"/>
    <xf numFmtId="0" fontId="112" fillId="77" borderId="0" applyNumberFormat="0" applyBorder="0" applyAlignment="0" applyProtection="0"/>
    <xf numFmtId="0" fontId="112" fillId="85" borderId="0" applyNumberFormat="0" applyBorder="0" applyAlignment="0" applyProtection="0"/>
    <xf numFmtId="0" fontId="112" fillId="81" borderId="0" applyNumberFormat="0" applyBorder="0" applyAlignment="0" applyProtection="0"/>
    <xf numFmtId="0" fontId="112" fillId="85" borderId="0" applyNumberFormat="0" applyBorder="0" applyAlignment="0" applyProtection="0"/>
    <xf numFmtId="0" fontId="5" fillId="0" borderId="0"/>
    <xf numFmtId="0" fontId="5" fillId="0" borderId="0"/>
    <xf numFmtId="0" fontId="96" fillId="0" borderId="0"/>
    <xf numFmtId="0" fontId="112" fillId="77" borderId="0" applyNumberFormat="0" applyBorder="0" applyAlignment="0" applyProtection="0"/>
    <xf numFmtId="0" fontId="112" fillId="93" borderId="0" applyNumberFormat="0" applyBorder="0" applyAlignment="0" applyProtection="0"/>
    <xf numFmtId="0" fontId="112" fillId="97" borderId="0" applyNumberFormat="0" applyBorder="0" applyAlignment="0" applyProtection="0"/>
    <xf numFmtId="0" fontId="112" fillId="93" borderId="0" applyNumberFormat="0" applyBorder="0" applyAlignment="0" applyProtection="0"/>
    <xf numFmtId="0" fontId="96" fillId="0" borderId="0"/>
    <xf numFmtId="0" fontId="5" fillId="0" borderId="0"/>
    <xf numFmtId="0" fontId="104" fillId="73" borderId="61" applyNumberFormat="0" applyAlignment="0" applyProtection="0"/>
    <xf numFmtId="0" fontId="112" fillId="77" borderId="0" applyNumberFormat="0" applyBorder="0" applyAlignment="0" applyProtection="0"/>
    <xf numFmtId="0" fontId="104" fillId="73" borderId="61" applyNumberFormat="0" applyAlignment="0" applyProtection="0"/>
    <xf numFmtId="0" fontId="96" fillId="0" borderId="0"/>
    <xf numFmtId="0" fontId="112" fillId="93" borderId="0" applyNumberFormat="0" applyBorder="0" applyAlignment="0" applyProtection="0"/>
    <xf numFmtId="0" fontId="112" fillId="93" borderId="0" applyNumberFormat="0" applyBorder="0" applyAlignment="0" applyProtection="0"/>
    <xf numFmtId="0" fontId="104" fillId="73" borderId="61" applyNumberFormat="0" applyAlignment="0" applyProtection="0"/>
    <xf numFmtId="0" fontId="112" fillId="97" borderId="0" applyNumberFormat="0" applyBorder="0" applyAlignment="0" applyProtection="0"/>
    <xf numFmtId="0" fontId="112" fillId="89" borderId="0" applyNumberFormat="0" applyBorder="0" applyAlignment="0" applyProtection="0"/>
    <xf numFmtId="0" fontId="104" fillId="73" borderId="61" applyNumberFormat="0" applyAlignment="0" applyProtection="0"/>
    <xf numFmtId="0" fontId="96" fillId="0" borderId="0"/>
    <xf numFmtId="0" fontId="96" fillId="0" borderId="0"/>
    <xf numFmtId="0" fontId="112" fillId="93" borderId="0" applyNumberFormat="0" applyBorder="0" applyAlignment="0" applyProtection="0"/>
    <xf numFmtId="43" fontId="19" fillId="0" borderId="0" applyFont="0" applyFill="0" applyBorder="0" applyAlignment="0" applyProtection="0"/>
    <xf numFmtId="0" fontId="112" fillId="77" borderId="0" applyNumberFormat="0" applyBorder="0" applyAlignment="0" applyProtection="0"/>
    <xf numFmtId="0" fontId="112" fillId="77" borderId="0" applyNumberFormat="0" applyBorder="0" applyAlignment="0" applyProtection="0"/>
    <xf numFmtId="0" fontId="112" fillId="97" borderId="0" applyNumberFormat="0" applyBorder="0" applyAlignment="0" applyProtection="0"/>
    <xf numFmtId="0" fontId="112" fillId="89" borderId="0" applyNumberFormat="0" applyBorder="0" applyAlignment="0" applyProtection="0"/>
    <xf numFmtId="0" fontId="5" fillId="0" borderId="0"/>
    <xf numFmtId="0" fontId="96" fillId="0" borderId="0"/>
    <xf numFmtId="0" fontId="112" fillId="93" borderId="0" applyNumberFormat="0" applyBorder="0" applyAlignment="0" applyProtection="0"/>
    <xf numFmtId="0" fontId="104" fillId="73" borderId="61" applyNumberFormat="0" applyAlignment="0" applyProtection="0"/>
    <xf numFmtId="0" fontId="112" fillId="93" borderId="0" applyNumberFormat="0" applyBorder="0" applyAlignment="0" applyProtection="0"/>
    <xf numFmtId="0" fontId="112" fillId="93" borderId="0" applyNumberFormat="0" applyBorder="0" applyAlignment="0" applyProtection="0"/>
    <xf numFmtId="0" fontId="112" fillId="81" borderId="0" applyNumberFormat="0" applyBorder="0" applyAlignment="0" applyProtection="0"/>
    <xf numFmtId="0" fontId="96" fillId="0" borderId="0"/>
    <xf numFmtId="0" fontId="112" fillId="97" borderId="0" applyNumberFormat="0" applyBorder="0" applyAlignment="0" applyProtection="0"/>
    <xf numFmtId="0" fontId="112" fillId="81" borderId="0" applyNumberFormat="0" applyBorder="0" applyAlignment="0" applyProtection="0"/>
    <xf numFmtId="0" fontId="96" fillId="0" borderId="0"/>
    <xf numFmtId="0" fontId="104" fillId="73" borderId="61" applyNumberFormat="0" applyAlignment="0" applyProtection="0"/>
    <xf numFmtId="0" fontId="112" fillId="85" borderId="0" applyNumberFormat="0" applyBorder="0" applyAlignment="0" applyProtection="0"/>
    <xf numFmtId="0" fontId="112" fillId="77" borderId="0" applyNumberFormat="0" applyBorder="0" applyAlignment="0" applyProtection="0"/>
    <xf numFmtId="0" fontId="112" fillId="81" borderId="0" applyNumberFormat="0" applyBorder="0" applyAlignment="0" applyProtection="0"/>
    <xf numFmtId="0" fontId="112" fillId="85" borderId="0" applyNumberFormat="0" applyBorder="0" applyAlignment="0" applyProtection="0"/>
    <xf numFmtId="0" fontId="112" fillId="89" borderId="0" applyNumberFormat="0" applyBorder="0" applyAlignment="0" applyProtection="0"/>
    <xf numFmtId="0" fontId="112" fillId="93" borderId="0" applyNumberFormat="0" applyBorder="0" applyAlignment="0" applyProtection="0"/>
    <xf numFmtId="0" fontId="112" fillId="97" borderId="0" applyNumberFormat="0" applyBorder="0" applyAlignment="0" applyProtection="0"/>
    <xf numFmtId="0" fontId="96" fillId="0" borderId="0"/>
    <xf numFmtId="0" fontId="104" fillId="73" borderId="61" applyNumberFormat="0" applyAlignment="0" applyProtection="0"/>
    <xf numFmtId="0" fontId="112" fillId="85" borderId="0" applyNumberFormat="0" applyBorder="0" applyAlignment="0" applyProtection="0"/>
    <xf numFmtId="0" fontId="112" fillId="85" borderId="0" applyNumberFormat="0" applyBorder="0" applyAlignment="0" applyProtection="0"/>
    <xf numFmtId="0" fontId="112" fillId="97" borderId="0" applyNumberFormat="0" applyBorder="0" applyAlignment="0" applyProtection="0"/>
    <xf numFmtId="0" fontId="96" fillId="0" borderId="0"/>
    <xf numFmtId="0" fontId="112" fillId="77" borderId="0" applyNumberFormat="0" applyBorder="0" applyAlignment="0" applyProtection="0"/>
    <xf numFmtId="0" fontId="112" fillId="81" borderId="0" applyNumberFormat="0" applyBorder="0" applyAlignment="0" applyProtection="0"/>
    <xf numFmtId="0" fontId="112" fillId="77" borderId="0" applyNumberFormat="0" applyBorder="0" applyAlignment="0" applyProtection="0"/>
    <xf numFmtId="0" fontId="112" fillId="81" borderId="0" applyNumberFormat="0" applyBorder="0" applyAlignment="0" applyProtection="0"/>
    <xf numFmtId="0" fontId="112" fillId="97" borderId="0" applyNumberFormat="0" applyBorder="0" applyAlignment="0" applyProtection="0"/>
    <xf numFmtId="0" fontId="112" fillId="97" borderId="0" applyNumberFormat="0" applyBorder="0" applyAlignment="0" applyProtection="0"/>
    <xf numFmtId="0" fontId="112" fillId="97" borderId="0" applyNumberFormat="0" applyBorder="0" applyAlignment="0" applyProtection="0"/>
    <xf numFmtId="0" fontId="96" fillId="0" borderId="0"/>
    <xf numFmtId="0" fontId="112" fillId="89" borderId="0" applyNumberFormat="0" applyBorder="0" applyAlignment="0" applyProtection="0"/>
    <xf numFmtId="0" fontId="104" fillId="73" borderId="61" applyNumberFormat="0" applyAlignment="0" applyProtection="0"/>
    <xf numFmtId="0" fontId="104" fillId="73" borderId="61" applyNumberFormat="0" applyAlignment="0" applyProtection="0"/>
    <xf numFmtId="0" fontId="112" fillId="77" borderId="0" applyNumberFormat="0" applyBorder="0" applyAlignment="0" applyProtection="0"/>
    <xf numFmtId="0" fontId="6" fillId="0" borderId="0"/>
    <xf numFmtId="0" fontId="112" fillId="85" borderId="0" applyNumberFormat="0" applyBorder="0" applyAlignment="0" applyProtection="0"/>
    <xf numFmtId="0" fontId="96" fillId="0" borderId="0"/>
    <xf numFmtId="0" fontId="112" fillId="77" borderId="0" applyNumberFormat="0" applyBorder="0" applyAlignment="0" applyProtection="0"/>
    <xf numFmtId="44" fontId="19" fillId="0" borderId="0" applyFont="0" applyFill="0" applyBorder="0" applyAlignment="0" applyProtection="0"/>
    <xf numFmtId="0" fontId="112" fillId="81" borderId="0" applyNumberFormat="0" applyBorder="0" applyAlignment="0" applyProtection="0"/>
    <xf numFmtId="0" fontId="96" fillId="0" borderId="0"/>
    <xf numFmtId="0" fontId="112" fillId="85" borderId="0" applyNumberFormat="0" applyBorder="0" applyAlignment="0" applyProtection="0"/>
    <xf numFmtId="0" fontId="112" fillId="77" borderId="0" applyNumberFormat="0" applyBorder="0" applyAlignment="0" applyProtection="0"/>
    <xf numFmtId="0" fontId="96" fillId="0" borderId="0"/>
    <xf numFmtId="0" fontId="112" fillId="77" borderId="0" applyNumberFormat="0" applyBorder="0" applyAlignment="0" applyProtection="0"/>
    <xf numFmtId="0" fontId="96" fillId="0" borderId="0"/>
    <xf numFmtId="0" fontId="112" fillId="93" borderId="0" applyNumberFormat="0" applyBorder="0" applyAlignment="0" applyProtection="0"/>
    <xf numFmtId="0" fontId="112" fillId="97" borderId="0" applyNumberFormat="0" applyBorder="0" applyAlignment="0" applyProtection="0"/>
    <xf numFmtId="0" fontId="112" fillId="81" borderId="0" applyNumberFormat="0" applyBorder="0" applyAlignment="0" applyProtection="0"/>
    <xf numFmtId="0" fontId="96" fillId="0" borderId="0"/>
    <xf numFmtId="0" fontId="112" fillId="85" borderId="0" applyNumberFormat="0" applyBorder="0" applyAlignment="0" applyProtection="0"/>
    <xf numFmtId="0" fontId="104" fillId="73" borderId="61" applyNumberFormat="0" applyAlignment="0" applyProtection="0"/>
    <xf numFmtId="0" fontId="5" fillId="0" borderId="0"/>
    <xf numFmtId="0" fontId="112" fillId="89" borderId="0" applyNumberFormat="0" applyBorder="0" applyAlignment="0" applyProtection="0"/>
    <xf numFmtId="0" fontId="96" fillId="0" borderId="0"/>
    <xf numFmtId="0" fontId="112" fillId="89" borderId="0" applyNumberFormat="0" applyBorder="0" applyAlignment="0" applyProtection="0"/>
    <xf numFmtId="0" fontId="112" fillId="77" borderId="0" applyNumberFormat="0" applyBorder="0" applyAlignment="0" applyProtection="0"/>
    <xf numFmtId="0" fontId="112" fillId="93" borderId="0" applyNumberFormat="0" applyBorder="0" applyAlignment="0" applyProtection="0"/>
    <xf numFmtId="0" fontId="112" fillId="81" borderId="0" applyNumberFormat="0" applyBorder="0" applyAlignment="0" applyProtection="0"/>
    <xf numFmtId="0" fontId="112" fillId="85" borderId="0" applyNumberFormat="0" applyBorder="0" applyAlignment="0" applyProtection="0"/>
    <xf numFmtId="9" fontId="30" fillId="0" borderId="0" applyFont="0" applyFill="0" applyBorder="0" applyAlignment="0" applyProtection="0"/>
    <xf numFmtId="0" fontId="5" fillId="0" borderId="0"/>
    <xf numFmtId="0" fontId="112" fillId="89" borderId="0" applyNumberFormat="0" applyBorder="0" applyAlignment="0" applyProtection="0"/>
    <xf numFmtId="0" fontId="112" fillId="97" borderId="0" applyNumberFormat="0" applyBorder="0" applyAlignment="0" applyProtection="0"/>
    <xf numFmtId="0" fontId="112" fillId="77" borderId="0" applyNumberFormat="0" applyBorder="0" applyAlignment="0" applyProtection="0"/>
    <xf numFmtId="0" fontId="112" fillId="97" borderId="0" applyNumberFormat="0" applyBorder="0" applyAlignment="0" applyProtection="0"/>
    <xf numFmtId="0" fontId="112" fillId="77" borderId="0" applyNumberFormat="0" applyBorder="0" applyAlignment="0" applyProtection="0"/>
    <xf numFmtId="0" fontId="112" fillId="93" borderId="0" applyNumberFormat="0" applyBorder="0" applyAlignment="0" applyProtection="0"/>
    <xf numFmtId="0" fontId="112" fillId="93" borderId="0" applyNumberFormat="0" applyBorder="0" applyAlignment="0" applyProtection="0"/>
    <xf numFmtId="0" fontId="112" fillId="89" borderId="0" applyNumberFormat="0" applyBorder="0" applyAlignment="0" applyProtection="0"/>
    <xf numFmtId="0" fontId="112" fillId="85" borderId="0" applyNumberFormat="0" applyBorder="0" applyAlignment="0" applyProtection="0"/>
    <xf numFmtId="0" fontId="112" fillId="81" borderId="0" applyNumberFormat="0" applyBorder="0" applyAlignment="0" applyProtection="0"/>
    <xf numFmtId="0" fontId="112" fillId="77" borderId="0" applyNumberFormat="0" applyBorder="0" applyAlignment="0" applyProtection="0"/>
    <xf numFmtId="0" fontId="104" fillId="73" borderId="61" applyNumberFormat="0" applyAlignment="0" applyProtection="0"/>
    <xf numFmtId="0" fontId="112" fillId="81" borderId="0" applyNumberFormat="0" applyBorder="0" applyAlignment="0" applyProtection="0"/>
    <xf numFmtId="0" fontId="112" fillId="89" borderId="0" applyNumberFormat="0" applyBorder="0" applyAlignment="0" applyProtection="0"/>
    <xf numFmtId="0" fontId="112" fillId="85" borderId="0" applyNumberFormat="0" applyBorder="0" applyAlignment="0" applyProtection="0"/>
    <xf numFmtId="0" fontId="96" fillId="0" borderId="0"/>
    <xf numFmtId="0" fontId="112" fillId="97" borderId="0" applyNumberFormat="0" applyBorder="0" applyAlignment="0" applyProtection="0"/>
    <xf numFmtId="0" fontId="112" fillId="81" borderId="0" applyNumberFormat="0" applyBorder="0" applyAlignment="0" applyProtection="0"/>
    <xf numFmtId="0" fontId="112" fillId="93" borderId="0" applyNumberFormat="0" applyBorder="0" applyAlignment="0" applyProtection="0"/>
    <xf numFmtId="0" fontId="112" fillId="93" borderId="0" applyNumberFormat="0" applyBorder="0" applyAlignment="0" applyProtection="0"/>
    <xf numFmtId="0" fontId="104" fillId="73" borderId="61" applyNumberFormat="0" applyAlignment="0" applyProtection="0"/>
    <xf numFmtId="0" fontId="104" fillId="73" borderId="61" applyNumberFormat="0" applyAlignment="0" applyProtection="0"/>
    <xf numFmtId="0" fontId="112" fillId="89" borderId="0" applyNumberFormat="0" applyBorder="0" applyAlignment="0" applyProtection="0"/>
    <xf numFmtId="0" fontId="112" fillId="81" borderId="0" applyNumberFormat="0" applyBorder="0" applyAlignment="0" applyProtection="0"/>
    <xf numFmtId="0" fontId="112" fillId="89" borderId="0" applyNumberFormat="0" applyBorder="0" applyAlignment="0" applyProtection="0"/>
    <xf numFmtId="0" fontId="96" fillId="0" borderId="0"/>
    <xf numFmtId="0" fontId="104" fillId="73" borderId="61" applyNumberFormat="0" applyAlignment="0" applyProtection="0"/>
    <xf numFmtId="0" fontId="112" fillId="81" borderId="0" applyNumberFormat="0" applyBorder="0" applyAlignment="0" applyProtection="0"/>
    <xf numFmtId="0" fontId="96" fillId="0" borderId="0"/>
    <xf numFmtId="0" fontId="112" fillId="97" borderId="0" applyNumberFormat="0" applyBorder="0" applyAlignment="0" applyProtection="0"/>
    <xf numFmtId="0" fontId="112" fillId="85" borderId="0" applyNumberFormat="0" applyBorder="0" applyAlignment="0" applyProtection="0"/>
    <xf numFmtId="0" fontId="96" fillId="0" borderId="0"/>
    <xf numFmtId="0" fontId="5" fillId="0" borderId="0"/>
    <xf numFmtId="0" fontId="112" fillId="93" borderId="0" applyNumberFormat="0" applyBorder="0" applyAlignment="0" applyProtection="0"/>
    <xf numFmtId="0" fontId="112" fillId="89" borderId="0" applyNumberFormat="0" applyBorder="0" applyAlignment="0" applyProtection="0"/>
    <xf numFmtId="0" fontId="104" fillId="73" borderId="61" applyNumberFormat="0" applyAlignment="0" applyProtection="0"/>
    <xf numFmtId="0" fontId="96" fillId="0" borderId="0"/>
    <xf numFmtId="0" fontId="96" fillId="0" borderId="0"/>
    <xf numFmtId="0" fontId="112" fillId="89" borderId="0" applyNumberFormat="0" applyBorder="0" applyAlignment="0" applyProtection="0"/>
    <xf numFmtId="0" fontId="112" fillId="97" borderId="0" applyNumberFormat="0" applyBorder="0" applyAlignment="0" applyProtection="0"/>
    <xf numFmtId="0" fontId="112" fillId="89" borderId="0" applyNumberFormat="0" applyBorder="0" applyAlignment="0" applyProtection="0"/>
    <xf numFmtId="0" fontId="112" fillId="97" borderId="0" applyNumberFormat="0" applyBorder="0" applyAlignment="0" applyProtection="0"/>
    <xf numFmtId="0" fontId="112" fillId="77" borderId="0" applyNumberFormat="0" applyBorder="0" applyAlignment="0" applyProtection="0"/>
    <xf numFmtId="0" fontId="112" fillId="81" borderId="0" applyNumberFormat="0" applyBorder="0" applyAlignment="0" applyProtection="0"/>
    <xf numFmtId="0" fontId="112" fillId="85" borderId="0" applyNumberFormat="0" applyBorder="0" applyAlignment="0" applyProtection="0"/>
    <xf numFmtId="0" fontId="112" fillId="85" borderId="0" applyNumberFormat="0" applyBorder="0" applyAlignment="0" applyProtection="0"/>
    <xf numFmtId="0" fontId="112" fillId="85" borderId="0" applyNumberFormat="0" applyBorder="0" applyAlignment="0" applyProtection="0"/>
    <xf numFmtId="0" fontId="112" fillId="85" borderId="0" applyNumberFormat="0" applyBorder="0" applyAlignment="0" applyProtection="0"/>
    <xf numFmtId="4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171" fontId="6" fillId="0" borderId="0">
      <protection locked="0"/>
    </xf>
    <xf numFmtId="171" fontId="6" fillId="0" borderId="0">
      <protection locked="0"/>
    </xf>
    <xf numFmtId="171" fontId="6" fillId="0" borderId="0">
      <protection locked="0"/>
    </xf>
    <xf numFmtId="171" fontId="6" fillId="0" borderId="0">
      <protection locked="0"/>
    </xf>
    <xf numFmtId="0" fontId="4" fillId="0" borderId="0"/>
    <xf numFmtId="0" fontId="57" fillId="0" borderId="0"/>
    <xf numFmtId="0" fontId="57" fillId="0" borderId="0"/>
    <xf numFmtId="0" fontId="57" fillId="0" borderId="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4" fontId="54" fillId="37" borderId="0" applyNumberFormat="0" applyProtection="0">
      <alignment horizontal="left" vertical="center" indent="1"/>
    </xf>
    <xf numFmtId="4" fontId="57" fillId="0" borderId="0" applyNumberFormat="0" applyProtection="0">
      <alignment horizontal="left" vertical="center" indent="1"/>
    </xf>
    <xf numFmtId="4" fontId="52" fillId="0" borderId="0" applyNumberFormat="0" applyProtection="0">
      <alignment horizontal="left" vertical="center" indent="1"/>
    </xf>
    <xf numFmtId="0" fontId="57" fillId="0" borderId="8" applyNumberFormat="0" applyProtection="0">
      <alignment horizontal="left" vertical="center" indent="2"/>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57" fillId="0" borderId="8" applyNumberFormat="0" applyProtection="0">
      <alignment horizontal="left" vertical="center" indent="2"/>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57" fillId="0" borderId="8" applyNumberFormat="0" applyProtection="0">
      <alignment horizontal="left" vertical="center" indent="2"/>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57" fillId="0" borderId="8" applyNumberFormat="0" applyProtection="0">
      <alignment horizontal="left" vertical="center" indent="2"/>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6" borderId="11" applyNumberFormat="0" applyProtection="0">
      <alignment horizontal="left" vertical="center" indent="1"/>
    </xf>
    <xf numFmtId="0" fontId="6" fillId="0" borderId="17" applyNumberFormat="0" applyFill="0" applyBorder="0" applyAlignment="0" applyProtection="0"/>
    <xf numFmtId="0" fontId="6" fillId="0" borderId="17" applyNumberForma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78" borderId="0" applyNumberFormat="0" applyBorder="0" applyAlignment="0" applyProtection="0"/>
    <xf numFmtId="0" fontId="4" fillId="79" borderId="0" applyNumberFormat="0" applyBorder="0" applyAlignment="0" applyProtection="0"/>
    <xf numFmtId="0" fontId="4" fillId="82" borderId="0" applyNumberFormat="0" applyBorder="0" applyAlignment="0" applyProtection="0"/>
    <xf numFmtId="0" fontId="4" fillId="83"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4" fontId="4" fillId="0" borderId="0" applyFont="0" applyFill="0" applyBorder="0" applyAlignment="0" applyProtection="0"/>
    <xf numFmtId="0" fontId="4" fillId="76" borderId="65" applyNumberFormat="0" applyFont="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78" borderId="0" applyNumberFormat="0" applyBorder="0" applyAlignment="0" applyProtection="0"/>
    <xf numFmtId="0" fontId="4" fillId="79" borderId="0" applyNumberFormat="0" applyBorder="0" applyAlignment="0" applyProtection="0"/>
    <xf numFmtId="0" fontId="4" fillId="82" borderId="0" applyNumberFormat="0" applyBorder="0" applyAlignment="0" applyProtection="0"/>
    <xf numFmtId="0" fontId="4" fillId="83"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4" fontId="4" fillId="0" borderId="0" applyFont="0" applyFill="0" applyBorder="0" applyAlignment="0" applyProtection="0"/>
    <xf numFmtId="0" fontId="4" fillId="76" borderId="65" applyNumberFormat="0" applyFont="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44"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78" borderId="0" applyNumberFormat="0" applyBorder="0" applyAlignment="0" applyProtection="0"/>
    <xf numFmtId="0" fontId="4" fillId="79" borderId="0" applyNumberFormat="0" applyBorder="0" applyAlignment="0" applyProtection="0"/>
    <xf numFmtId="0" fontId="4" fillId="82" borderId="0" applyNumberFormat="0" applyBorder="0" applyAlignment="0" applyProtection="0"/>
    <xf numFmtId="0" fontId="4" fillId="83"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76" borderId="65" applyNumberFormat="0" applyFont="0" applyAlignment="0" applyProtection="0"/>
    <xf numFmtId="0" fontId="4" fillId="0" borderId="0"/>
    <xf numFmtId="44"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78" borderId="0" applyNumberFormat="0" applyBorder="0" applyAlignment="0" applyProtection="0"/>
    <xf numFmtId="0" fontId="4" fillId="79" borderId="0" applyNumberFormat="0" applyBorder="0" applyAlignment="0" applyProtection="0"/>
    <xf numFmtId="0" fontId="4" fillId="82" borderId="0" applyNumberFormat="0" applyBorder="0" applyAlignment="0" applyProtection="0"/>
    <xf numFmtId="0" fontId="4" fillId="83"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76" borderId="65" applyNumberFormat="0" applyFont="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76" borderId="65" applyNumberFormat="0" applyFont="0" applyAlignment="0" applyProtection="0"/>
    <xf numFmtId="9" fontId="4" fillId="0" borderId="0" applyFont="0" applyFill="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86" borderId="0" applyNumberFormat="0" applyBorder="0" applyAlignment="0" applyProtection="0"/>
    <xf numFmtId="0" fontId="4" fillId="82" borderId="0" applyNumberFormat="0" applyBorder="0" applyAlignment="0" applyProtection="0"/>
    <xf numFmtId="0" fontId="4" fillId="78" borderId="0" applyNumberFormat="0" applyBorder="0" applyAlignment="0" applyProtection="0"/>
    <xf numFmtId="0" fontId="4" fillId="91" borderId="0" applyNumberFormat="0" applyBorder="0" applyAlignment="0" applyProtection="0"/>
    <xf numFmtId="0" fontId="4" fillId="98" borderId="0" applyNumberFormat="0" applyBorder="0" applyAlignment="0" applyProtection="0"/>
    <xf numFmtId="0" fontId="4" fillId="94" borderId="0" applyNumberFormat="0" applyBorder="0" applyAlignment="0" applyProtection="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90" borderId="0" applyNumberFormat="0" applyBorder="0" applyAlignment="0" applyProtection="0"/>
    <xf numFmtId="0" fontId="4" fillId="83" borderId="0" applyNumberFormat="0" applyBorder="0" applyAlignment="0" applyProtection="0"/>
    <xf numFmtId="0" fontId="4" fillId="95" borderId="0" applyNumberFormat="0" applyBorder="0" applyAlignment="0" applyProtection="0"/>
    <xf numFmtId="0" fontId="4" fillId="79"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99" borderId="0" applyNumberFormat="0" applyBorder="0" applyAlignment="0" applyProtection="0"/>
    <xf numFmtId="0" fontId="4" fillId="87" borderId="0" applyNumberFormat="0" applyBorder="0" applyAlignment="0" applyProtection="0"/>
    <xf numFmtId="0" fontId="4" fillId="0" borderId="0"/>
    <xf numFmtId="9" fontId="4" fillId="0" borderId="0" applyFont="0" applyFill="0" applyBorder="0" applyAlignment="0" applyProtection="0"/>
    <xf numFmtId="0" fontId="4" fillId="76" borderId="65" applyNumberFormat="0" applyFont="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78" borderId="0" applyNumberFormat="0" applyBorder="0" applyAlignment="0" applyProtection="0"/>
    <xf numFmtId="0" fontId="4" fillId="79" borderId="0" applyNumberFormat="0" applyBorder="0" applyAlignment="0" applyProtection="0"/>
    <xf numFmtId="0" fontId="4" fillId="0" borderId="0"/>
    <xf numFmtId="0" fontId="4" fillId="82" borderId="0" applyNumberFormat="0" applyBorder="0" applyAlignment="0" applyProtection="0"/>
    <xf numFmtId="0" fontId="4" fillId="83"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76" borderId="65"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9" fillId="0" borderId="0"/>
    <xf numFmtId="0" fontId="139" fillId="0" borderId="0"/>
    <xf numFmtId="0" fontId="19" fillId="0" borderId="0">
      <alignment vertical="top"/>
    </xf>
    <xf numFmtId="0" fontId="19" fillId="0" borderId="0">
      <alignment vertical="top"/>
    </xf>
    <xf numFmtId="0" fontId="6" fillId="0" borderId="0"/>
    <xf numFmtId="0" fontId="112" fillId="93" borderId="0" applyNumberFormat="0" applyBorder="0" applyAlignment="0" applyProtection="0"/>
    <xf numFmtId="0" fontId="112" fillId="77" borderId="0" applyNumberFormat="0" applyBorder="0" applyAlignment="0" applyProtection="0"/>
    <xf numFmtId="0" fontId="112" fillId="81" borderId="0" applyNumberFormat="0" applyBorder="0" applyAlignment="0" applyProtection="0"/>
    <xf numFmtId="0" fontId="112" fillId="89" borderId="0" applyNumberFormat="0" applyBorder="0" applyAlignment="0" applyProtection="0"/>
    <xf numFmtId="0" fontId="112" fillId="85" borderId="0" applyNumberFormat="0" applyBorder="0" applyAlignment="0" applyProtection="0"/>
    <xf numFmtId="0" fontId="112" fillId="77" borderId="0" applyNumberFormat="0" applyBorder="0" applyAlignment="0" applyProtection="0"/>
    <xf numFmtId="0" fontId="112" fillId="89" borderId="0" applyNumberFormat="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112" fillId="81" borderId="0" applyNumberFormat="0" applyBorder="0" applyAlignment="0" applyProtection="0"/>
    <xf numFmtId="43" fontId="4" fillId="0" borderId="0" applyFont="0" applyFill="0" applyBorder="0" applyAlignment="0" applyProtection="0"/>
    <xf numFmtId="0" fontId="104" fillId="73" borderId="61" applyNumberFormat="0" applyAlignment="0" applyProtection="0"/>
    <xf numFmtId="0" fontId="112" fillId="77" borderId="0" applyNumberFormat="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112" fillId="97" borderId="0" applyNumberFormat="0" applyBorder="0" applyAlignment="0" applyProtection="0"/>
    <xf numFmtId="0" fontId="104" fillId="73" borderId="61" applyNumberFormat="0" applyAlignment="0" applyProtection="0"/>
    <xf numFmtId="0" fontId="104" fillId="73" borderId="61" applyNumberFormat="0" applyAlignment="0" applyProtection="0"/>
    <xf numFmtId="0" fontId="112" fillId="97" borderId="0" applyNumberFormat="0" applyBorder="0" applyAlignment="0" applyProtection="0"/>
    <xf numFmtId="0" fontId="96" fillId="0" borderId="0"/>
    <xf numFmtId="0" fontId="104" fillId="73" borderId="61" applyNumberFormat="0" applyAlignment="0" applyProtection="0"/>
    <xf numFmtId="0" fontId="112" fillId="81" borderId="0" applyNumberFormat="0" applyBorder="0" applyAlignment="0" applyProtection="0"/>
    <xf numFmtId="0" fontId="112" fillId="85"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8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96" fillId="0" borderId="0"/>
    <xf numFmtId="0" fontId="112" fillId="97" borderId="0" applyNumberFormat="0" applyBorder="0" applyAlignment="0" applyProtection="0"/>
    <xf numFmtId="0" fontId="112" fillId="81" borderId="0" applyNumberFormat="0" applyBorder="0" applyAlignment="0" applyProtection="0"/>
    <xf numFmtId="0" fontId="112" fillId="81" borderId="0" applyNumberFormat="0" applyBorder="0" applyAlignment="0" applyProtection="0"/>
    <xf numFmtId="0" fontId="6"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104" fillId="73" borderId="61" applyNumberFormat="0" applyAlignment="0" applyProtection="0"/>
    <xf numFmtId="0" fontId="112" fillId="77" borderId="0" applyNumberFormat="0" applyBorder="0" applyAlignment="0" applyProtection="0"/>
    <xf numFmtId="0" fontId="4" fillId="78" borderId="0" applyNumberFormat="0" applyBorder="0" applyAlignment="0" applyProtection="0"/>
    <xf numFmtId="0" fontId="4" fillId="79" borderId="0" applyNumberFormat="0" applyBorder="0" applyAlignment="0" applyProtection="0"/>
    <xf numFmtId="0" fontId="112" fillId="81" borderId="0" applyNumberFormat="0" applyBorder="0" applyAlignment="0" applyProtection="0"/>
    <xf numFmtId="0" fontId="4" fillId="82" borderId="0" applyNumberFormat="0" applyBorder="0" applyAlignment="0" applyProtection="0"/>
    <xf numFmtId="0" fontId="4" fillId="83" borderId="0" applyNumberFormat="0" applyBorder="0" applyAlignment="0" applyProtection="0"/>
    <xf numFmtId="0" fontId="112" fillId="85"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112" fillId="89"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112" fillId="93"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112" fillId="97"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0" fontId="4" fillId="0" borderId="0"/>
    <xf numFmtId="0" fontId="6"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4" fontId="4" fillId="0" borderId="0" applyFont="0" applyFill="0" applyBorder="0" applyAlignment="0" applyProtection="0"/>
    <xf numFmtId="0" fontId="4" fillId="76" borderId="65" applyNumberFormat="0" applyFont="0" applyAlignment="0" applyProtection="0"/>
    <xf numFmtId="0" fontId="6" fillId="0" borderId="0"/>
    <xf numFmtId="0" fontId="112" fillId="77" borderId="0" applyNumberFormat="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78" borderId="0" applyNumberFormat="0" applyBorder="0" applyAlignment="0" applyProtection="0"/>
    <xf numFmtId="0" fontId="4" fillId="79" borderId="0" applyNumberFormat="0" applyBorder="0" applyAlignment="0" applyProtection="0"/>
    <xf numFmtId="0" fontId="4" fillId="82" borderId="0" applyNumberFormat="0" applyBorder="0" applyAlignment="0" applyProtection="0"/>
    <xf numFmtId="0" fontId="4" fillId="83"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4" fontId="4" fillId="0" borderId="0" applyFont="0" applyFill="0" applyBorder="0" applyAlignment="0" applyProtection="0"/>
    <xf numFmtId="0" fontId="4" fillId="76" borderId="65" applyNumberFormat="0" applyFont="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44"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78" borderId="0" applyNumberFormat="0" applyBorder="0" applyAlignment="0" applyProtection="0"/>
    <xf numFmtId="0" fontId="4" fillId="79" borderId="0" applyNumberFormat="0" applyBorder="0" applyAlignment="0" applyProtection="0"/>
    <xf numFmtId="0" fontId="4" fillId="82" borderId="0" applyNumberFormat="0" applyBorder="0" applyAlignment="0" applyProtection="0"/>
    <xf numFmtId="0" fontId="4" fillId="83"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76" borderId="65" applyNumberFormat="0" applyFont="0" applyAlignment="0" applyProtection="0"/>
    <xf numFmtId="0" fontId="4" fillId="0" borderId="0"/>
    <xf numFmtId="44"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78" borderId="0" applyNumberFormat="0" applyBorder="0" applyAlignment="0" applyProtection="0"/>
    <xf numFmtId="0" fontId="4" fillId="79" borderId="0" applyNumberFormat="0" applyBorder="0" applyAlignment="0" applyProtection="0"/>
    <xf numFmtId="0" fontId="4" fillId="82" borderId="0" applyNumberFormat="0" applyBorder="0" applyAlignment="0" applyProtection="0"/>
    <xf numFmtId="0" fontId="4" fillId="83"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76" borderId="65" applyNumberFormat="0" applyFont="0" applyAlignment="0" applyProtection="0"/>
    <xf numFmtId="0" fontId="104" fillId="73" borderId="61" applyNumberFormat="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96" fillId="0" borderId="0"/>
    <xf numFmtId="0" fontId="112" fillId="89" borderId="0" applyNumberFormat="0" applyBorder="0" applyAlignment="0" applyProtection="0"/>
    <xf numFmtId="0" fontId="112" fillId="93" borderId="0" applyNumberFormat="0" applyBorder="0" applyAlignment="0" applyProtection="0"/>
    <xf numFmtId="0" fontId="4" fillId="0" borderId="0"/>
    <xf numFmtId="0" fontId="112" fillId="81" borderId="0" applyNumberFormat="0" applyBorder="0" applyAlignment="0" applyProtection="0"/>
    <xf numFmtId="0" fontId="112" fillId="89" borderId="0" applyNumberFormat="0" applyBorder="0" applyAlignment="0" applyProtection="0"/>
    <xf numFmtId="0" fontId="112" fillId="81" borderId="0" applyNumberFormat="0" applyBorder="0" applyAlignment="0" applyProtection="0"/>
    <xf numFmtId="0" fontId="112" fillId="81" borderId="0" applyNumberFormat="0" applyBorder="0" applyAlignment="0" applyProtection="0"/>
    <xf numFmtId="0" fontId="4" fillId="76" borderId="65" applyNumberFormat="0" applyFont="0" applyAlignment="0" applyProtection="0"/>
    <xf numFmtId="9" fontId="4" fillId="0" borderId="0" applyFont="0" applyFill="0" applyBorder="0" applyAlignment="0" applyProtection="0"/>
    <xf numFmtId="0" fontId="96" fillId="0" borderId="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86"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0"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4"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98"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3"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87"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1"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5"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0" fontId="4" fillId="99"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0" fontId="4" fillId="76" borderId="65"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86" borderId="0" applyNumberFormat="0" applyBorder="0" applyAlignment="0" applyProtection="0"/>
    <xf numFmtId="0" fontId="4" fillId="82" borderId="0" applyNumberFormat="0" applyBorder="0" applyAlignment="0" applyProtection="0"/>
    <xf numFmtId="0" fontId="4" fillId="78" borderId="0" applyNumberFormat="0" applyBorder="0" applyAlignment="0" applyProtection="0"/>
    <xf numFmtId="0" fontId="4" fillId="91" borderId="0" applyNumberFormat="0" applyBorder="0" applyAlignment="0" applyProtection="0"/>
    <xf numFmtId="0" fontId="4" fillId="98" borderId="0" applyNumberFormat="0" applyBorder="0" applyAlignment="0" applyProtection="0"/>
    <xf numFmtId="0" fontId="4" fillId="94" borderId="0" applyNumberFormat="0" applyBorder="0" applyAlignment="0" applyProtection="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90" borderId="0" applyNumberFormat="0" applyBorder="0" applyAlignment="0" applyProtection="0"/>
    <xf numFmtId="0" fontId="4" fillId="83" borderId="0" applyNumberFormat="0" applyBorder="0" applyAlignment="0" applyProtection="0"/>
    <xf numFmtId="0" fontId="4" fillId="95" borderId="0" applyNumberFormat="0" applyBorder="0" applyAlignment="0" applyProtection="0"/>
    <xf numFmtId="0" fontId="4" fillId="79"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99" borderId="0" applyNumberFormat="0" applyBorder="0" applyAlignment="0" applyProtection="0"/>
    <xf numFmtId="0" fontId="4" fillId="87" borderId="0" applyNumberFormat="0" applyBorder="0" applyAlignment="0" applyProtection="0"/>
    <xf numFmtId="0" fontId="4" fillId="0" borderId="0"/>
    <xf numFmtId="9" fontId="4" fillId="0" borderId="0" applyFont="0" applyFill="0" applyBorder="0" applyAlignment="0" applyProtection="0"/>
    <xf numFmtId="0" fontId="4" fillId="76" borderId="65" applyNumberFormat="0" applyFont="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78" borderId="0" applyNumberFormat="0" applyBorder="0" applyAlignment="0" applyProtection="0"/>
    <xf numFmtId="0" fontId="4" fillId="79" borderId="0" applyNumberFormat="0" applyBorder="0" applyAlignment="0" applyProtection="0"/>
    <xf numFmtId="0" fontId="4" fillId="0" borderId="0"/>
    <xf numFmtId="0" fontId="4" fillId="82" borderId="0" applyNumberFormat="0" applyBorder="0" applyAlignment="0" applyProtection="0"/>
    <xf numFmtId="0" fontId="4" fillId="83" borderId="0" applyNumberFormat="0" applyBorder="0" applyAlignment="0" applyProtection="0"/>
    <xf numFmtId="0" fontId="4" fillId="86" borderId="0" applyNumberFormat="0" applyBorder="0" applyAlignment="0" applyProtection="0"/>
    <xf numFmtId="0" fontId="4" fillId="87" borderId="0" applyNumberFormat="0" applyBorder="0" applyAlignment="0" applyProtection="0"/>
    <xf numFmtId="0" fontId="4" fillId="90" borderId="0" applyNumberFormat="0" applyBorder="0" applyAlignment="0" applyProtection="0"/>
    <xf numFmtId="0" fontId="4" fillId="91" borderId="0" applyNumberFormat="0" applyBorder="0" applyAlignment="0" applyProtection="0"/>
    <xf numFmtId="0" fontId="4" fillId="94" borderId="0" applyNumberFormat="0" applyBorder="0" applyAlignment="0" applyProtection="0"/>
    <xf numFmtId="0" fontId="4" fillId="95" borderId="0" applyNumberFormat="0" applyBorder="0" applyAlignment="0" applyProtection="0"/>
    <xf numFmtId="0" fontId="4" fillId="98" borderId="0" applyNumberFormat="0" applyBorder="0" applyAlignment="0" applyProtection="0"/>
    <xf numFmtId="0" fontId="4" fillId="99" borderId="0" applyNumberFormat="0" applyBorder="0" applyAlignment="0" applyProtection="0"/>
    <xf numFmtId="0" fontId="4" fillId="0" borderId="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76" borderId="65"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99" borderId="0" applyNumberFormat="0" applyBorder="0" applyAlignment="0" applyProtection="0"/>
    <xf numFmtId="0" fontId="4" fillId="98" borderId="0" applyNumberFormat="0" applyBorder="0" applyAlignment="0" applyProtection="0"/>
    <xf numFmtId="0" fontId="4" fillId="95" borderId="0" applyNumberFormat="0" applyBorder="0" applyAlignment="0" applyProtection="0"/>
    <xf numFmtId="0" fontId="4" fillId="94" borderId="0" applyNumberFormat="0" applyBorder="0" applyAlignment="0" applyProtection="0"/>
    <xf numFmtId="0" fontId="4" fillId="91" borderId="0" applyNumberFormat="0" applyBorder="0" applyAlignment="0" applyProtection="0"/>
    <xf numFmtId="0" fontId="4" fillId="90" borderId="0" applyNumberFormat="0" applyBorder="0" applyAlignment="0" applyProtection="0"/>
    <xf numFmtId="0" fontId="4" fillId="0" borderId="0"/>
    <xf numFmtId="0" fontId="4" fillId="0" borderId="0"/>
    <xf numFmtId="0" fontId="4" fillId="0" borderId="0"/>
    <xf numFmtId="0" fontId="4" fillId="0" borderId="0"/>
    <xf numFmtId="0" fontId="4" fillId="87" borderId="0" applyNumberFormat="0" applyBorder="0" applyAlignment="0" applyProtection="0"/>
    <xf numFmtId="0" fontId="4" fillId="76" borderId="65" applyNumberFormat="0" applyFont="0" applyAlignment="0" applyProtection="0"/>
    <xf numFmtId="0" fontId="4" fillId="86" borderId="0" applyNumberFormat="0" applyBorder="0" applyAlignment="0" applyProtection="0"/>
    <xf numFmtId="0" fontId="4" fillId="83" borderId="0" applyNumberFormat="0" applyBorder="0" applyAlignment="0" applyProtection="0"/>
    <xf numFmtId="0" fontId="4" fillId="82" borderId="0" applyNumberFormat="0" applyBorder="0" applyAlignment="0" applyProtection="0"/>
    <xf numFmtId="0" fontId="4" fillId="79" borderId="0" applyNumberFormat="0" applyBorder="0" applyAlignment="0" applyProtection="0"/>
    <xf numFmtId="0" fontId="4" fillId="78" borderId="0" applyNumberFormat="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93" borderId="0" applyNumberFormat="0" applyBorder="0" applyAlignment="0" applyProtection="0"/>
    <xf numFmtId="0" fontId="112" fillId="77" borderId="0" applyNumberFormat="0" applyBorder="0" applyAlignment="0" applyProtection="0"/>
    <xf numFmtId="0" fontId="112" fillId="97" borderId="0" applyNumberFormat="0" applyBorder="0" applyAlignment="0" applyProtection="0"/>
    <xf numFmtId="0" fontId="112" fillId="85" borderId="0" applyNumberFormat="0" applyBorder="0" applyAlignment="0" applyProtection="0"/>
    <xf numFmtId="0" fontId="104" fillId="73" borderId="61" applyNumberFormat="0" applyAlignment="0" applyProtection="0"/>
    <xf numFmtId="0" fontId="112" fillId="97" borderId="0" applyNumberFormat="0" applyBorder="0" applyAlignment="0" applyProtection="0"/>
    <xf numFmtId="0" fontId="112" fillId="77" borderId="0" applyNumberFormat="0" applyBorder="0" applyAlignment="0" applyProtection="0"/>
    <xf numFmtId="0" fontId="6" fillId="0" borderId="0"/>
    <xf numFmtId="0" fontId="112" fillId="77" borderId="0" applyNumberFormat="0" applyBorder="0" applyAlignment="0" applyProtection="0"/>
    <xf numFmtId="0" fontId="6" fillId="0" borderId="0"/>
    <xf numFmtId="0" fontId="104" fillId="73" borderId="61" applyNumberFormat="0" applyAlignment="0" applyProtection="0"/>
    <xf numFmtId="0" fontId="112" fillId="89" borderId="0" applyNumberFormat="0" applyBorder="0" applyAlignment="0" applyProtection="0"/>
    <xf numFmtId="0" fontId="112" fillId="77" borderId="0" applyNumberFormat="0" applyBorder="0" applyAlignment="0" applyProtection="0"/>
    <xf numFmtId="0" fontId="112" fillId="81" borderId="0" applyNumberFormat="0" applyBorder="0" applyAlignment="0" applyProtection="0"/>
    <xf numFmtId="0" fontId="112" fillId="85" borderId="0" applyNumberFormat="0" applyBorder="0" applyAlignment="0" applyProtection="0"/>
    <xf numFmtId="0" fontId="6" fillId="0" borderId="0"/>
    <xf numFmtId="0" fontId="112" fillId="89" borderId="0" applyNumberFormat="0" applyBorder="0" applyAlignment="0" applyProtection="0"/>
    <xf numFmtId="0" fontId="112" fillId="93" borderId="0" applyNumberFormat="0" applyBorder="0" applyAlignment="0" applyProtection="0"/>
    <xf numFmtId="0" fontId="112" fillId="97" borderId="0" applyNumberFormat="0" applyBorder="0" applyAlignment="0" applyProtection="0"/>
    <xf numFmtId="0" fontId="112" fillId="89" borderId="0" applyNumberFormat="0" applyBorder="0" applyAlignment="0" applyProtection="0"/>
    <xf numFmtId="0" fontId="112" fillId="97" borderId="0" applyNumberFormat="0" applyBorder="0" applyAlignment="0" applyProtection="0"/>
    <xf numFmtId="0" fontId="96" fillId="0" borderId="0"/>
    <xf numFmtId="0" fontId="112" fillId="97" borderId="0" applyNumberFormat="0" applyBorder="0" applyAlignment="0" applyProtection="0"/>
    <xf numFmtId="0" fontId="96" fillId="0" borderId="0"/>
    <xf numFmtId="0" fontId="112" fillId="77" borderId="0" applyNumberFormat="0" applyBorder="0" applyAlignment="0" applyProtection="0"/>
    <xf numFmtId="0" fontId="6" fillId="0" borderId="0"/>
    <xf numFmtId="0" fontId="112" fillId="93" borderId="0" applyNumberFormat="0" applyBorder="0" applyAlignment="0" applyProtection="0"/>
    <xf numFmtId="0" fontId="112" fillId="89" borderId="0" applyNumberFormat="0" applyBorder="0" applyAlignment="0" applyProtection="0"/>
    <xf numFmtId="0" fontId="112" fillId="85" borderId="0" applyNumberFormat="0" applyBorder="0" applyAlignment="0" applyProtection="0"/>
    <xf numFmtId="0" fontId="112" fillId="93" borderId="0" applyNumberFormat="0" applyBorder="0" applyAlignment="0" applyProtection="0"/>
    <xf numFmtId="0" fontId="112" fillId="93" borderId="0" applyNumberFormat="0" applyBorder="0" applyAlignment="0" applyProtection="0"/>
    <xf numFmtId="0" fontId="112" fillId="97" borderId="0" applyNumberFormat="0" applyBorder="0" applyAlignment="0" applyProtection="0"/>
    <xf numFmtId="0" fontId="112" fillId="93" borderId="0" applyNumberFormat="0" applyBorder="0" applyAlignment="0" applyProtection="0"/>
    <xf numFmtId="0" fontId="112" fillId="89" borderId="0" applyNumberFormat="0" applyBorder="0" applyAlignment="0" applyProtection="0"/>
    <xf numFmtId="0" fontId="112" fillId="85" borderId="0" applyNumberFormat="0" applyBorder="0" applyAlignment="0" applyProtection="0"/>
    <xf numFmtId="0" fontId="112" fillId="89" borderId="0" applyNumberFormat="0" applyBorder="0" applyAlignment="0" applyProtection="0"/>
    <xf numFmtId="0" fontId="112" fillId="93" borderId="0" applyNumberFormat="0" applyBorder="0" applyAlignment="0" applyProtection="0"/>
    <xf numFmtId="0" fontId="104" fillId="73" borderId="61" applyNumberFormat="0" applyAlignment="0" applyProtection="0"/>
    <xf numFmtId="0" fontId="112" fillId="77" borderId="0" applyNumberFormat="0" applyBorder="0" applyAlignment="0" applyProtection="0"/>
    <xf numFmtId="43" fontId="96" fillId="0" borderId="0" applyFont="0" applyFill="0" applyBorder="0" applyAlignment="0" applyProtection="0"/>
    <xf numFmtId="0" fontId="112" fillId="97" borderId="0" applyNumberFormat="0" applyBorder="0" applyAlignment="0" applyProtection="0"/>
    <xf numFmtId="0" fontId="112" fillId="85" borderId="0" applyNumberFormat="0" applyBorder="0" applyAlignment="0" applyProtection="0"/>
    <xf numFmtId="0" fontId="112" fillId="85" borderId="0" applyNumberFormat="0" applyBorder="0" applyAlignment="0" applyProtection="0"/>
    <xf numFmtId="0" fontId="112" fillId="85" borderId="0" applyNumberFormat="0" applyBorder="0" applyAlignment="0" applyProtection="0"/>
    <xf numFmtId="0" fontId="6" fillId="0" borderId="0"/>
    <xf numFmtId="0" fontId="112" fillId="93" borderId="0" applyNumberFormat="0" applyBorder="0" applyAlignment="0" applyProtection="0"/>
    <xf numFmtId="0" fontId="112" fillId="85" borderId="0" applyNumberFormat="0" applyBorder="0" applyAlignment="0" applyProtection="0"/>
    <xf numFmtId="0" fontId="104" fillId="73" borderId="61" applyNumberFormat="0" applyAlignment="0" applyProtection="0"/>
    <xf numFmtId="0" fontId="104" fillId="73" borderId="61" applyNumberFormat="0" applyAlignment="0" applyProtection="0"/>
    <xf numFmtId="0" fontId="6" fillId="0" borderId="0"/>
    <xf numFmtId="0" fontId="6" fillId="0" borderId="0"/>
    <xf numFmtId="0" fontId="96" fillId="0" borderId="0"/>
    <xf numFmtId="0" fontId="96" fillId="0" borderId="0"/>
    <xf numFmtId="0" fontId="6" fillId="0" borderId="0"/>
    <xf numFmtId="0" fontId="6" fillId="0" borderId="0"/>
    <xf numFmtId="0" fontId="3" fillId="0" borderId="0"/>
    <xf numFmtId="0" fontId="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149" fillId="0" borderId="0"/>
    <xf numFmtId="0" fontId="3"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3" fillId="76" borderId="65" applyNumberFormat="0" applyFont="0" applyAlignment="0" applyProtection="0"/>
    <xf numFmtId="9" fontId="3" fillId="0" borderId="0" applyFont="0" applyFill="0" applyBorder="0" applyAlignment="0" applyProtection="0"/>
    <xf numFmtId="0" fontId="150" fillId="0" borderId="0"/>
    <xf numFmtId="0" fontId="150" fillId="0" borderId="0"/>
    <xf numFmtId="0" fontId="150"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50" fillId="0" borderId="0"/>
    <xf numFmtId="0" fontId="3" fillId="0" borderId="0"/>
    <xf numFmtId="0" fontId="3" fillId="86" borderId="0" applyNumberFormat="0" applyBorder="0" applyAlignment="0" applyProtection="0"/>
    <xf numFmtId="0" fontId="3" fillId="82" borderId="0" applyNumberFormat="0" applyBorder="0" applyAlignment="0" applyProtection="0"/>
    <xf numFmtId="0" fontId="3" fillId="78" borderId="0" applyNumberFormat="0" applyBorder="0" applyAlignment="0" applyProtection="0"/>
    <xf numFmtId="0" fontId="3" fillId="91" borderId="0" applyNumberFormat="0" applyBorder="0" applyAlignment="0" applyProtection="0"/>
    <xf numFmtId="0" fontId="3" fillId="98" borderId="0" applyNumberFormat="0" applyBorder="0" applyAlignment="0" applyProtection="0"/>
    <xf numFmtId="0" fontId="3" fillId="94" borderId="0" applyNumberFormat="0" applyBorder="0" applyAlignment="0" applyProtection="0"/>
    <xf numFmtId="0" fontId="150"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150" fillId="0" borderId="0"/>
    <xf numFmtId="0" fontId="3" fillId="90" borderId="0" applyNumberFormat="0" applyBorder="0" applyAlignment="0" applyProtection="0"/>
    <xf numFmtId="0" fontId="3" fillId="83" borderId="0" applyNumberFormat="0" applyBorder="0" applyAlignment="0" applyProtection="0"/>
    <xf numFmtId="0" fontId="3" fillId="95" borderId="0" applyNumberFormat="0" applyBorder="0" applyAlignment="0" applyProtection="0"/>
    <xf numFmtId="0" fontId="3" fillId="79" borderId="0" applyNumberFormat="0" applyBorder="0" applyAlignment="0" applyProtection="0"/>
    <xf numFmtId="0" fontId="150"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99" borderId="0" applyNumberFormat="0" applyBorder="0" applyAlignment="0" applyProtection="0"/>
    <xf numFmtId="0" fontId="150" fillId="0" borderId="0"/>
    <xf numFmtId="0" fontId="3" fillId="87" borderId="0" applyNumberFormat="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150" fillId="0" borderId="0"/>
    <xf numFmtId="0" fontId="150" fillId="0" borderId="0"/>
    <xf numFmtId="0" fontId="150" fillId="0" borderId="0"/>
    <xf numFmtId="0" fontId="150"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78" borderId="0" applyNumberFormat="0" applyBorder="0" applyAlignment="0" applyProtection="0"/>
    <xf numFmtId="0" fontId="3" fillId="79" borderId="0" applyNumberFormat="0" applyBorder="0" applyAlignment="0" applyProtection="0"/>
    <xf numFmtId="0" fontId="3" fillId="0" borderId="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150"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0" fillId="0" borderId="0"/>
    <xf numFmtId="0" fontId="150"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76" borderId="65" applyNumberFormat="0" applyFont="0" applyAlignment="0" applyProtection="0"/>
    <xf numFmtId="9" fontId="3" fillId="0" borderId="0" applyFont="0" applyFill="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86" borderId="0" applyNumberFormat="0" applyBorder="0" applyAlignment="0" applyProtection="0"/>
    <xf numFmtId="0" fontId="3" fillId="82" borderId="0" applyNumberFormat="0" applyBorder="0" applyAlignment="0" applyProtection="0"/>
    <xf numFmtId="0" fontId="3" fillId="78" borderId="0" applyNumberFormat="0" applyBorder="0" applyAlignment="0" applyProtection="0"/>
    <xf numFmtId="0" fontId="3" fillId="91" borderId="0" applyNumberFormat="0" applyBorder="0" applyAlignment="0" applyProtection="0"/>
    <xf numFmtId="0" fontId="3" fillId="98" borderId="0" applyNumberFormat="0" applyBorder="0" applyAlignment="0" applyProtection="0"/>
    <xf numFmtId="0" fontId="3" fillId="94" borderId="0" applyNumberFormat="0" applyBorder="0" applyAlignment="0" applyProtection="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90" borderId="0" applyNumberFormat="0" applyBorder="0" applyAlignment="0" applyProtection="0"/>
    <xf numFmtId="0" fontId="3" fillId="83" borderId="0" applyNumberFormat="0" applyBorder="0" applyAlignment="0" applyProtection="0"/>
    <xf numFmtId="0" fontId="3" fillId="95" borderId="0" applyNumberFormat="0" applyBorder="0" applyAlignment="0" applyProtection="0"/>
    <xf numFmtId="0" fontId="3" fillId="79"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99" borderId="0" applyNumberFormat="0" applyBorder="0" applyAlignment="0" applyProtection="0"/>
    <xf numFmtId="0" fontId="3" fillId="87" borderId="0" applyNumberFormat="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78" borderId="0" applyNumberFormat="0" applyBorder="0" applyAlignment="0" applyProtection="0"/>
    <xf numFmtId="0" fontId="3" fillId="79" borderId="0" applyNumberFormat="0" applyBorder="0" applyAlignment="0" applyProtection="0"/>
    <xf numFmtId="0" fontId="3" fillId="0" borderId="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04" fillId="73" borderId="61" applyNumberFormat="0" applyAlignment="0" applyProtection="0"/>
    <xf numFmtId="0" fontId="3" fillId="0" borderId="0"/>
    <xf numFmtId="0" fontId="112" fillId="77" borderId="0" applyNumberFormat="0" applyBorder="0" applyAlignment="0" applyProtection="0"/>
    <xf numFmtId="0" fontId="3" fillId="0" borderId="0"/>
    <xf numFmtId="0" fontId="112" fillId="81" borderId="0" applyNumberFormat="0" applyBorder="0" applyAlignment="0" applyProtection="0"/>
    <xf numFmtId="43" fontId="3" fillId="0" borderId="0" applyFont="0" applyFill="0" applyBorder="0" applyAlignment="0" applyProtection="0"/>
    <xf numFmtId="43" fontId="6" fillId="0" borderId="0" applyFont="0" applyFill="0" applyBorder="0" applyAlignment="0" applyProtection="0"/>
    <xf numFmtId="0" fontId="112" fillId="85" borderId="0" applyNumberFormat="0" applyBorder="0" applyAlignment="0" applyProtection="0"/>
    <xf numFmtId="43" fontId="6" fillId="0" borderId="0" applyFont="0" applyFill="0" applyBorder="0" applyAlignment="0" applyProtection="0"/>
    <xf numFmtId="0" fontId="112" fillId="89" borderId="0" applyNumberFormat="0" applyBorder="0" applyAlignment="0" applyProtection="0"/>
    <xf numFmtId="0" fontId="112" fillId="93" borderId="0" applyNumberFormat="0" applyBorder="0" applyAlignment="0" applyProtection="0"/>
    <xf numFmtId="0" fontId="112" fillId="97" borderId="0" applyNumberFormat="0" applyBorder="0" applyAlignment="0" applyProtection="0"/>
    <xf numFmtId="44" fontId="3" fillId="0" borderId="0" applyFont="0" applyFill="0" applyBorder="0" applyAlignment="0" applyProtection="0"/>
    <xf numFmtId="43"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12" fillId="89" borderId="0" applyNumberFormat="0" applyBorder="0" applyAlignment="0" applyProtection="0"/>
    <xf numFmtId="9" fontId="96" fillId="0" borderId="0" applyFont="0" applyFill="0" applyBorder="0" applyAlignment="0" applyProtection="0"/>
    <xf numFmtId="0" fontId="96" fillId="0" borderId="0"/>
    <xf numFmtId="0" fontId="104" fillId="73" borderId="61" applyNumberFormat="0" applyAlignment="0" applyProtection="0"/>
    <xf numFmtId="0" fontId="6" fillId="0" borderId="0"/>
    <xf numFmtId="0" fontId="6" fillId="0" borderId="0"/>
    <xf numFmtId="0" fontId="6" fillId="0" borderId="0"/>
    <xf numFmtId="9" fontId="30"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9" fontId="6" fillId="0" borderId="0" applyFont="0" applyFill="0" applyBorder="0" applyAlignment="0" applyProtection="0"/>
    <xf numFmtId="0" fontId="96" fillId="0" borderId="0"/>
    <xf numFmtId="0" fontId="96" fillId="0" borderId="0"/>
    <xf numFmtId="0" fontId="96" fillId="0" borderId="0"/>
    <xf numFmtId="0" fontId="3" fillId="0" borderId="0"/>
    <xf numFmtId="0" fontId="96" fillId="0" borderId="0"/>
    <xf numFmtId="43" fontId="96" fillId="0" borderId="0" applyFont="0" applyFill="0" applyBorder="0" applyAlignment="0" applyProtection="0"/>
    <xf numFmtId="43" fontId="6" fillId="0" borderId="0" applyFont="0" applyFill="0" applyBorder="0" applyAlignment="0" applyProtection="0"/>
    <xf numFmtId="0" fontId="3"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112" fillId="81" borderId="0" applyNumberFormat="0" applyBorder="0" applyAlignment="0" applyProtection="0"/>
    <xf numFmtId="0" fontId="112" fillId="77" borderId="0" applyNumberFormat="0" applyBorder="0" applyAlignment="0" applyProtection="0"/>
    <xf numFmtId="0" fontId="3" fillId="0" borderId="0"/>
    <xf numFmtId="0" fontId="96" fillId="0" borderId="0"/>
    <xf numFmtId="0" fontId="96" fillId="0" borderId="0"/>
    <xf numFmtId="0" fontId="96" fillId="0" borderId="0"/>
    <xf numFmtId="0" fontId="19" fillId="0" borderId="0">
      <alignment vertical="top"/>
    </xf>
    <xf numFmtId="44"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96" fillId="0" borderId="0"/>
    <xf numFmtId="44" fontId="3" fillId="0" borderId="0" applyFont="0" applyFill="0" applyBorder="0" applyAlignment="0" applyProtection="0"/>
    <xf numFmtId="0" fontId="96" fillId="0" borderId="0"/>
    <xf numFmtId="0" fontId="96" fillId="0" borderId="0"/>
    <xf numFmtId="0" fontId="3" fillId="0" borderId="0"/>
    <xf numFmtId="0" fontId="96" fillId="0" borderId="0"/>
    <xf numFmtId="0" fontId="96" fillId="0" borderId="0"/>
    <xf numFmtId="0" fontId="3" fillId="0" borderId="0"/>
    <xf numFmtId="0" fontId="3" fillId="0" borderId="0"/>
    <xf numFmtId="0" fontId="112" fillId="9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43"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96" fillId="0" borderId="0"/>
    <xf numFmtId="44" fontId="3" fillId="0" borderId="0" applyFont="0" applyFill="0" applyBorder="0" applyAlignment="0" applyProtection="0"/>
    <xf numFmtId="0" fontId="96" fillId="0" borderId="0"/>
    <xf numFmtId="0" fontId="96" fillId="0" borderId="0"/>
    <xf numFmtId="0" fontId="3" fillId="0" borderId="0"/>
    <xf numFmtId="0" fontId="96" fillId="0" borderId="0"/>
    <xf numFmtId="0" fontId="96" fillId="0" borderId="0"/>
    <xf numFmtId="43" fontId="96" fillId="0" borderId="0" applyFont="0" applyFill="0" applyBorder="0" applyAlignment="0" applyProtection="0"/>
    <xf numFmtId="0" fontId="3" fillId="0" borderId="0"/>
    <xf numFmtId="0" fontId="3" fillId="0" borderId="0"/>
    <xf numFmtId="0" fontId="3" fillId="0" borderId="0"/>
    <xf numFmtId="0" fontId="3"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6"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97"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9" fontId="6" fillId="0" borderId="0" applyFont="0" applyFill="0" applyBorder="0" applyAlignment="0" applyProtection="0"/>
    <xf numFmtId="0" fontId="112" fillId="85" borderId="0" applyNumberFormat="0" applyBorder="0" applyAlignment="0" applyProtection="0"/>
    <xf numFmtId="0" fontId="112" fillId="97" borderId="0" applyNumberFormat="0" applyBorder="0" applyAlignment="0" applyProtection="0"/>
    <xf numFmtId="0" fontId="96" fillId="0" borderId="0"/>
    <xf numFmtId="0" fontId="96" fillId="0" borderId="0"/>
    <xf numFmtId="0" fontId="96" fillId="0" borderId="0"/>
    <xf numFmtId="0" fontId="96" fillId="0" borderId="0"/>
    <xf numFmtId="0" fontId="96" fillId="0" borderId="0"/>
    <xf numFmtId="44" fontId="3" fillId="0" borderId="0" applyFont="0" applyFill="0" applyBorder="0" applyAlignment="0" applyProtection="0"/>
    <xf numFmtId="0" fontId="96" fillId="0" borderId="0"/>
    <xf numFmtId="0" fontId="3" fillId="0" borderId="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 fillId="0" borderId="0"/>
    <xf numFmtId="0" fontId="3" fillId="0" borderId="0"/>
    <xf numFmtId="43" fontId="6" fillId="0" borderId="0" applyFont="0" applyFill="0" applyBorder="0" applyAlignment="0" applyProtection="0"/>
    <xf numFmtId="9" fontId="6" fillId="0" borderId="0" applyFont="0" applyFill="0" applyBorder="0" applyAlignment="0" applyProtection="0"/>
    <xf numFmtId="0" fontId="112" fillId="97" borderId="0" applyNumberFormat="0" applyBorder="0" applyAlignment="0" applyProtection="0"/>
    <xf numFmtId="0" fontId="3" fillId="0" borderId="0"/>
    <xf numFmtId="0" fontId="3" fillId="0" borderId="0"/>
    <xf numFmtId="0" fontId="112" fillId="93" borderId="0" applyNumberFormat="0" applyBorder="0" applyAlignment="0" applyProtection="0"/>
    <xf numFmtId="0" fontId="3" fillId="0" borderId="0"/>
    <xf numFmtId="43" fontId="6" fillId="0" borderId="0" applyFont="0" applyFill="0" applyBorder="0" applyAlignment="0" applyProtection="0"/>
    <xf numFmtId="43" fontId="6" fillId="0" borderId="0" applyFont="0" applyFill="0" applyBorder="0" applyAlignment="0" applyProtection="0"/>
    <xf numFmtId="0" fontId="3" fillId="0" borderId="0"/>
    <xf numFmtId="0" fontId="112" fillId="81"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104" fillId="73" borderId="61" applyNumberFormat="0" applyAlignment="0" applyProtection="0"/>
    <xf numFmtId="0" fontId="3" fillId="0" borderId="0"/>
    <xf numFmtId="0" fontId="3" fillId="0" borderId="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0" fontId="19" fillId="0" borderId="0">
      <alignment vertical="top"/>
    </xf>
    <xf numFmtId="43" fontId="3" fillId="0" borderId="0" applyFont="0" applyFill="0" applyBorder="0" applyAlignment="0" applyProtection="0"/>
    <xf numFmtId="0" fontId="3" fillId="0" borderId="0"/>
    <xf numFmtId="9" fontId="6" fillId="0" borderId="0" applyFont="0" applyFill="0" applyBorder="0" applyAlignment="0" applyProtection="0"/>
    <xf numFmtId="0" fontId="96" fillId="0" borderId="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43" fontId="6" fillId="0" borderId="0" applyFont="0" applyFill="0" applyBorder="0" applyAlignment="0" applyProtection="0"/>
    <xf numFmtId="0" fontId="3"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9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3" fillId="78"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77"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96" fillId="0" borderId="0"/>
    <xf numFmtId="43" fontId="3" fillId="0" borderId="0" applyFont="0" applyFill="0" applyBorder="0" applyAlignment="0" applyProtection="0"/>
    <xf numFmtId="44" fontId="3" fillId="0" borderId="0" applyFont="0" applyFill="0" applyBorder="0" applyAlignment="0" applyProtection="0"/>
    <xf numFmtId="0" fontId="96" fillId="0" borderId="0"/>
    <xf numFmtId="0" fontId="96" fillId="0" borderId="0"/>
    <xf numFmtId="0" fontId="96" fillId="0" borderId="0"/>
    <xf numFmtId="0" fontId="96"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96" fillId="0" borderId="0"/>
    <xf numFmtId="0" fontId="3" fillId="0" borderId="0"/>
    <xf numFmtId="0" fontId="96" fillId="0" borderId="0"/>
    <xf numFmtId="0" fontId="96" fillId="0" borderId="0"/>
    <xf numFmtId="0" fontId="96" fillId="0" borderId="0"/>
    <xf numFmtId="0" fontId="96"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43" fontId="3" fillId="0" borderId="0" applyFont="0" applyFill="0" applyBorder="0" applyAlignment="0" applyProtection="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9" fontId="6" fillId="0" borderId="0" applyFont="0" applyFill="0" applyBorder="0" applyAlignment="0" applyProtection="0"/>
    <xf numFmtId="0" fontId="6"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6" fillId="0" borderId="0" applyFont="0" applyFill="0" applyBorder="0" applyAlignment="0" applyProtection="0"/>
    <xf numFmtId="43" fontId="6" fillId="0" borderId="0" applyFont="0" applyFill="0" applyBorder="0" applyAlignment="0" applyProtection="0"/>
    <xf numFmtId="0" fontId="3" fillId="0" borderId="0"/>
    <xf numFmtId="0" fontId="3" fillId="0" borderId="0"/>
    <xf numFmtId="9" fontId="6" fillId="0" borderId="0" applyFont="0" applyFill="0" applyBorder="0" applyAlignment="0" applyProtection="0"/>
    <xf numFmtId="0" fontId="3" fillId="0" borderId="0"/>
    <xf numFmtId="0" fontId="3" fillId="0" borderId="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6" fillId="0" borderId="0" applyFont="0" applyFill="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96" fillId="0" borderId="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96" fillId="0" borderId="0"/>
    <xf numFmtId="0" fontId="96"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76" borderId="65"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0" fontId="3" fillId="0" borderId="0"/>
    <xf numFmtId="0" fontId="3" fillId="0" borderId="0"/>
    <xf numFmtId="0" fontId="3"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112" fillId="89"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9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96" fillId="0" borderId="0"/>
    <xf numFmtId="43" fontId="3" fillId="0" borderId="0" applyFont="0" applyFill="0" applyBorder="0" applyAlignment="0" applyProtection="0"/>
    <xf numFmtId="0" fontId="96" fillId="0" borderId="0"/>
    <xf numFmtId="0" fontId="96" fillId="0" borderId="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6" fillId="0" borderId="0"/>
    <xf numFmtId="0" fontId="96" fillId="0" borderId="0"/>
    <xf numFmtId="0" fontId="3" fillId="0" borderId="0"/>
    <xf numFmtId="0" fontId="96" fillId="0" borderId="0"/>
    <xf numFmtId="0" fontId="96"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96" fillId="0" borderId="0"/>
    <xf numFmtId="0" fontId="3" fillId="0" borderId="0"/>
    <xf numFmtId="0" fontId="96"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96" fillId="0" borderId="0"/>
    <xf numFmtId="0" fontId="96" fillId="0" borderId="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38" fillId="7" borderId="2" applyNumberFormat="0" applyAlignment="0" applyProtection="0"/>
    <xf numFmtId="0" fontId="38" fillId="7" borderId="2" applyNumberFormat="0" applyAlignment="0" applyProtection="0"/>
    <xf numFmtId="0" fontId="38" fillId="7" borderId="2" applyNumberFormat="0" applyAlignment="0" applyProtection="0"/>
    <xf numFmtId="43" fontId="6" fillId="0" borderId="0" applyFont="0" applyFill="0" applyBorder="0" applyAlignment="0" applyProtection="0"/>
    <xf numFmtId="0" fontId="30" fillId="26" borderId="10" applyNumberFormat="0" applyFont="0" applyAlignment="0" applyProtection="0"/>
    <xf numFmtId="9" fontId="6" fillId="0" borderId="0" applyFont="0" applyFill="0" applyBorder="0" applyAlignment="0" applyProtection="0"/>
    <xf numFmtId="0" fontId="3" fillId="78" borderId="0" applyNumberFormat="0" applyBorder="0" applyAlignment="0" applyProtection="0"/>
    <xf numFmtId="0" fontId="38" fillId="7" borderId="2" applyNumberFormat="0" applyAlignment="0" applyProtection="0"/>
    <xf numFmtId="0" fontId="24" fillId="0" borderId="0" applyNumberFormat="0" applyFont="0" applyFill="0" applyBorder="0" applyAlignment="0" applyProtection="0"/>
    <xf numFmtId="0" fontId="3" fillId="0" borderId="0"/>
    <xf numFmtId="0" fontId="3" fillId="82"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30" fillId="76" borderId="65" applyNumberFormat="0" applyFont="0" applyAlignment="0" applyProtection="0"/>
    <xf numFmtId="0" fontId="154" fillId="0" borderId="0"/>
    <xf numFmtId="43" fontId="155"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154"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3" fillId="0" borderId="0"/>
    <xf numFmtId="9"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6"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76" borderId="65"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0" fontId="3" fillId="0" borderId="0"/>
    <xf numFmtId="0" fontId="3" fillId="0" borderId="0"/>
    <xf numFmtId="0" fontId="3" fillId="0" borderId="0"/>
    <xf numFmtId="0" fontId="96" fillId="0" borderId="0"/>
    <xf numFmtId="0" fontId="96" fillId="0" borderId="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96" fillId="0" borderId="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76" borderId="65" applyNumberFormat="0" applyFont="0" applyAlignment="0" applyProtection="0"/>
    <xf numFmtId="0" fontId="96" fillId="0" borderId="0"/>
    <xf numFmtId="0" fontId="96" fillId="0" borderId="0"/>
    <xf numFmtId="0" fontId="96"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0" fontId="3" fillId="0" borderId="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6"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178" fontId="30" fillId="2" borderId="0" applyNumberFormat="0" applyBorder="0" applyAlignment="0" applyProtection="0"/>
    <xf numFmtId="178" fontId="30" fillId="3" borderId="0" applyNumberFormat="0" applyBorder="0" applyAlignment="0" applyProtection="0"/>
    <xf numFmtId="178" fontId="30" fillId="4" borderId="0" applyNumberFormat="0" applyBorder="0" applyAlignment="0" applyProtection="0"/>
    <xf numFmtId="178" fontId="30" fillId="5" borderId="0" applyNumberFormat="0" applyBorder="0" applyAlignment="0" applyProtection="0"/>
    <xf numFmtId="178" fontId="30" fillId="6" borderId="0" applyNumberFormat="0" applyBorder="0" applyAlignment="0" applyProtection="0"/>
    <xf numFmtId="178" fontId="30" fillId="7" borderId="0" applyNumberFormat="0" applyBorder="0" applyAlignment="0" applyProtection="0"/>
    <xf numFmtId="178" fontId="30" fillId="8" borderId="0" applyNumberFormat="0" applyBorder="0" applyAlignment="0" applyProtection="0"/>
    <xf numFmtId="178" fontId="30" fillId="9" borderId="0" applyNumberFormat="0" applyBorder="0" applyAlignment="0" applyProtection="0"/>
    <xf numFmtId="178" fontId="30" fillId="10" borderId="0" applyNumberFormat="0" applyBorder="0" applyAlignment="0" applyProtection="0"/>
    <xf numFmtId="178" fontId="30" fillId="5" borderId="0" applyNumberFormat="0" applyBorder="0" applyAlignment="0" applyProtection="0"/>
    <xf numFmtId="178" fontId="30" fillId="8" borderId="0" applyNumberFormat="0" applyBorder="0" applyAlignment="0" applyProtection="0"/>
    <xf numFmtId="178" fontId="30" fillId="11" borderId="0" applyNumberFormat="0" applyBorder="0" applyAlignment="0" applyProtection="0"/>
    <xf numFmtId="0" fontId="3" fillId="0" borderId="0"/>
    <xf numFmtId="178" fontId="6" fillId="0" borderId="0"/>
    <xf numFmtId="178" fontId="6" fillId="0" borderId="0"/>
    <xf numFmtId="0" fontId="96" fillId="0" borderId="0"/>
    <xf numFmtId="178" fontId="6" fillId="26" borderId="10"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9" fontId="6"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76" borderId="65" applyNumberFormat="0" applyFont="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6"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89"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0" fontId="3" fillId="86" borderId="0" applyNumberFormat="0" applyBorder="0" applyAlignment="0" applyProtection="0"/>
    <xf numFmtId="0" fontId="3" fillId="82" borderId="0" applyNumberFormat="0" applyBorder="0" applyAlignment="0" applyProtection="0"/>
    <xf numFmtId="0" fontId="3" fillId="78" borderId="0" applyNumberFormat="0" applyBorder="0" applyAlignment="0" applyProtection="0"/>
    <xf numFmtId="0" fontId="3" fillId="91" borderId="0" applyNumberFormat="0" applyBorder="0" applyAlignment="0" applyProtection="0"/>
    <xf numFmtId="0" fontId="3" fillId="98" borderId="0" applyNumberFormat="0" applyBorder="0" applyAlignment="0" applyProtection="0"/>
    <xf numFmtId="0" fontId="3" fillId="94"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90" borderId="0" applyNumberFormat="0" applyBorder="0" applyAlignment="0" applyProtection="0"/>
    <xf numFmtId="0" fontId="3" fillId="83" borderId="0" applyNumberFormat="0" applyBorder="0" applyAlignment="0" applyProtection="0"/>
    <xf numFmtId="0" fontId="3" fillId="95" borderId="0" applyNumberFormat="0" applyBorder="0" applyAlignment="0" applyProtection="0"/>
    <xf numFmtId="0" fontId="3" fillId="79"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99" borderId="0" applyNumberFormat="0" applyBorder="0" applyAlignment="0" applyProtection="0"/>
    <xf numFmtId="0" fontId="3" fillId="87" borderId="0" applyNumberFormat="0" applyBorder="0" applyAlignment="0" applyProtection="0"/>
    <xf numFmtId="0" fontId="3" fillId="76" borderId="65" applyNumberFormat="0" applyFont="0" applyAlignment="0" applyProtection="0"/>
    <xf numFmtId="43" fontId="3" fillId="0" borderId="0" applyFont="0" applyFill="0" applyBorder="0" applyAlignment="0" applyProtection="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80" fontId="6" fillId="20" borderId="1">
      <alignment horizontal="center" vertical="center"/>
    </xf>
    <xf numFmtId="170" fontId="18" fillId="20" borderId="1">
      <alignment horizontal="center" vertical="center"/>
    </xf>
    <xf numFmtId="43" fontId="6" fillId="0" borderId="0" applyFont="0" applyFill="0" applyBorder="0" applyAlignment="0" applyProtection="0"/>
    <xf numFmtId="44" fontId="159" fillId="0" borderId="0" applyFont="0" applyFill="0" applyBorder="0" applyAlignment="0" applyProtection="0"/>
    <xf numFmtId="44" fontId="159" fillId="0" borderId="0" applyFont="0" applyFill="0" applyBorder="0" applyAlignment="0" applyProtection="0"/>
    <xf numFmtId="44" fontId="159" fillId="0" borderId="0" applyFont="0" applyFill="0" applyBorder="0" applyAlignment="0" applyProtection="0"/>
    <xf numFmtId="44" fontId="159" fillId="0" borderId="0" applyFont="0" applyFill="0" applyBorder="0" applyAlignment="0" applyProtection="0"/>
    <xf numFmtId="44" fontId="159" fillId="0" borderId="0" applyFont="0" applyFill="0" applyBorder="0" applyAlignment="0" applyProtection="0"/>
    <xf numFmtId="178" fontId="6" fillId="0" borderId="0" applyFont="0" applyFill="0" applyBorder="0" applyAlignment="0" applyProtection="0"/>
    <xf numFmtId="6" fontId="156" fillId="0" borderId="0">
      <protection locked="0"/>
    </xf>
    <xf numFmtId="179" fontId="6" fillId="0" borderId="0">
      <protection locked="0"/>
    </xf>
    <xf numFmtId="178" fontId="20" fillId="0" borderId="0" applyNumberFormat="0" applyFill="0" applyBorder="0" applyAlignment="0" applyProtection="0"/>
    <xf numFmtId="0" fontId="157" fillId="0" borderId="76" applyNumberFormat="0" applyFill="0" applyAlignment="0" applyProtection="0"/>
    <xf numFmtId="0" fontId="158" fillId="0" borderId="13" applyNumberFormat="0" applyFill="0" applyAlignment="0" applyProtection="0"/>
    <xf numFmtId="178" fontId="22" fillId="0" borderId="7" applyNumberFormat="0" applyFill="0" applyAlignment="0" applyProtection="0"/>
    <xf numFmtId="0" fontId="38" fillId="7" borderId="2" applyNumberFormat="0" applyAlignment="0" applyProtection="0"/>
    <xf numFmtId="3" fontId="23" fillId="0" borderId="0"/>
    <xf numFmtId="0" fontId="6" fillId="0" borderId="0"/>
    <xf numFmtId="37" fontId="23" fillId="0" borderId="0"/>
    <xf numFmtId="181" fontId="6" fillId="0" borderId="0"/>
    <xf numFmtId="173" fontId="12" fillId="0" borderId="0"/>
    <xf numFmtId="0" fontId="160" fillId="0" borderId="0"/>
    <xf numFmtId="178" fontId="57" fillId="0" borderId="0"/>
    <xf numFmtId="178" fontId="6" fillId="0" borderId="0"/>
    <xf numFmtId="178" fontId="6" fillId="0" borderId="0"/>
    <xf numFmtId="0" fontId="160" fillId="0" borderId="0"/>
    <xf numFmtId="178" fontId="69" fillId="0" borderId="0"/>
    <xf numFmtId="43" fontId="6" fillId="0" borderId="0" applyFont="0" applyFill="0" applyBorder="0" applyAlignment="0" applyProtection="0"/>
    <xf numFmtId="0" fontId="120" fillId="0" borderId="0"/>
    <xf numFmtId="178" fontId="69" fillId="0" borderId="0"/>
    <xf numFmtId="0" fontId="120" fillId="0" borderId="0"/>
    <xf numFmtId="178" fontId="6" fillId="0" borderId="0"/>
    <xf numFmtId="0" fontId="120" fillId="0" borderId="0"/>
    <xf numFmtId="178" fontId="6" fillId="0" borderId="0"/>
    <xf numFmtId="0" fontId="120" fillId="0" borderId="0"/>
    <xf numFmtId="178" fontId="6" fillId="0" borderId="0"/>
    <xf numFmtId="0" fontId="120" fillId="0" borderId="0"/>
    <xf numFmtId="9" fontId="6" fillId="0" borderId="0" applyFont="0" applyFill="0" applyBorder="0" applyAlignment="0" applyProtection="0"/>
    <xf numFmtId="0" fontId="96" fillId="0" borderId="0"/>
    <xf numFmtId="4" fontId="19" fillId="27" borderId="11" applyNumberFormat="0" applyProtection="0">
      <alignment vertical="center"/>
    </xf>
    <xf numFmtId="4" fontId="19" fillId="27" borderId="11" applyNumberFormat="0" applyProtection="0">
      <alignment horizontal="left" vertical="center" indent="1"/>
    </xf>
    <xf numFmtId="4" fontId="52" fillId="32" borderId="8" applyNumberFormat="0" applyProtection="0">
      <alignment horizontal="left" vertical="center"/>
    </xf>
    <xf numFmtId="0" fontId="96" fillId="0" borderId="0"/>
    <xf numFmtId="0" fontId="96" fillId="0" borderId="0"/>
    <xf numFmtId="0" fontId="38" fillId="7" borderId="2" applyNumberFormat="0" applyAlignment="0" applyProtection="0"/>
    <xf numFmtId="0" fontId="6" fillId="0" borderId="0"/>
    <xf numFmtId="43" fontId="6" fillId="0" borderId="0" applyFont="0" applyFill="0" applyBorder="0" applyAlignment="0" applyProtection="0"/>
    <xf numFmtId="4" fontId="19" fillId="43" borderId="11" applyNumberFormat="0" applyProtection="0">
      <alignment horizontal="right" vertical="center"/>
    </xf>
    <xf numFmtId="178" fontId="6" fillId="46" borderId="11" applyNumberFormat="0" applyProtection="0">
      <alignment horizontal="left" vertical="center" indent="1"/>
    </xf>
    <xf numFmtId="0" fontId="88" fillId="0" borderId="0"/>
    <xf numFmtId="0" fontId="116" fillId="0" borderId="0" applyProtection="0">
      <alignment horizontal="center"/>
    </xf>
    <xf numFmtId="171" fontId="6" fillId="0" borderId="77">
      <protection locked="0"/>
    </xf>
    <xf numFmtId="43" fontId="6" fillId="0" borderId="0" applyFont="0" applyFill="0" applyBorder="0" applyAlignment="0" applyProtection="0"/>
    <xf numFmtId="43" fontId="6" fillId="0" borderId="0" applyFont="0" applyFill="0" applyBorder="0" applyAlignment="0" applyProtection="0"/>
    <xf numFmtId="0" fontId="3" fillId="0" borderId="0"/>
    <xf numFmtId="0" fontId="96" fillId="0" borderId="0"/>
    <xf numFmtId="178" fontId="6" fillId="0" borderId="0"/>
    <xf numFmtId="0" fontId="6" fillId="0" borderId="0"/>
    <xf numFmtId="0" fontId="96" fillId="0" borderId="0"/>
    <xf numFmtId="0" fontId="6" fillId="0" borderId="0"/>
    <xf numFmtId="0" fontId="6" fillId="0" borderId="0"/>
    <xf numFmtId="0" fontId="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178" fontId="69"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96" fillId="0" borderId="0"/>
    <xf numFmtId="0" fontId="3" fillId="0" borderId="0"/>
    <xf numFmtId="0" fontId="96" fillId="0" borderId="0"/>
    <xf numFmtId="0" fontId="96" fillId="0" borderId="0"/>
    <xf numFmtId="0" fontId="96"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96" fillId="0" borderId="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96" fillId="0" borderId="0"/>
    <xf numFmtId="0" fontId="96" fillId="0" borderId="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6" fillId="0" borderId="0"/>
    <xf numFmtId="44"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7" fillId="0" borderId="0" applyNumberFormat="0" applyFill="0" applyBorder="0" applyAlignment="0" applyProtection="0"/>
    <xf numFmtId="0" fontId="98" fillId="0" borderId="58" applyNumberFormat="0" applyFill="0" applyAlignment="0" applyProtection="0"/>
    <xf numFmtId="0" fontId="99" fillId="0" borderId="59" applyNumberFormat="0" applyFill="0" applyAlignment="0" applyProtection="0"/>
    <xf numFmtId="0" fontId="111" fillId="0" borderId="66" applyNumberFormat="0" applyFill="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6" fillId="0" borderId="0" applyFont="0" applyFill="0" applyBorder="0" applyAlignment="0" applyProtection="0"/>
    <xf numFmtId="0" fontId="20" fillId="0" borderId="0" applyNumberFormat="0" applyFill="0" applyBorder="0" applyAlignment="0" applyProtection="0"/>
    <xf numFmtId="0" fontId="22" fillId="0" borderId="7"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 fontId="54" fillId="27" borderId="12" applyNumberFormat="0" applyProtection="0">
      <alignment vertical="center"/>
    </xf>
    <xf numFmtId="4" fontId="118" fillId="27" borderId="12" applyNumberFormat="0" applyProtection="0">
      <alignment horizontal="left" vertical="center" indent="1"/>
    </xf>
    <xf numFmtId="4" fontId="118" fillId="42" borderId="12" applyNumberFormat="0" applyProtection="0">
      <alignment horizontal="righ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6"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44" fontId="3" fillId="0" borderId="0" applyFont="0" applyFill="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96" fillId="0" borderId="0"/>
    <xf numFmtId="0" fontId="38" fillId="7" borderId="2" applyNumberFormat="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96" fillId="0" borderId="0"/>
    <xf numFmtId="0" fontId="96" fillId="0" borderId="0"/>
    <xf numFmtId="178" fontId="30" fillId="8" borderId="0" applyNumberFormat="0" applyBorder="0" applyAlignment="0" applyProtection="0"/>
    <xf numFmtId="44" fontId="3" fillId="0" borderId="0" applyFont="0" applyFill="0" applyBorder="0" applyAlignment="0" applyProtection="0"/>
    <xf numFmtId="0" fontId="96" fillId="0" borderId="0"/>
    <xf numFmtId="178" fontId="35" fillId="0" borderId="0" applyNumberFormat="0" applyFill="0" applyBorder="0" applyAlignment="0" applyProtection="0"/>
    <xf numFmtId="0" fontId="96" fillId="0" borderId="0"/>
    <xf numFmtId="178" fontId="30" fillId="10" borderId="0" applyNumberFormat="0" applyBorder="0" applyAlignment="0" applyProtection="0"/>
    <xf numFmtId="9"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8" fontId="31" fillId="1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88"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8" fontId="6" fillId="0" borderId="0"/>
    <xf numFmtId="0" fontId="6" fillId="46" borderId="11" applyNumberFormat="0" applyProtection="0">
      <alignment horizontal="left" vertical="center" indent="1"/>
    </xf>
    <xf numFmtId="4" fontId="66" fillId="42" borderId="69" applyNumberFormat="0" applyProtection="0">
      <alignment horizontal="left" vertical="center" indent="1"/>
    </xf>
    <xf numFmtId="43" fontId="6"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 fontId="52" fillId="32" borderId="8" applyNumberFormat="0" applyProtection="0">
      <alignment horizontal="left" vertical="center"/>
    </xf>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9" fontId="6" fillId="0" borderId="0" applyFont="0" applyFill="0" applyBorder="0" applyAlignment="0" applyProtection="0"/>
    <xf numFmtId="0" fontId="6" fillId="0" borderId="0"/>
    <xf numFmtId="43" fontId="6"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6"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8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8" fontId="6"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6"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96" fillId="0" borderId="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96" fillId="0" borderId="0"/>
    <xf numFmtId="0" fontId="96"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6" fillId="0" borderId="0"/>
    <xf numFmtId="0" fontId="96" fillId="0" borderId="0"/>
    <xf numFmtId="0" fontId="3" fillId="0" borderId="0"/>
    <xf numFmtId="0" fontId="96" fillId="0" borderId="0"/>
    <xf numFmtId="0" fontId="96"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3" fillId="0" borderId="0"/>
    <xf numFmtId="0" fontId="96"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96" fillId="0" borderId="0"/>
    <xf numFmtId="0" fontId="96" fillId="0" borderId="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0" borderId="0"/>
    <xf numFmtId="0" fontId="3" fillId="82"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154"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8"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96" fillId="0" borderId="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9" fontId="6" fillId="0" borderId="0" applyFont="0" applyFill="0" applyBorder="0" applyAlignment="0" applyProtection="0"/>
    <xf numFmtId="0" fontId="6"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6" fillId="0" borderId="0"/>
    <xf numFmtId="0" fontId="96" fillId="0" borderId="0"/>
    <xf numFmtId="9" fontId="6" fillId="0" borderId="0" applyFont="0" applyFill="0" applyBorder="0" applyAlignment="0" applyProtection="0"/>
    <xf numFmtId="0" fontId="3" fillId="0" borderId="0"/>
    <xf numFmtId="0" fontId="6" fillId="0" borderId="0"/>
    <xf numFmtId="0" fontId="96" fillId="0" borderId="0"/>
    <xf numFmtId="0" fontId="96" fillId="0" borderId="0"/>
    <xf numFmtId="0" fontId="96" fillId="0" borderId="0"/>
    <xf numFmtId="0" fontId="96" fillId="0" borderId="0"/>
    <xf numFmtId="0" fontId="96" fillId="0" borderId="0"/>
    <xf numFmtId="0" fontId="96" fillId="0" borderId="0"/>
    <xf numFmtId="178" fontId="6" fillId="46" borderId="11" applyNumberFormat="0" applyProtection="0">
      <alignment horizontal="left" vertical="center" indent="1"/>
    </xf>
    <xf numFmtId="0" fontId="3" fillId="76" borderId="65" applyNumberFormat="0" applyFont="0" applyAlignment="0" applyProtection="0"/>
    <xf numFmtId="9" fontId="3" fillId="0" borderId="0" applyFont="0" applyFill="0" applyBorder="0" applyAlignment="0" applyProtection="0"/>
    <xf numFmtId="43" fontId="6" fillId="0" borderId="0" applyFont="0" applyFill="0" applyBorder="0" applyAlignment="0" applyProtection="0"/>
    <xf numFmtId="0" fontId="96" fillId="0" borderId="0"/>
    <xf numFmtId="0" fontId="96" fillId="0" borderId="0"/>
    <xf numFmtId="0" fontId="96" fillId="0" borderId="0"/>
    <xf numFmtId="0" fontId="88"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78" borderId="0" applyNumberFormat="0" applyBorder="0" applyAlignment="0" applyProtection="0"/>
    <xf numFmtId="0" fontId="3" fillId="79" borderId="0" applyNumberFormat="0" applyBorder="0" applyAlignment="0" applyProtection="0"/>
    <xf numFmtId="0" fontId="3" fillId="82" borderId="0" applyNumberFormat="0" applyBorder="0" applyAlignment="0" applyProtection="0"/>
    <xf numFmtId="0" fontId="3" fillId="83" borderId="0" applyNumberFormat="0" applyBorder="0" applyAlignment="0" applyProtection="0"/>
    <xf numFmtId="0" fontId="3" fillId="86" borderId="0" applyNumberFormat="0" applyBorder="0" applyAlignment="0" applyProtection="0"/>
    <xf numFmtId="0" fontId="3" fillId="87" borderId="0" applyNumberFormat="0" applyBorder="0" applyAlignment="0" applyProtection="0"/>
    <xf numFmtId="0" fontId="3" fillId="90" borderId="0" applyNumberFormat="0" applyBorder="0" applyAlignment="0" applyProtection="0"/>
    <xf numFmtId="0" fontId="3" fillId="91" borderId="0" applyNumberFormat="0" applyBorder="0" applyAlignment="0" applyProtection="0"/>
    <xf numFmtId="0" fontId="3" fillId="94" borderId="0" applyNumberFormat="0" applyBorder="0" applyAlignment="0" applyProtection="0"/>
    <xf numFmtId="0" fontId="3" fillId="95" borderId="0" applyNumberFormat="0" applyBorder="0" applyAlignment="0" applyProtection="0"/>
    <xf numFmtId="0" fontId="3" fillId="98" borderId="0" applyNumberFormat="0" applyBorder="0" applyAlignment="0" applyProtection="0"/>
    <xf numFmtId="0" fontId="3" fillId="99" borderId="0" applyNumberFormat="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76" borderId="65" applyNumberFormat="0" applyFont="0" applyAlignment="0" applyProtection="0"/>
    <xf numFmtId="9" fontId="3" fillId="0" borderId="0" applyFont="0" applyFill="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86"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0"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4"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98"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79"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3"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87"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1"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5"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0" fontId="3" fillId="99"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0" fontId="3" fillId="76" borderId="6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0" fillId="7" borderId="0" applyNumberFormat="0" applyBorder="0" applyAlignment="0" applyProtection="0"/>
    <xf numFmtId="0" fontId="3" fillId="0" borderId="0"/>
    <xf numFmtId="0" fontId="3" fillId="86" borderId="0" applyNumberFormat="0" applyBorder="0" applyAlignment="0" applyProtection="0"/>
    <xf numFmtId="0" fontId="3" fillId="82" borderId="0" applyNumberFormat="0" applyBorder="0" applyAlignment="0" applyProtection="0"/>
    <xf numFmtId="0" fontId="3" fillId="78" borderId="0" applyNumberFormat="0" applyBorder="0" applyAlignment="0" applyProtection="0"/>
    <xf numFmtId="0" fontId="3" fillId="91" borderId="0" applyNumberFormat="0" applyBorder="0" applyAlignment="0" applyProtection="0"/>
    <xf numFmtId="0" fontId="3" fillId="98" borderId="0" applyNumberFormat="0" applyBorder="0" applyAlignment="0" applyProtection="0"/>
    <xf numFmtId="0" fontId="3" fillId="94" borderId="0" applyNumberFormat="0" applyBorder="0" applyAlignment="0" applyProtection="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90" borderId="0" applyNumberFormat="0" applyBorder="0" applyAlignment="0" applyProtection="0"/>
    <xf numFmtId="0" fontId="3" fillId="83" borderId="0" applyNumberFormat="0" applyBorder="0" applyAlignment="0" applyProtection="0"/>
    <xf numFmtId="0" fontId="3" fillId="95" borderId="0" applyNumberFormat="0" applyBorder="0" applyAlignment="0" applyProtection="0"/>
    <xf numFmtId="0" fontId="3" fillId="79"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99" borderId="0" applyNumberFormat="0" applyBorder="0" applyAlignment="0" applyProtection="0"/>
    <xf numFmtId="0" fontId="3" fillId="87" borderId="0" applyNumberFormat="0" applyBorder="0" applyAlignment="0" applyProtection="0"/>
    <xf numFmtId="0" fontId="3" fillId="0" borderId="0"/>
    <xf numFmtId="9" fontId="3" fillId="0" borderId="0" applyFont="0" applyFill="0" applyBorder="0" applyAlignment="0" applyProtection="0"/>
    <xf numFmtId="0" fontId="3" fillId="76" borderId="65" applyNumberFormat="0" applyFont="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99" borderId="0" applyNumberFormat="0" applyBorder="0" applyAlignment="0" applyProtection="0"/>
    <xf numFmtId="0" fontId="3" fillId="98" borderId="0" applyNumberFormat="0" applyBorder="0" applyAlignment="0" applyProtection="0"/>
    <xf numFmtId="0" fontId="3" fillId="95" borderId="0" applyNumberFormat="0" applyBorder="0" applyAlignment="0" applyProtection="0"/>
    <xf numFmtId="0" fontId="3" fillId="94" borderId="0" applyNumberFormat="0" applyBorder="0" applyAlignment="0" applyProtection="0"/>
    <xf numFmtId="0" fontId="3" fillId="91" borderId="0" applyNumberFormat="0" applyBorder="0" applyAlignment="0" applyProtection="0"/>
    <xf numFmtId="0" fontId="3" fillId="90" borderId="0" applyNumberFormat="0" applyBorder="0" applyAlignment="0" applyProtection="0"/>
    <xf numFmtId="0" fontId="3" fillId="0" borderId="0"/>
    <xf numFmtId="0" fontId="3" fillId="0" borderId="0"/>
    <xf numFmtId="0" fontId="3" fillId="0" borderId="0"/>
    <xf numFmtId="0" fontId="3" fillId="87" borderId="0" applyNumberFormat="0" applyBorder="0" applyAlignment="0" applyProtection="0"/>
    <xf numFmtId="0" fontId="3" fillId="76" borderId="65" applyNumberFormat="0" applyFont="0" applyAlignment="0" applyProtection="0"/>
    <xf numFmtId="0" fontId="3" fillId="86" borderId="0" applyNumberFormat="0" applyBorder="0" applyAlignment="0" applyProtection="0"/>
    <xf numFmtId="0" fontId="3" fillId="83" borderId="0" applyNumberFormat="0" applyBorder="0" applyAlignment="0" applyProtection="0"/>
    <xf numFmtId="0" fontId="3" fillId="82" borderId="0" applyNumberFormat="0" applyBorder="0" applyAlignment="0" applyProtection="0"/>
    <xf numFmtId="0" fontId="3" fillId="79" borderId="0" applyNumberFormat="0" applyBorder="0" applyAlignment="0" applyProtection="0"/>
    <xf numFmtId="0" fontId="3" fillId="78"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8" fillId="7" borderId="2"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6" fillId="20" borderId="1">
      <alignment horizontal="center" vertical="center"/>
    </xf>
    <xf numFmtId="43" fontId="6" fillId="0" borderId="0" applyFont="0" applyFill="0" applyBorder="0" applyAlignment="0" applyProtection="0"/>
    <xf numFmtId="44" fontId="159" fillId="0" borderId="0" applyFont="0" applyFill="0" applyBorder="0" applyAlignment="0" applyProtection="0"/>
    <xf numFmtId="44" fontId="159" fillId="0" borderId="0" applyFont="0" applyFill="0" applyBorder="0" applyAlignment="0" applyProtection="0"/>
    <xf numFmtId="44" fontId="159" fillId="0" borderId="0" applyFont="0" applyFill="0" applyBorder="0" applyAlignment="0" applyProtection="0"/>
    <xf numFmtId="44" fontId="159" fillId="0" borderId="0" applyFont="0" applyFill="0" applyBorder="0" applyAlignment="0" applyProtection="0"/>
    <xf numFmtId="44" fontId="159" fillId="0" borderId="0" applyFont="0" applyFill="0" applyBorder="0" applyAlignment="0" applyProtection="0"/>
    <xf numFmtId="178" fontId="6" fillId="0" borderId="0" applyFont="0" applyFill="0" applyBorder="0" applyAlignment="0" applyProtection="0"/>
    <xf numFmtId="6" fontId="156" fillId="0" borderId="0">
      <protection locked="0"/>
    </xf>
    <xf numFmtId="0" fontId="38" fillId="7" borderId="2" applyNumberFormat="0" applyAlignment="0" applyProtection="0"/>
    <xf numFmtId="179" fontId="6" fillId="0" borderId="0">
      <protection locked="0"/>
    </xf>
    <xf numFmtId="0" fontId="38" fillId="7" borderId="2" applyNumberFormat="0" applyAlignment="0" applyProtection="0"/>
    <xf numFmtId="0" fontId="38" fillId="7" borderId="2" applyNumberFormat="0" applyAlignment="0" applyProtection="0"/>
    <xf numFmtId="0" fontId="38" fillId="7" borderId="2" applyNumberFormat="0" applyAlignment="0" applyProtection="0"/>
    <xf numFmtId="0" fontId="38" fillId="7" borderId="2" applyNumberFormat="0" applyAlignment="0" applyProtection="0"/>
    <xf numFmtId="178" fontId="20" fillId="0" borderId="0" applyNumberFormat="0" applyFill="0" applyBorder="0" applyAlignment="0" applyProtection="0"/>
    <xf numFmtId="0" fontId="157" fillId="0" borderId="76" applyNumberFormat="0" applyFill="0" applyAlignment="0" applyProtection="0"/>
    <xf numFmtId="0" fontId="158" fillId="0" borderId="13" applyNumberFormat="0" applyFill="0" applyAlignment="0" applyProtection="0"/>
    <xf numFmtId="178" fontId="22" fillId="0" borderId="7" applyNumberFormat="0" applyFill="0" applyAlignment="0" applyProtection="0"/>
    <xf numFmtId="0" fontId="38" fillId="7" borderId="2"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3" fontId="23" fillId="0" borderId="0"/>
    <xf numFmtId="181" fontId="6" fillId="0" borderId="0"/>
    <xf numFmtId="0" fontId="160" fillId="0" borderId="0"/>
    <xf numFmtId="178" fontId="57" fillId="0" borderId="0"/>
    <xf numFmtId="178" fontId="6" fillId="0" borderId="0"/>
    <xf numFmtId="178" fontId="6" fillId="0" borderId="0"/>
    <xf numFmtId="0" fontId="160" fillId="0" borderId="0"/>
    <xf numFmtId="178" fontId="69" fillId="0" borderId="0"/>
    <xf numFmtId="9" fontId="6" fillId="0" borderId="0" applyFont="0" applyFill="0" applyBorder="0" applyAlignment="0" applyProtection="0"/>
    <xf numFmtId="0" fontId="120" fillId="0" borderId="0"/>
    <xf numFmtId="178" fontId="69" fillId="0" borderId="0"/>
    <xf numFmtId="9" fontId="6" fillId="0" borderId="0" applyFont="0" applyFill="0" applyBorder="0" applyAlignment="0" applyProtection="0"/>
    <xf numFmtId="0" fontId="120" fillId="0" borderId="0"/>
    <xf numFmtId="178" fontId="6" fillId="0" borderId="0"/>
    <xf numFmtId="0" fontId="120" fillId="0" borderId="0"/>
    <xf numFmtId="178" fontId="6" fillId="0" borderId="0"/>
    <xf numFmtId="0" fontId="120" fillId="0" borderId="0"/>
    <xf numFmtId="178" fontId="6" fillId="0" borderId="0"/>
    <xf numFmtId="0" fontId="120"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8" fillId="7" borderId="2" applyNumberFormat="0" applyAlignment="0" applyProtection="0"/>
    <xf numFmtId="4" fontId="19" fillId="27" borderId="11" applyNumberFormat="0" applyProtection="0">
      <alignment vertical="center"/>
    </xf>
    <xf numFmtId="0" fontId="38" fillId="7" borderId="2" applyNumberFormat="0" applyAlignment="0" applyProtection="0"/>
    <xf numFmtId="0" fontId="38" fillId="7" borderId="2" applyNumberFormat="0" applyAlignment="0" applyProtection="0"/>
    <xf numFmtId="0" fontId="38" fillId="7" borderId="2" applyNumberFormat="0" applyAlignment="0" applyProtection="0"/>
    <xf numFmtId="0" fontId="38" fillId="7" borderId="2" applyNumberFormat="0" applyAlignment="0" applyProtection="0"/>
    <xf numFmtId="4" fontId="19" fillId="27" borderId="11" applyNumberFormat="0" applyProtection="0">
      <alignment horizontal="left" vertical="center" indent="1"/>
    </xf>
    <xf numFmtId="4" fontId="52" fillId="32" borderId="8" applyNumberFormat="0" applyProtection="0">
      <alignment horizontal="left" vertical="center"/>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 fontId="19" fillId="43" borderId="11" applyNumberFormat="0" applyProtection="0">
      <alignment horizontal="right" vertical="center"/>
    </xf>
    <xf numFmtId="178" fontId="6" fillId="46" borderId="11" applyNumberFormat="0" applyProtection="0">
      <alignment horizontal="left" vertical="center" indent="1"/>
    </xf>
    <xf numFmtId="0" fontId="116" fillId="0" borderId="0" applyProtection="0">
      <alignment horizontal="center"/>
    </xf>
    <xf numFmtId="0" fontId="116" fillId="0" borderId="0" applyProtection="0">
      <alignment horizontal="center"/>
    </xf>
    <xf numFmtId="171" fontId="6" fillId="0" borderId="77">
      <protection locked="0"/>
    </xf>
    <xf numFmtId="0" fontId="116" fillId="0" borderId="0" applyProtection="0">
      <alignment horizontal="center"/>
    </xf>
    <xf numFmtId="0" fontId="116" fillId="0" borderId="0" applyProtection="0">
      <alignment horizontal="center"/>
    </xf>
    <xf numFmtId="0" fontId="116" fillId="0" borderId="0" applyProtection="0">
      <alignment horizontal="center"/>
    </xf>
    <xf numFmtId="0" fontId="116" fillId="0" borderId="0" applyProtection="0">
      <alignment horizontal="center"/>
    </xf>
    <xf numFmtId="0" fontId="97" fillId="0" borderId="0" applyNumberFormat="0" applyFill="0" applyBorder="0" applyAlignment="0" applyProtection="0"/>
    <xf numFmtId="178" fontId="33" fillId="21" borderId="2" applyNumberFormat="0" applyAlignment="0" applyProtection="0"/>
    <xf numFmtId="0" fontId="30" fillId="10" borderId="0" applyNumberFormat="0" applyBorder="0" applyAlignment="0" applyProtection="0"/>
    <xf numFmtId="0" fontId="3" fillId="0" borderId="0"/>
    <xf numFmtId="0" fontId="30" fillId="21" borderId="0" applyNumberFormat="0" applyBorder="0" applyAlignment="0" applyProtection="0"/>
    <xf numFmtId="43" fontId="6" fillId="0" borderId="0" applyFont="0" applyFill="0" applyBorder="0" applyAlignment="0" applyProtection="0"/>
    <xf numFmtId="0" fontId="96" fillId="0" borderId="0"/>
    <xf numFmtId="178" fontId="38" fillId="7" borderId="2" applyNumberFormat="0" applyAlignment="0" applyProtection="0"/>
    <xf numFmtId="9" fontId="6" fillId="0" borderId="0" applyFont="0" applyFill="0" applyBorder="0" applyAlignment="0" applyProtection="0"/>
    <xf numFmtId="0" fontId="30" fillId="25" borderId="0" applyNumberFormat="0" applyBorder="0" applyAlignment="0" applyProtection="0"/>
    <xf numFmtId="0" fontId="38" fillId="7" borderId="2" applyNumberFormat="0" applyAlignment="0" applyProtection="0"/>
    <xf numFmtId="178" fontId="6" fillId="37" borderId="12" applyNumberFormat="0" applyProtection="0">
      <alignment horizontal="left" vertical="top" indent="1"/>
    </xf>
    <xf numFmtId="4" fontId="19" fillId="43" borderId="11" applyNumberFormat="0" applyProtection="0">
      <alignment horizontal="right" vertical="center"/>
    </xf>
    <xf numFmtId="9" fontId="6" fillId="0" borderId="0" applyFont="0" applyFill="0" applyBorder="0" applyAlignment="0" applyProtection="0"/>
    <xf numFmtId="178" fontId="57" fillId="0" borderId="0"/>
    <xf numFmtId="178" fontId="31" fillId="19" borderId="0" applyNumberFormat="0" applyBorder="0" applyAlignment="0" applyProtection="0"/>
    <xf numFmtId="0" fontId="96" fillId="0" borderId="0"/>
    <xf numFmtId="0" fontId="30" fillId="8" borderId="0" applyNumberFormat="0" applyBorder="0" applyAlignment="0" applyProtection="0"/>
    <xf numFmtId="0" fontId="30" fillId="5" borderId="0" applyNumberFormat="0" applyBorder="0" applyAlignment="0" applyProtection="0"/>
    <xf numFmtId="178" fontId="38" fillId="7" borderId="2" applyNumberFormat="0" applyAlignment="0" applyProtection="0"/>
    <xf numFmtId="0" fontId="9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96" fillId="0" borderId="0"/>
    <xf numFmtId="0" fontId="96" fillId="0" borderId="0"/>
    <xf numFmtId="0" fontId="96" fillId="0" borderId="0"/>
    <xf numFmtId="43" fontId="6" fillId="0" borderId="0" applyFont="0" applyFill="0" applyBorder="0" applyAlignment="0" applyProtection="0"/>
    <xf numFmtId="0" fontId="30" fillId="9" borderId="0" applyNumberFormat="0" applyBorder="0" applyAlignment="0" applyProtection="0"/>
    <xf numFmtId="178" fontId="37" fillId="0" borderId="0" applyNumberFormat="0" applyFill="0" applyBorder="0" applyAlignment="0" applyProtection="0"/>
    <xf numFmtId="0" fontId="30" fillId="8" borderId="0" applyNumberFormat="0" applyBorder="0" applyAlignment="0" applyProtection="0"/>
    <xf numFmtId="0" fontId="96" fillId="0" borderId="0"/>
    <xf numFmtId="4" fontId="64" fillId="39" borderId="15">
      <alignment vertical="center"/>
    </xf>
    <xf numFmtId="178" fontId="39" fillId="0" borderId="9" applyNumberFormat="0" applyFill="0" applyAlignment="0" applyProtection="0"/>
    <xf numFmtId="4" fontId="45" fillId="0" borderId="8" applyNumberFormat="0" applyProtection="0">
      <alignment horizontal="left" vertical="center" indent="1"/>
    </xf>
    <xf numFmtId="0" fontId="38" fillId="7" borderId="2" applyNumberFormat="0" applyAlignment="0" applyProtection="0"/>
    <xf numFmtId="4" fontId="44" fillId="0" borderId="0" applyNumberFormat="0" applyProtection="0">
      <alignment vertical="center"/>
    </xf>
    <xf numFmtId="0" fontId="30" fillId="7" borderId="0" applyNumberFormat="0" applyBorder="0" applyAlignment="0" applyProtection="0"/>
    <xf numFmtId="0" fontId="6" fillId="0" borderId="0"/>
    <xf numFmtId="0" fontId="88" fillId="0" borderId="0"/>
    <xf numFmtId="0" fontId="38" fillId="7" borderId="2" applyNumberFormat="0" applyAlignment="0" applyProtection="0"/>
    <xf numFmtId="0" fontId="6" fillId="0" borderId="0"/>
    <xf numFmtId="4" fontId="58" fillId="24" borderId="12" applyNumberFormat="0" applyProtection="0">
      <alignment vertical="center"/>
    </xf>
    <xf numFmtId="43" fontId="6" fillId="0" borderId="0" applyFont="0" applyFill="0" applyBorder="0" applyAlignment="0" applyProtection="0"/>
    <xf numFmtId="0" fontId="30" fillId="21" borderId="0" applyNumberFormat="0" applyBorder="0" applyAlignment="0" applyProtection="0"/>
    <xf numFmtId="9" fontId="96" fillId="0" borderId="0" applyFont="0" applyFill="0" applyBorder="0" applyAlignment="0" applyProtection="0"/>
    <xf numFmtId="0" fontId="30" fillId="2" borderId="0" applyNumberFormat="0" applyBorder="0" applyAlignment="0" applyProtection="0"/>
    <xf numFmtId="178" fontId="30" fillId="3" borderId="0" applyNumberFormat="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96" fillId="0" borderId="0"/>
    <xf numFmtId="44" fontId="30" fillId="0" borderId="0" applyFont="0" applyFill="0" applyBorder="0" applyAlignment="0" applyProtection="0"/>
    <xf numFmtId="0" fontId="6" fillId="0" borderId="0"/>
    <xf numFmtId="0" fontId="88" fillId="0" borderId="0"/>
    <xf numFmtId="178" fontId="31" fillId="13" borderId="0" applyNumberFormat="0" applyBorder="0" applyAlignment="0" applyProtection="0"/>
    <xf numFmtId="178" fontId="30" fillId="8" borderId="0" applyNumberFormat="0" applyBorder="0" applyAlignment="0" applyProtection="0"/>
    <xf numFmtId="0" fontId="96" fillId="0" borderId="0"/>
    <xf numFmtId="4" fontId="52" fillId="0" borderId="0" applyNumberFormat="0" applyProtection="0">
      <alignment horizontal="left" vertical="center" indent="1"/>
    </xf>
    <xf numFmtId="0" fontId="96" fillId="0" borderId="0"/>
    <xf numFmtId="0" fontId="88" fillId="0" borderId="0"/>
    <xf numFmtId="0" fontId="96" fillId="0" borderId="0"/>
    <xf numFmtId="0" fontId="6" fillId="0" borderId="0"/>
    <xf numFmtId="4" fontId="65" fillId="39" borderId="15">
      <alignment vertical="center"/>
    </xf>
    <xf numFmtId="0" fontId="96" fillId="0" borderId="0"/>
    <xf numFmtId="0" fontId="6" fillId="0" borderId="0"/>
    <xf numFmtId="4" fontId="61" fillId="0" borderId="0" applyNumberFormat="0" applyProtection="0">
      <alignment horizontal="left" vertical="center" indent="1"/>
    </xf>
    <xf numFmtId="0" fontId="3" fillId="0" borderId="0"/>
    <xf numFmtId="0" fontId="6" fillId="0" borderId="0"/>
    <xf numFmtId="0" fontId="30" fillId="26" borderId="0" applyNumberFormat="0" applyBorder="0" applyAlignment="0" applyProtection="0"/>
    <xf numFmtId="0" fontId="6" fillId="0" borderId="0"/>
    <xf numFmtId="0" fontId="96" fillId="0" borderId="0"/>
    <xf numFmtId="0" fontId="6" fillId="0" borderId="0"/>
    <xf numFmtId="4" fontId="55" fillId="21" borderId="12" applyNumberFormat="0" applyProtection="0">
      <alignment horizontal="center" vertical="center"/>
    </xf>
    <xf numFmtId="0" fontId="96" fillId="0" borderId="0"/>
    <xf numFmtId="9" fontId="6" fillId="0" borderId="0" applyFont="0" applyFill="0" applyBorder="0" applyAlignment="0" applyProtection="0"/>
    <xf numFmtId="0" fontId="30" fillId="25" borderId="0" applyNumberFormat="0" applyBorder="0" applyAlignment="0" applyProtection="0"/>
    <xf numFmtId="44" fontId="30" fillId="0" borderId="0" applyFont="0" applyFill="0" applyBorder="0" applyAlignment="0" applyProtection="0"/>
    <xf numFmtId="0" fontId="6" fillId="0" borderId="0"/>
    <xf numFmtId="4" fontId="19" fillId="27" borderId="11" applyNumberFormat="0" applyProtection="0">
      <alignment vertical="center"/>
    </xf>
    <xf numFmtId="0" fontId="96" fillId="0" borderId="0"/>
    <xf numFmtId="0" fontId="6" fillId="0" borderId="0"/>
    <xf numFmtId="0" fontId="6" fillId="0" borderId="0"/>
    <xf numFmtId="178" fontId="30" fillId="5" borderId="0" applyNumberFormat="0" applyBorder="0" applyAlignment="0" applyProtection="0"/>
    <xf numFmtId="0" fontId="30" fillId="6" borderId="0" applyNumberFormat="0" applyBorder="0" applyAlignment="0" applyProtection="0"/>
    <xf numFmtId="0" fontId="6" fillId="0" borderId="0"/>
    <xf numFmtId="9" fontId="6" fillId="0" borderId="0" applyFont="0" applyFill="0" applyBorder="0" applyAlignment="0" applyProtection="0"/>
    <xf numFmtId="0" fontId="96" fillId="0" borderId="0"/>
    <xf numFmtId="43" fontId="6" fillId="0" borderId="0" applyFont="0" applyFill="0" applyBorder="0" applyAlignment="0" applyProtection="0"/>
    <xf numFmtId="0" fontId="6" fillId="0" borderId="0"/>
    <xf numFmtId="0" fontId="6" fillId="0" borderId="0"/>
    <xf numFmtId="44" fontId="96" fillId="0" borderId="0" applyFont="0" applyFill="0" applyBorder="0" applyAlignment="0" applyProtection="0"/>
    <xf numFmtId="178" fontId="36" fillId="4" borderId="0" applyNumberFormat="0" applyBorder="0" applyAlignment="0" applyProtection="0"/>
    <xf numFmtId="178" fontId="40" fillId="25" borderId="0" applyNumberFormat="0" applyBorder="0" applyAlignment="0" applyProtection="0"/>
    <xf numFmtId="0" fontId="6" fillId="0" borderId="0"/>
    <xf numFmtId="0" fontId="6" fillId="0" borderId="0"/>
    <xf numFmtId="0" fontId="96" fillId="0" borderId="0"/>
    <xf numFmtId="4" fontId="19" fillId="27" borderId="11" applyNumberFormat="0" applyProtection="0">
      <alignment horizontal="left" vertical="center" indent="1"/>
    </xf>
    <xf numFmtId="178" fontId="6" fillId="20" borderId="12" applyNumberFormat="0" applyProtection="0">
      <alignment horizontal="left" vertical="top" indent="1"/>
    </xf>
    <xf numFmtId="0" fontId="88" fillId="0" borderId="0"/>
    <xf numFmtId="178" fontId="30" fillId="5" borderId="0" applyNumberFormat="0" applyBorder="0" applyAlignment="0" applyProtection="0"/>
    <xf numFmtId="0" fontId="96" fillId="0" borderId="0"/>
    <xf numFmtId="0" fontId="30" fillId="7" borderId="0" applyNumberFormat="0" applyBorder="0" applyAlignment="0" applyProtection="0"/>
    <xf numFmtId="0" fontId="96" fillId="0" borderId="0"/>
    <xf numFmtId="0" fontId="6" fillId="0" borderId="0"/>
    <xf numFmtId="4" fontId="19" fillId="27" borderId="11" applyNumberFormat="0" applyProtection="0">
      <alignment horizontal="left" vertical="center" indent="1"/>
    </xf>
    <xf numFmtId="178" fontId="30" fillId="2" borderId="0" applyNumberFormat="0" applyBorder="0" applyAlignment="0" applyProtection="0"/>
    <xf numFmtId="9" fontId="6" fillId="0" borderId="0" applyFont="0" applyFill="0" applyBorder="0" applyAlignment="0" applyProtection="0"/>
    <xf numFmtId="0" fontId="6" fillId="0" borderId="0"/>
    <xf numFmtId="4" fontId="67" fillId="0" borderId="12" applyNumberFormat="0" applyProtection="0">
      <alignment horizontal="right" vertical="center"/>
    </xf>
    <xf numFmtId="0" fontId="88" fillId="0" borderId="0"/>
    <xf numFmtId="0" fontId="30" fillId="4" borderId="0" applyNumberFormat="0" applyBorder="0" applyAlignment="0" applyProtection="0"/>
    <xf numFmtId="0" fontId="88" fillId="0" borderId="0"/>
    <xf numFmtId="0" fontId="96" fillId="0" borderId="0"/>
    <xf numFmtId="0" fontId="96" fillId="0" borderId="0"/>
    <xf numFmtId="0" fontId="96" fillId="0" borderId="0"/>
    <xf numFmtId="178" fontId="21" fillId="0" borderId="0" applyNumberFormat="0" applyFont="0" applyFill="0" applyBorder="0" applyProtection="0"/>
    <xf numFmtId="0" fontId="96" fillId="0" borderId="0"/>
    <xf numFmtId="0" fontId="38" fillId="7" borderId="2" applyNumberFormat="0" applyAlignment="0" applyProtection="0"/>
    <xf numFmtId="0" fontId="114" fillId="0" borderId="0"/>
    <xf numFmtId="178" fontId="6" fillId="0" borderId="0"/>
    <xf numFmtId="0" fontId="6" fillId="0" borderId="0"/>
    <xf numFmtId="0" fontId="96" fillId="0" borderId="0"/>
    <xf numFmtId="0" fontId="38" fillId="7" borderId="2" applyNumberFormat="0" applyAlignment="0" applyProtection="0"/>
    <xf numFmtId="0" fontId="96" fillId="0" borderId="0"/>
    <xf numFmtId="178" fontId="38" fillId="7" borderId="2" applyNumberFormat="0" applyAlignment="0" applyProtection="0"/>
    <xf numFmtId="43" fontId="6" fillId="0" borderId="0" applyFont="0" applyFill="0" applyBorder="0" applyAlignment="0" applyProtection="0"/>
    <xf numFmtId="9" fontId="6" fillId="0" borderId="0" applyFont="0" applyFill="0" applyBorder="0" applyAlignment="0" applyProtection="0"/>
    <xf numFmtId="4" fontId="19" fillId="27" borderId="11" applyNumberFormat="0" applyProtection="0">
      <alignment vertical="center"/>
    </xf>
    <xf numFmtId="0" fontId="88" fillId="0" borderId="0"/>
    <xf numFmtId="43" fontId="6" fillId="0" borderId="0" applyFont="0" applyFill="0" applyBorder="0" applyAlignment="0" applyProtection="0"/>
    <xf numFmtId="0" fontId="96" fillId="0" borderId="0"/>
    <xf numFmtId="0" fontId="6" fillId="0" borderId="0"/>
    <xf numFmtId="178" fontId="6" fillId="0" borderId="0"/>
    <xf numFmtId="0" fontId="96" fillId="0" borderId="0"/>
    <xf numFmtId="0" fontId="96" fillId="0" borderId="0"/>
    <xf numFmtId="0" fontId="30" fillId="3" borderId="0" applyNumberFormat="0" applyBorder="0" applyAlignment="0" applyProtection="0"/>
    <xf numFmtId="43" fontId="6" fillId="0" borderId="0" applyFont="0" applyFill="0" applyBorder="0" applyAlignment="0" applyProtection="0"/>
    <xf numFmtId="0" fontId="96" fillId="0" borderId="0"/>
    <xf numFmtId="178" fontId="31" fillId="9" borderId="0" applyNumberFormat="0" applyBorder="0" applyAlignment="0" applyProtection="0"/>
    <xf numFmtId="178" fontId="31" fillId="12" borderId="0" applyNumberFormat="0" applyBorder="0" applyAlignment="0" applyProtection="0"/>
    <xf numFmtId="0" fontId="96" fillId="0" borderId="0"/>
    <xf numFmtId="0" fontId="6" fillId="0" borderId="0"/>
    <xf numFmtId="178" fontId="38" fillId="7" borderId="2" applyNumberFormat="0" applyAlignment="0" applyProtection="0"/>
    <xf numFmtId="178" fontId="43" fillId="0" borderId="0" applyNumberFormat="0" applyFill="0" applyBorder="0" applyAlignment="0" applyProtection="0"/>
    <xf numFmtId="0" fontId="6" fillId="0" borderId="0"/>
    <xf numFmtId="178" fontId="34" fillId="22" borderId="3" applyNumberFormat="0" applyAlignment="0" applyProtection="0"/>
    <xf numFmtId="178" fontId="30" fillId="7" borderId="0" applyNumberFormat="0" applyBorder="0" applyAlignment="0" applyProtection="0"/>
    <xf numFmtId="178" fontId="30" fillId="11" borderId="0" applyNumberFormat="0" applyBorder="0" applyAlignment="0" applyProtection="0"/>
    <xf numFmtId="0" fontId="30" fillId="11" borderId="0" applyNumberFormat="0" applyBorder="0" applyAlignment="0" applyProtection="0"/>
    <xf numFmtId="178" fontId="38" fillId="7" borderId="2" applyNumberFormat="0" applyAlignment="0" applyProtection="0"/>
    <xf numFmtId="0" fontId="6" fillId="0" borderId="0"/>
    <xf numFmtId="4" fontId="58" fillId="44" borderId="12" applyNumberFormat="0" applyProtection="0">
      <alignment horizontal="right" vertical="center"/>
    </xf>
    <xf numFmtId="9" fontId="6" fillId="0" borderId="0" applyFont="0" applyFill="0" applyBorder="0" applyAlignment="0" applyProtection="0"/>
    <xf numFmtId="0" fontId="6" fillId="0" borderId="0"/>
    <xf numFmtId="0" fontId="96" fillId="0" borderId="0"/>
    <xf numFmtId="178" fontId="37" fillId="0" borderId="6" applyNumberFormat="0" applyFill="0" applyAlignment="0" applyProtection="0"/>
    <xf numFmtId="0" fontId="96" fillId="0" borderId="0"/>
    <xf numFmtId="0" fontId="96" fillId="0" borderId="0"/>
    <xf numFmtId="9" fontId="6" fillId="0" borderId="0" applyFont="0" applyFill="0" applyBorder="0" applyAlignment="0" applyProtection="0"/>
    <xf numFmtId="9" fontId="6" fillId="0" borderId="0" applyFont="0" applyFill="0" applyBorder="0" applyAlignment="0" applyProtection="0"/>
    <xf numFmtId="4" fontId="54" fillId="37" borderId="0" applyNumberFormat="0" applyProtection="0">
      <alignment horizontal="left" vertical="center" indent="1"/>
    </xf>
    <xf numFmtId="0" fontId="96" fillId="0" borderId="0"/>
    <xf numFmtId="0" fontId="96" fillId="0" borderId="0"/>
    <xf numFmtId="178" fontId="6" fillId="0" borderId="0"/>
    <xf numFmtId="9" fontId="6" fillId="0" borderId="0" applyFont="0" applyFill="0" applyBorder="0" applyAlignment="0" applyProtection="0"/>
    <xf numFmtId="0" fontId="96" fillId="0" borderId="0"/>
    <xf numFmtId="178" fontId="42" fillId="0" borderId="0" applyNumberFormat="0" applyFill="0" applyBorder="0" applyAlignment="0" applyProtection="0"/>
    <xf numFmtId="178" fontId="6" fillId="0" borderId="0"/>
    <xf numFmtId="43" fontId="6" fillId="0" borderId="0" applyFont="0" applyFill="0" applyBorder="0" applyAlignment="0" applyProtection="0"/>
    <xf numFmtId="0" fontId="96" fillId="0" borderId="0"/>
    <xf numFmtId="4" fontId="19" fillId="24" borderId="12" applyNumberFormat="0" applyProtection="0">
      <alignment vertical="center"/>
    </xf>
    <xf numFmtId="178" fontId="31" fillId="18" borderId="0" applyNumberFormat="0" applyBorder="0" applyAlignment="0" applyProtection="0"/>
    <xf numFmtId="9" fontId="6" fillId="0" borderId="0" applyFont="0" applyFill="0" applyBorder="0" applyAlignment="0" applyProtection="0"/>
    <xf numFmtId="178" fontId="30" fillId="6" borderId="0" applyNumberFormat="0" applyBorder="0" applyAlignment="0" applyProtection="0"/>
    <xf numFmtId="178" fontId="6" fillId="0" borderId="0"/>
    <xf numFmtId="0" fontId="96" fillId="0" borderId="0"/>
    <xf numFmtId="178" fontId="41" fillId="21" borderId="11" applyNumberFormat="0" applyAlignment="0" applyProtection="0"/>
    <xf numFmtId="0" fontId="88" fillId="0" borderId="0"/>
    <xf numFmtId="0" fontId="96" fillId="0" borderId="0"/>
    <xf numFmtId="9" fontId="6" fillId="0" borderId="0" applyFont="0" applyFill="0" applyBorder="0" applyAlignment="0" applyProtection="0"/>
    <xf numFmtId="178" fontId="31" fillId="15" borderId="0" applyNumberFormat="0" applyBorder="0" applyAlignment="0" applyProtection="0"/>
    <xf numFmtId="0" fontId="96" fillId="0" borderId="0"/>
    <xf numFmtId="178" fontId="6" fillId="0" borderId="17" applyNumberFormat="0" applyFill="0" applyBorder="0" applyAlignment="0" applyProtection="0"/>
    <xf numFmtId="178" fontId="31" fillId="17" borderId="0" applyNumberFormat="0" applyBorder="0" applyAlignment="0" applyProtection="0"/>
    <xf numFmtId="44" fontId="3" fillId="0" borderId="0" applyFont="0" applyFill="0" applyBorder="0" applyAlignment="0" applyProtection="0"/>
    <xf numFmtId="43" fontId="6" fillId="0" borderId="0" applyFont="0" applyFill="0" applyBorder="0" applyAlignment="0" applyProtection="0"/>
    <xf numFmtId="0" fontId="88" fillId="0" borderId="0"/>
    <xf numFmtId="178" fontId="30" fillId="4" borderId="0" applyNumberFormat="0" applyBorder="0" applyAlignment="0" applyProtection="0"/>
    <xf numFmtId="178" fontId="6" fillId="0" borderId="0"/>
    <xf numFmtId="9" fontId="6" fillId="0" borderId="0" applyFont="0" applyFill="0" applyBorder="0" applyAlignment="0" applyProtection="0"/>
    <xf numFmtId="0" fontId="6" fillId="0" borderId="0"/>
    <xf numFmtId="178" fontId="30" fillId="9" borderId="0" applyNumberFormat="0" applyBorder="0" applyAlignment="0" applyProtection="0"/>
    <xf numFmtId="0" fontId="96" fillId="0" borderId="0"/>
    <xf numFmtId="4" fontId="49" fillId="27" borderId="12" applyNumberFormat="0" applyProtection="0">
      <alignment vertical="center"/>
    </xf>
    <xf numFmtId="0" fontId="30" fillId="5" borderId="0" applyNumberFormat="0" applyBorder="0" applyAlignment="0" applyProtection="0"/>
    <xf numFmtId="178" fontId="6" fillId="42" borderId="12" applyNumberFormat="0" applyProtection="0">
      <alignment horizontal="left" vertical="top" indent="1"/>
    </xf>
    <xf numFmtId="178" fontId="31" fillId="13" borderId="0" applyNumberFormat="0" applyBorder="0" applyAlignment="0" applyProtection="0"/>
    <xf numFmtId="0" fontId="96" fillId="0" borderId="0"/>
    <xf numFmtId="9" fontId="6" fillId="0" borderId="0" applyFont="0" applyFill="0" applyBorder="0" applyAlignment="0" applyProtection="0"/>
    <xf numFmtId="0" fontId="30" fillId="9" borderId="0" applyNumberFormat="0" applyBorder="0" applyAlignment="0" applyProtection="0"/>
    <xf numFmtId="0" fontId="30" fillId="26" borderId="0" applyNumberFormat="0" applyBorder="0" applyAlignment="0" applyProtection="0"/>
    <xf numFmtId="43" fontId="6" fillId="0" borderId="0" applyFont="0" applyFill="0" applyBorder="0" applyAlignment="0" applyProtection="0"/>
    <xf numFmtId="9" fontId="6" fillId="0" borderId="0" applyFont="0" applyFill="0" applyBorder="0" applyAlignment="0" applyProtection="0"/>
    <xf numFmtId="178" fontId="31" fillId="14" borderId="0" applyNumberFormat="0" applyBorder="0" applyAlignment="0" applyProtection="0"/>
    <xf numFmtId="0" fontId="6" fillId="0" borderId="0"/>
    <xf numFmtId="0" fontId="88" fillId="0" borderId="0"/>
    <xf numFmtId="0" fontId="96" fillId="0" borderId="0"/>
    <xf numFmtId="0" fontId="88" fillId="0" borderId="0"/>
    <xf numFmtId="4" fontId="66" fillId="24" borderId="15">
      <alignment horizontal="left" vertical="center" indent="1"/>
    </xf>
    <xf numFmtId="0" fontId="6" fillId="0" borderId="0"/>
    <xf numFmtId="178" fontId="31" fillId="14" borderId="0" applyNumberFormat="0" applyBorder="0" applyAlignment="0" applyProtection="0"/>
    <xf numFmtId="178" fontId="6" fillId="0" borderId="0"/>
    <xf numFmtId="0" fontId="6" fillId="0" borderId="0"/>
    <xf numFmtId="4" fontId="52" fillId="0" borderId="0" applyNumberFormat="0" applyProtection="0">
      <alignment horizontal="left" vertical="center" indent="1"/>
    </xf>
    <xf numFmtId="178" fontId="31" fillId="16" borderId="0" applyNumberFormat="0" applyBorder="0" applyAlignment="0" applyProtection="0"/>
    <xf numFmtId="0" fontId="96" fillId="0" borderId="0"/>
    <xf numFmtId="0" fontId="38" fillId="7" borderId="2" applyNumberFormat="0" applyAlignment="0" applyProtection="0"/>
    <xf numFmtId="178" fontId="6" fillId="0" borderId="0"/>
    <xf numFmtId="4" fontId="19" fillId="0" borderId="8" applyNumberFormat="0" applyProtection="0">
      <alignment horizontal="left" vertical="center" indent="1"/>
    </xf>
    <xf numFmtId="0" fontId="96" fillId="0" borderId="0"/>
    <xf numFmtId="0" fontId="6" fillId="0" borderId="0"/>
    <xf numFmtId="0" fontId="96" fillId="0" borderId="0"/>
    <xf numFmtId="9" fontId="6" fillId="0" borderId="0" applyFont="0" applyFill="0" applyBorder="0" applyAlignment="0" applyProtection="0"/>
    <xf numFmtId="178" fontId="6" fillId="41" borderId="12" applyNumberFormat="0" applyProtection="0">
      <alignment horizontal="left" vertical="top" indent="1"/>
    </xf>
    <xf numFmtId="4" fontId="19" fillId="43" borderId="11" applyNumberFormat="0" applyProtection="0">
      <alignment horizontal="right" vertical="center"/>
    </xf>
    <xf numFmtId="0" fontId="96" fillId="0" borderId="0"/>
    <xf numFmtId="0" fontId="6" fillId="0" borderId="0"/>
    <xf numFmtId="0" fontId="6" fillId="0" borderId="0"/>
    <xf numFmtId="0" fontId="96" fillId="0" borderId="0"/>
    <xf numFmtId="0" fontId="88" fillId="0" borderId="0"/>
    <xf numFmtId="178" fontId="69" fillId="0" borderId="0"/>
    <xf numFmtId="0" fontId="6" fillId="0" borderId="0"/>
    <xf numFmtId="0" fontId="6" fillId="0" borderId="0"/>
    <xf numFmtId="0" fontId="38" fillId="7" borderId="2" applyNumberFormat="0" applyAlignment="0" applyProtection="0"/>
    <xf numFmtId="0" fontId="96" fillId="0" borderId="0"/>
    <xf numFmtId="43" fontId="6" fillId="0" borderId="0" applyFont="0" applyFill="0" applyBorder="0" applyAlignment="0" applyProtection="0"/>
    <xf numFmtId="178" fontId="32" fillId="3" borderId="0" applyNumberFormat="0" applyBorder="0" applyAlignment="0" applyProtection="0"/>
    <xf numFmtId="4" fontId="56" fillId="39" borderId="14">
      <alignment horizontal="left" vertical="center" indent="1"/>
    </xf>
    <xf numFmtId="0" fontId="88" fillId="0" borderId="0"/>
    <xf numFmtId="43" fontId="6" fillId="0" borderId="0" applyFont="0" applyFill="0" applyBorder="0" applyAlignment="0" applyProtection="0"/>
    <xf numFmtId="0" fontId="114" fillId="0" borderId="0"/>
    <xf numFmtId="9" fontId="6" fillId="0" borderId="0" applyFont="0" applyFill="0" applyBorder="0" applyAlignment="0" applyProtection="0"/>
    <xf numFmtId="0" fontId="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104" fillId="73" borderId="61" applyNumberFormat="0" applyAlignment="0" applyProtection="0"/>
    <xf numFmtId="0" fontId="6" fillId="0" borderId="0"/>
    <xf numFmtId="0" fontId="3" fillId="0" borderId="0"/>
    <xf numFmtId="0" fontId="6" fillId="0" borderId="0"/>
    <xf numFmtId="0" fontId="112" fillId="85" borderId="0" applyNumberFormat="0" applyBorder="0" applyAlignment="0" applyProtection="0"/>
    <xf numFmtId="0" fontId="6" fillId="0" borderId="0"/>
    <xf numFmtId="0" fontId="6"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6" fillId="0" borderId="0"/>
    <xf numFmtId="0" fontId="6" fillId="0" borderId="0"/>
    <xf numFmtId="0" fontId="3" fillId="0" borderId="0"/>
    <xf numFmtId="0" fontId="112" fillId="81" borderId="0" applyNumberFormat="0" applyBorder="0" applyAlignment="0" applyProtection="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112" fillId="97" borderId="0" applyNumberFormat="0" applyBorder="0" applyAlignment="0" applyProtection="0"/>
    <xf numFmtId="0" fontId="97" fillId="0" borderId="0" applyNumberForma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112" fillId="77" borderId="0" applyNumberFormat="0" applyBorder="0" applyAlignment="0" applyProtection="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76" borderId="65" applyNumberFormat="0" applyFont="0" applyAlignment="0" applyProtection="0"/>
    <xf numFmtId="9" fontId="2" fillId="0" borderId="0" applyFont="0" applyFill="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86" borderId="0" applyNumberFormat="0" applyBorder="0" applyAlignment="0" applyProtection="0"/>
    <xf numFmtId="0" fontId="2" fillId="82" borderId="0" applyNumberFormat="0" applyBorder="0" applyAlignment="0" applyProtection="0"/>
    <xf numFmtId="0" fontId="2" fillId="78" borderId="0" applyNumberFormat="0" applyBorder="0" applyAlignment="0" applyProtection="0"/>
    <xf numFmtId="0" fontId="2" fillId="91" borderId="0" applyNumberFormat="0" applyBorder="0" applyAlignment="0" applyProtection="0"/>
    <xf numFmtId="0" fontId="2" fillId="98" borderId="0" applyNumberFormat="0" applyBorder="0" applyAlignment="0" applyProtection="0"/>
    <xf numFmtId="0" fontId="2" fillId="94" borderId="0" applyNumberFormat="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0" borderId="0" applyNumberFormat="0" applyBorder="0" applyAlignment="0" applyProtection="0"/>
    <xf numFmtId="0" fontId="2" fillId="83" borderId="0" applyNumberFormat="0" applyBorder="0" applyAlignment="0" applyProtection="0"/>
    <xf numFmtId="0" fontId="2" fillId="95" borderId="0" applyNumberFormat="0" applyBorder="0" applyAlignment="0" applyProtection="0"/>
    <xf numFmtId="0" fontId="2" fillId="7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9" borderId="0" applyNumberFormat="0" applyBorder="0" applyAlignment="0" applyProtection="0"/>
    <xf numFmtId="0" fontId="2" fillId="87" borderId="0" applyNumberFormat="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78" borderId="0" applyNumberFormat="0" applyBorder="0" applyAlignment="0" applyProtection="0"/>
    <xf numFmtId="0" fontId="2" fillId="79" borderId="0" applyNumberFormat="0" applyBorder="0" applyAlignment="0" applyProtection="0"/>
    <xf numFmtId="0" fontId="2" fillId="0" borderId="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76" borderId="65" applyNumberFormat="0" applyFont="0" applyAlignment="0" applyProtection="0"/>
    <xf numFmtId="9" fontId="2" fillId="0" borderId="0" applyFont="0" applyFill="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86" borderId="0" applyNumberFormat="0" applyBorder="0" applyAlignment="0" applyProtection="0"/>
    <xf numFmtId="0" fontId="2" fillId="82" borderId="0" applyNumberFormat="0" applyBorder="0" applyAlignment="0" applyProtection="0"/>
    <xf numFmtId="0" fontId="2" fillId="78" borderId="0" applyNumberFormat="0" applyBorder="0" applyAlignment="0" applyProtection="0"/>
    <xf numFmtId="0" fontId="2" fillId="91" borderId="0" applyNumberFormat="0" applyBorder="0" applyAlignment="0" applyProtection="0"/>
    <xf numFmtId="0" fontId="2" fillId="98" borderId="0" applyNumberFormat="0" applyBorder="0" applyAlignment="0" applyProtection="0"/>
    <xf numFmtId="0" fontId="2" fillId="94" borderId="0" applyNumberFormat="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0" borderId="0" applyNumberFormat="0" applyBorder="0" applyAlignment="0" applyProtection="0"/>
    <xf numFmtId="0" fontId="2" fillId="83" borderId="0" applyNumberFormat="0" applyBorder="0" applyAlignment="0" applyProtection="0"/>
    <xf numFmtId="0" fontId="2" fillId="95" borderId="0" applyNumberFormat="0" applyBorder="0" applyAlignment="0" applyProtection="0"/>
    <xf numFmtId="0" fontId="2" fillId="7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9" borderId="0" applyNumberFormat="0" applyBorder="0" applyAlignment="0" applyProtection="0"/>
    <xf numFmtId="0" fontId="2" fillId="87" borderId="0" applyNumberFormat="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78" borderId="0" applyNumberFormat="0" applyBorder="0" applyAlignment="0" applyProtection="0"/>
    <xf numFmtId="0" fontId="2" fillId="79" borderId="0" applyNumberFormat="0" applyBorder="0" applyAlignment="0" applyProtection="0"/>
    <xf numFmtId="0" fontId="2" fillId="0" borderId="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76" borderId="65" applyNumberFormat="0" applyFont="0" applyAlignment="0" applyProtection="0"/>
    <xf numFmtId="9" fontId="2" fillId="0" borderId="0" applyFont="0" applyFill="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86" borderId="0" applyNumberFormat="0" applyBorder="0" applyAlignment="0" applyProtection="0"/>
    <xf numFmtId="0" fontId="2" fillId="82" borderId="0" applyNumberFormat="0" applyBorder="0" applyAlignment="0" applyProtection="0"/>
    <xf numFmtId="0" fontId="2" fillId="78" borderId="0" applyNumberFormat="0" applyBorder="0" applyAlignment="0" applyProtection="0"/>
    <xf numFmtId="0" fontId="2" fillId="91" borderId="0" applyNumberFormat="0" applyBorder="0" applyAlignment="0" applyProtection="0"/>
    <xf numFmtId="0" fontId="2" fillId="98" borderId="0" applyNumberFormat="0" applyBorder="0" applyAlignment="0" applyProtection="0"/>
    <xf numFmtId="0" fontId="2" fillId="94" borderId="0" applyNumberFormat="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0" borderId="0" applyNumberFormat="0" applyBorder="0" applyAlignment="0" applyProtection="0"/>
    <xf numFmtId="0" fontId="2" fillId="83" borderId="0" applyNumberFormat="0" applyBorder="0" applyAlignment="0" applyProtection="0"/>
    <xf numFmtId="0" fontId="2" fillId="95" borderId="0" applyNumberFormat="0" applyBorder="0" applyAlignment="0" applyProtection="0"/>
    <xf numFmtId="0" fontId="2" fillId="7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9" borderId="0" applyNumberFormat="0" applyBorder="0" applyAlignment="0" applyProtection="0"/>
    <xf numFmtId="0" fontId="2" fillId="87" borderId="0" applyNumberFormat="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78" borderId="0" applyNumberFormat="0" applyBorder="0" applyAlignment="0" applyProtection="0"/>
    <xf numFmtId="0" fontId="2" fillId="79" borderId="0" applyNumberFormat="0" applyBorder="0" applyAlignment="0" applyProtection="0"/>
    <xf numFmtId="0" fontId="2" fillId="0" borderId="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6"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76" borderId="65" applyNumberFormat="0" applyFont="0" applyAlignment="0" applyProtection="0"/>
    <xf numFmtId="9" fontId="2" fillId="0" borderId="0" applyFont="0" applyFill="0" applyBorder="0" applyAlignment="0" applyProtection="0"/>
    <xf numFmtId="0" fontId="96" fillId="0" borderId="0"/>
    <xf numFmtId="0" fontId="96" fillId="0" borderId="0"/>
    <xf numFmtId="0" fontId="96"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96" fillId="0" borderId="0"/>
    <xf numFmtId="0" fontId="2" fillId="0" borderId="0"/>
    <xf numFmtId="0" fontId="2" fillId="86" borderId="0" applyNumberFormat="0" applyBorder="0" applyAlignment="0" applyProtection="0"/>
    <xf numFmtId="0" fontId="2" fillId="82" borderId="0" applyNumberFormat="0" applyBorder="0" applyAlignment="0" applyProtection="0"/>
    <xf numFmtId="0" fontId="2" fillId="78" borderId="0" applyNumberFormat="0" applyBorder="0" applyAlignment="0" applyProtection="0"/>
    <xf numFmtId="0" fontId="2" fillId="91" borderId="0" applyNumberFormat="0" applyBorder="0" applyAlignment="0" applyProtection="0"/>
    <xf numFmtId="0" fontId="2" fillId="98" borderId="0" applyNumberFormat="0" applyBorder="0" applyAlignment="0" applyProtection="0"/>
    <xf numFmtId="0" fontId="2" fillId="94" borderId="0" applyNumberFormat="0" applyBorder="0" applyAlignment="0" applyProtection="0"/>
    <xf numFmtId="0" fontId="96"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96" fillId="0" borderId="0"/>
    <xf numFmtId="0" fontId="2" fillId="90" borderId="0" applyNumberFormat="0" applyBorder="0" applyAlignment="0" applyProtection="0"/>
    <xf numFmtId="0" fontId="2" fillId="83" borderId="0" applyNumberFormat="0" applyBorder="0" applyAlignment="0" applyProtection="0"/>
    <xf numFmtId="0" fontId="2" fillId="95" borderId="0" applyNumberFormat="0" applyBorder="0" applyAlignment="0" applyProtection="0"/>
    <xf numFmtId="0" fontId="2" fillId="79" borderId="0" applyNumberFormat="0" applyBorder="0" applyAlignment="0" applyProtection="0"/>
    <xf numFmtId="0" fontId="96"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9" borderId="0" applyNumberFormat="0" applyBorder="0" applyAlignment="0" applyProtection="0"/>
    <xf numFmtId="0" fontId="96" fillId="0" borderId="0"/>
    <xf numFmtId="0" fontId="2" fillId="87" borderId="0" applyNumberFormat="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96" fillId="0" borderId="0"/>
    <xf numFmtId="0" fontId="96" fillId="0" borderId="0"/>
    <xf numFmtId="0" fontId="96" fillId="0" borderId="0"/>
    <xf numFmtId="0" fontId="96"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78" borderId="0" applyNumberFormat="0" applyBorder="0" applyAlignment="0" applyProtection="0"/>
    <xf numFmtId="0" fontId="2" fillId="79" borderId="0" applyNumberFormat="0" applyBorder="0" applyAlignment="0" applyProtection="0"/>
    <xf numFmtId="0" fontId="2" fillId="0" borderId="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96"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76" borderId="65" applyNumberFormat="0" applyFont="0" applyAlignment="0" applyProtection="0"/>
    <xf numFmtId="9" fontId="2" fillId="0" borderId="0" applyFont="0" applyFill="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86" borderId="0" applyNumberFormat="0" applyBorder="0" applyAlignment="0" applyProtection="0"/>
    <xf numFmtId="0" fontId="2" fillId="82" borderId="0" applyNumberFormat="0" applyBorder="0" applyAlignment="0" applyProtection="0"/>
    <xf numFmtId="0" fontId="2" fillId="78" borderId="0" applyNumberFormat="0" applyBorder="0" applyAlignment="0" applyProtection="0"/>
    <xf numFmtId="0" fontId="2" fillId="91" borderId="0" applyNumberFormat="0" applyBorder="0" applyAlignment="0" applyProtection="0"/>
    <xf numFmtId="0" fontId="2" fillId="98" borderId="0" applyNumberFormat="0" applyBorder="0" applyAlignment="0" applyProtection="0"/>
    <xf numFmtId="0" fontId="2" fillId="94" borderId="0" applyNumberFormat="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0" borderId="0" applyNumberFormat="0" applyBorder="0" applyAlignment="0" applyProtection="0"/>
    <xf numFmtId="0" fontId="2" fillId="83" borderId="0" applyNumberFormat="0" applyBorder="0" applyAlignment="0" applyProtection="0"/>
    <xf numFmtId="0" fontId="2" fillId="95" borderId="0" applyNumberFormat="0" applyBorder="0" applyAlignment="0" applyProtection="0"/>
    <xf numFmtId="0" fontId="2" fillId="7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9" borderId="0" applyNumberFormat="0" applyBorder="0" applyAlignment="0" applyProtection="0"/>
    <xf numFmtId="0" fontId="2" fillId="87" borderId="0" applyNumberFormat="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78" borderId="0" applyNumberFormat="0" applyBorder="0" applyAlignment="0" applyProtection="0"/>
    <xf numFmtId="0" fontId="2" fillId="79" borderId="0" applyNumberFormat="0" applyBorder="0" applyAlignment="0" applyProtection="0"/>
    <xf numFmtId="0" fontId="2" fillId="0" borderId="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78"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76" borderId="65"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0" borderId="0"/>
    <xf numFmtId="0" fontId="2" fillId="82"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76" borderId="65"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76" borderId="65" applyNumberFormat="0" applyFont="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76" borderId="65" applyNumberFormat="0" applyFont="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76" borderId="65" applyNumberFormat="0" applyFont="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0" fontId="2" fillId="86" borderId="0" applyNumberFormat="0" applyBorder="0" applyAlignment="0" applyProtection="0"/>
    <xf numFmtId="0" fontId="2" fillId="82" borderId="0" applyNumberFormat="0" applyBorder="0" applyAlignment="0" applyProtection="0"/>
    <xf numFmtId="0" fontId="2" fillId="78" borderId="0" applyNumberFormat="0" applyBorder="0" applyAlignment="0" applyProtection="0"/>
    <xf numFmtId="0" fontId="2" fillId="91" borderId="0" applyNumberFormat="0" applyBorder="0" applyAlignment="0" applyProtection="0"/>
    <xf numFmtId="0" fontId="2" fillId="98" borderId="0" applyNumberFormat="0" applyBorder="0" applyAlignment="0" applyProtection="0"/>
    <xf numFmtId="0" fontId="2" fillId="94"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0" borderId="0" applyNumberFormat="0" applyBorder="0" applyAlignment="0" applyProtection="0"/>
    <xf numFmtId="0" fontId="2" fillId="83" borderId="0" applyNumberFormat="0" applyBorder="0" applyAlignment="0" applyProtection="0"/>
    <xf numFmtId="0" fontId="2" fillId="95" borderId="0" applyNumberFormat="0" applyBorder="0" applyAlignment="0" applyProtection="0"/>
    <xf numFmtId="0" fontId="2" fillId="7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9" borderId="0" applyNumberFormat="0" applyBorder="0" applyAlignment="0" applyProtection="0"/>
    <xf numFmtId="0" fontId="2" fillId="87" borderId="0" applyNumberFormat="0" applyBorder="0" applyAlignment="0" applyProtection="0"/>
    <xf numFmtId="0" fontId="2" fillId="76" borderId="65" applyNumberFormat="0" applyFont="0" applyAlignment="0" applyProtection="0"/>
    <xf numFmtId="43" fontId="2" fillId="0" borderId="0" applyFont="0" applyFill="0" applyBorder="0" applyAlignment="0" applyProtection="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44" fontId="2" fillId="0" borderId="0" applyFont="0" applyFill="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0" borderId="0"/>
    <xf numFmtId="0" fontId="2" fillId="82"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76" borderId="65" applyNumberFormat="0" applyFont="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6" borderId="0" applyNumberFormat="0" applyBorder="0" applyAlignment="0" applyProtection="0"/>
    <xf numFmtId="0" fontId="2" fillId="87" borderId="0" applyNumberFormat="0" applyBorder="0" applyAlignment="0" applyProtection="0"/>
    <xf numFmtId="0" fontId="2" fillId="90" borderId="0" applyNumberFormat="0" applyBorder="0" applyAlignment="0" applyProtection="0"/>
    <xf numFmtId="0" fontId="2" fillId="91" borderId="0" applyNumberFormat="0" applyBorder="0" applyAlignment="0" applyProtection="0"/>
    <xf numFmtId="0" fontId="2" fillId="94" borderId="0" applyNumberFormat="0" applyBorder="0" applyAlignment="0" applyProtection="0"/>
    <xf numFmtId="0" fontId="2" fillId="95" borderId="0" applyNumberFormat="0" applyBorder="0" applyAlignment="0" applyProtection="0"/>
    <xf numFmtId="0" fontId="2" fillId="98" borderId="0" applyNumberFormat="0" applyBorder="0" applyAlignment="0" applyProtection="0"/>
    <xf numFmtId="0" fontId="2" fillId="99" borderId="0" applyNumberFormat="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76" borderId="65" applyNumberFormat="0" applyFont="0" applyAlignment="0" applyProtection="0"/>
    <xf numFmtId="9" fontId="2" fillId="0" borderId="0" applyFont="0" applyFill="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0" fontId="2" fillId="76" borderId="6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86" borderId="0" applyNumberFormat="0" applyBorder="0" applyAlignment="0" applyProtection="0"/>
    <xf numFmtId="0" fontId="2" fillId="82" borderId="0" applyNumberFormat="0" applyBorder="0" applyAlignment="0" applyProtection="0"/>
    <xf numFmtId="0" fontId="2" fillId="78" borderId="0" applyNumberFormat="0" applyBorder="0" applyAlignment="0" applyProtection="0"/>
    <xf numFmtId="0" fontId="2" fillId="91" borderId="0" applyNumberFormat="0" applyBorder="0" applyAlignment="0" applyProtection="0"/>
    <xf numFmtId="0" fontId="2" fillId="98" borderId="0" applyNumberFormat="0" applyBorder="0" applyAlignment="0" applyProtection="0"/>
    <xf numFmtId="0" fontId="2" fillId="94" borderId="0" applyNumberFormat="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0" borderId="0" applyNumberFormat="0" applyBorder="0" applyAlignment="0" applyProtection="0"/>
    <xf numFmtId="0" fontId="2" fillId="83" borderId="0" applyNumberFormat="0" applyBorder="0" applyAlignment="0" applyProtection="0"/>
    <xf numFmtId="0" fontId="2" fillId="95" borderId="0" applyNumberFormat="0" applyBorder="0" applyAlignment="0" applyProtection="0"/>
    <xf numFmtId="0" fontId="2" fillId="7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99" borderId="0" applyNumberFormat="0" applyBorder="0" applyAlignment="0" applyProtection="0"/>
    <xf numFmtId="0" fontId="2" fillId="87" borderId="0" applyNumberFormat="0" applyBorder="0" applyAlignment="0" applyProtection="0"/>
    <xf numFmtId="0" fontId="2" fillId="0" borderId="0"/>
    <xf numFmtId="9" fontId="2" fillId="0" borderId="0" applyFont="0" applyFill="0" applyBorder="0" applyAlignment="0" applyProtection="0"/>
    <xf numFmtId="0" fontId="2" fillId="76" borderId="65" applyNumberFormat="0" applyFont="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99" borderId="0" applyNumberFormat="0" applyBorder="0" applyAlignment="0" applyProtection="0"/>
    <xf numFmtId="0" fontId="2" fillId="98" borderId="0" applyNumberFormat="0" applyBorder="0" applyAlignment="0" applyProtection="0"/>
    <xf numFmtId="0" fontId="2" fillId="95" borderId="0" applyNumberFormat="0" applyBorder="0" applyAlignment="0" applyProtection="0"/>
    <xf numFmtId="0" fontId="2" fillId="94" borderId="0" applyNumberFormat="0" applyBorder="0" applyAlignment="0" applyProtection="0"/>
    <xf numFmtId="0" fontId="2" fillId="91" borderId="0" applyNumberFormat="0" applyBorder="0" applyAlignment="0" applyProtection="0"/>
    <xf numFmtId="0" fontId="2" fillId="90" borderId="0" applyNumberFormat="0" applyBorder="0" applyAlignment="0" applyProtection="0"/>
    <xf numFmtId="0" fontId="2" fillId="0" borderId="0"/>
    <xf numFmtId="0" fontId="2" fillId="0" borderId="0"/>
    <xf numFmtId="0" fontId="2" fillId="0" borderId="0"/>
    <xf numFmtId="0" fontId="2" fillId="87" borderId="0" applyNumberFormat="0" applyBorder="0" applyAlignment="0" applyProtection="0"/>
    <xf numFmtId="0" fontId="2" fillId="76" borderId="65" applyNumberFormat="0" applyFont="0" applyAlignment="0" applyProtection="0"/>
    <xf numFmtId="0" fontId="2" fillId="86" borderId="0" applyNumberFormat="0" applyBorder="0" applyAlignment="0" applyProtection="0"/>
    <xf numFmtId="0" fontId="2" fillId="83" borderId="0" applyNumberFormat="0" applyBorder="0" applyAlignment="0" applyProtection="0"/>
    <xf numFmtId="0" fontId="2" fillId="82" borderId="0" applyNumberFormat="0" applyBorder="0" applyAlignment="0" applyProtection="0"/>
    <xf numFmtId="0" fontId="2" fillId="79" borderId="0" applyNumberFormat="0" applyBorder="0" applyAlignment="0" applyProtection="0"/>
    <xf numFmtId="0" fontId="2" fillId="78"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1" fillId="0" borderId="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86"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0"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4"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98"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79"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3"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87"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1"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5"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2" fillId="99" borderId="0" applyNumberFormat="0" applyBorder="0" applyAlignment="0" applyProtection="0"/>
    <xf numFmtId="0" fontId="132" fillId="101" borderId="0" applyNumberFormat="0" applyBorder="0" applyAlignment="0" applyProtection="0"/>
    <xf numFmtId="0" fontId="132" fillId="9" borderId="0" applyNumberFormat="0" applyBorder="0" applyAlignment="0" applyProtection="0"/>
    <xf numFmtId="0" fontId="132" fillId="18" borderId="0" applyNumberFormat="0" applyBorder="0" applyAlignment="0" applyProtection="0"/>
    <xf numFmtId="0" fontId="132" fillId="21" borderId="0" applyNumberFormat="0" applyBorder="0" applyAlignment="0" applyProtection="0"/>
    <xf numFmtId="0" fontId="132" fillId="101" borderId="0" applyNumberFormat="0" applyBorder="0" applyAlignment="0" applyProtection="0"/>
    <xf numFmtId="0" fontId="132" fillId="7" borderId="0" applyNumberFormat="0" applyBorder="0" applyAlignment="0" applyProtection="0"/>
    <xf numFmtId="0" fontId="31" fillId="104" borderId="0" applyNumberFormat="0" applyBorder="0" applyAlignment="0" applyProtection="0"/>
    <xf numFmtId="0" fontId="31" fillId="104" borderId="0" applyNumberFormat="0" applyBorder="0" applyAlignment="0" applyProtection="0"/>
    <xf numFmtId="0" fontId="31" fillId="105" borderId="0" applyNumberFormat="0" applyBorder="0" applyAlignment="0" applyProtection="0"/>
    <xf numFmtId="0" fontId="31" fillId="105" borderId="0" applyNumberFormat="0" applyBorder="0" applyAlignment="0" applyProtection="0"/>
    <xf numFmtId="0" fontId="31" fillId="59" borderId="0" applyNumberFormat="0" applyBorder="0" applyAlignment="0" applyProtection="0"/>
    <xf numFmtId="0" fontId="31" fillId="59" borderId="0" applyNumberFormat="0" applyBorder="0" applyAlignment="0" applyProtection="0"/>
    <xf numFmtId="0" fontId="31" fillId="106" borderId="0" applyNumberFormat="0" applyBorder="0" applyAlignment="0" applyProtection="0"/>
    <xf numFmtId="0" fontId="31" fillId="106" borderId="0" applyNumberFormat="0" applyBorder="0" applyAlignment="0" applyProtection="0"/>
    <xf numFmtId="0" fontId="31" fillId="107" borderId="0" applyNumberFormat="0" applyBorder="0" applyAlignment="0" applyProtection="0"/>
    <xf numFmtId="0" fontId="31" fillId="107" borderId="0" applyNumberFormat="0" applyBorder="0" applyAlignment="0" applyProtection="0"/>
    <xf numFmtId="0" fontId="31" fillId="108" borderId="0" applyNumberFormat="0" applyBorder="0" applyAlignment="0" applyProtection="0"/>
    <xf numFmtId="0" fontId="31" fillId="108" borderId="0" applyNumberFormat="0" applyBorder="0" applyAlignment="0" applyProtection="0"/>
    <xf numFmtId="0" fontId="167" fillId="58" borderId="0" applyNumberFormat="0" applyBorder="0" applyAlignment="0" applyProtection="0"/>
    <xf numFmtId="0" fontId="168" fillId="109" borderId="2" applyNumberFormat="0" applyAlignment="0" applyProtection="0"/>
    <xf numFmtId="0" fontId="34" fillId="59" borderId="3"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69" fillId="0" borderId="0" applyNumberFormat="0" applyFill="0" applyBorder="0" applyAlignment="0" applyProtection="0"/>
    <xf numFmtId="0" fontId="36" fillId="110" borderId="0" applyNumberFormat="0" applyBorder="0" applyAlignment="0" applyProtection="0"/>
    <xf numFmtId="0" fontId="123" fillId="0" borderId="79" applyNumberFormat="0" applyFill="0" applyAlignment="0" applyProtection="0"/>
    <xf numFmtId="0" fontId="124" fillId="0" borderId="13" applyNumberFormat="0" applyFill="0" applyAlignment="0" applyProtection="0"/>
    <xf numFmtId="0" fontId="125" fillId="0" borderId="80" applyNumberFormat="0" applyFill="0" applyAlignment="0" applyProtection="0"/>
    <xf numFmtId="0" fontId="125" fillId="0" borderId="0" applyNumberFormat="0" applyFill="0" applyBorder="0" applyAlignment="0" applyProtection="0"/>
    <xf numFmtId="0" fontId="38" fillId="7" borderId="2" applyNumberFormat="0" applyAlignment="0" applyProtection="0"/>
    <xf numFmtId="0" fontId="38" fillId="7" borderId="2" applyNumberFormat="0" applyAlignment="0" applyProtection="0"/>
    <xf numFmtId="0" fontId="38" fillId="7" borderId="2" applyNumberFormat="0" applyAlignment="0" applyProtection="0"/>
    <xf numFmtId="0" fontId="38" fillId="7" borderId="2" applyNumberFormat="0" applyAlignment="0" applyProtection="0"/>
    <xf numFmtId="0" fontId="38" fillId="7" borderId="2" applyNumberFormat="0" applyAlignment="0" applyProtection="0"/>
    <xf numFmtId="0" fontId="170" fillId="64" borderId="2" applyNumberFormat="0" applyAlignment="0" applyProtection="0"/>
    <xf numFmtId="0" fontId="170" fillId="64" borderId="2" applyNumberFormat="0" applyAlignment="0" applyProtection="0"/>
    <xf numFmtId="0" fontId="171" fillId="0" borderId="81" applyNumberFormat="0" applyFill="0" applyAlignment="0" applyProtection="0"/>
    <xf numFmtId="0" fontId="40" fillId="6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18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3" fontId="96" fillId="0" borderId="0"/>
    <xf numFmtId="0" fontId="2" fillId="0" borderId="0"/>
    <xf numFmtId="0" fontId="2" fillId="0" borderId="0"/>
    <xf numFmtId="183"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15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183"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970">
    <xf numFmtId="0" fontId="0" fillId="0" borderId="0" xfId="0"/>
    <xf numFmtId="0" fontId="11" fillId="0" borderId="8" xfId="0" applyFont="1" applyBorder="1" applyAlignment="1">
      <alignment horizontal="center" wrapText="1"/>
    </xf>
    <xf numFmtId="0" fontId="11" fillId="0" borderId="0" xfId="0" applyFont="1" applyAlignment="1">
      <alignment horizontal="centerContinuous" vertical="center"/>
    </xf>
    <xf numFmtId="0" fontId="11" fillId="0" borderId="0" xfId="0" applyFont="1"/>
    <xf numFmtId="0" fontId="26" fillId="0" borderId="0" xfId="0" applyFont="1" applyFill="1"/>
    <xf numFmtId="0" fontId="11" fillId="0" borderId="0" xfId="0" applyFont="1" applyFill="1"/>
    <xf numFmtId="0" fontId="11" fillId="0" borderId="0" xfId="0" applyFont="1" applyFill="1" applyBorder="1"/>
    <xf numFmtId="0" fontId="11" fillId="0" borderId="8" xfId="0" applyFont="1" applyBorder="1"/>
    <xf numFmtId="0" fontId="11" fillId="0" borderId="0" xfId="0" applyFont="1" applyBorder="1"/>
    <xf numFmtId="0" fontId="26" fillId="0" borderId="0" xfId="0" applyFont="1"/>
    <xf numFmtId="164" fontId="11" fillId="0" borderId="0" xfId="0" applyNumberFormat="1" applyFont="1" applyFill="1"/>
    <xf numFmtId="0" fontId="11" fillId="0" borderId="8" xfId="0" applyFont="1" applyBorder="1" applyAlignment="1">
      <alignment horizontal="center"/>
    </xf>
    <xf numFmtId="0" fontId="11" fillId="0" borderId="0" xfId="0" applyFont="1" applyAlignment="1">
      <alignment horizontal="center"/>
    </xf>
    <xf numFmtId="164" fontId="26" fillId="0" borderId="0" xfId="0" applyNumberFormat="1" applyFont="1" applyFill="1" applyBorder="1" applyAlignment="1">
      <alignment horizontal="center" vertical="center" wrapText="1"/>
    </xf>
    <xf numFmtId="0" fontId="11" fillId="0" borderId="0" xfId="0" applyFont="1" applyFill="1" applyBorder="1" applyAlignment="1">
      <alignment vertical="center"/>
    </xf>
    <xf numFmtId="0" fontId="11" fillId="0" borderId="0" xfId="0" applyFont="1" applyFill="1" applyBorder="1" applyAlignment="1">
      <alignment wrapText="1"/>
    </xf>
    <xf numFmtId="165" fontId="11" fillId="0" borderId="0" xfId="0" applyNumberFormat="1" applyFont="1" applyFill="1" applyBorder="1"/>
    <xf numFmtId="164" fontId="11" fillId="0" borderId="0" xfId="0" applyNumberFormat="1" applyFont="1" applyFill="1" applyBorder="1"/>
    <xf numFmtId="165" fontId="11" fillId="0" borderId="0" xfId="0" applyNumberFormat="1" applyFont="1" applyFill="1"/>
    <xf numFmtId="167" fontId="11" fillId="0" borderId="0" xfId="0" applyNumberFormat="1" applyFont="1"/>
    <xf numFmtId="165" fontId="11" fillId="0" borderId="0" xfId="0" applyNumberFormat="1" applyFont="1" applyFill="1" applyBorder="1" applyAlignment="1">
      <alignment horizontal="left" vertical="top" wrapText="1"/>
    </xf>
    <xf numFmtId="165" fontId="11" fillId="0" borderId="0" xfId="0" applyNumberFormat="1" applyFont="1" applyFill="1" applyBorder="1" applyAlignment="1">
      <alignment horizontal="justify" vertical="top" wrapText="1"/>
    </xf>
    <xf numFmtId="164" fontId="11" fillId="0" borderId="0" xfId="0" applyNumberFormat="1" applyFont="1" applyFill="1" applyBorder="1" applyAlignment="1">
      <alignment horizontal="justify" vertical="top" wrapText="1"/>
    </xf>
    <xf numFmtId="165" fontId="11" fillId="0" borderId="0" xfId="0" applyNumberFormat="1" applyFont="1" applyFill="1" applyBorder="1" applyAlignment="1">
      <alignment horizontal="left"/>
    </xf>
    <xf numFmtId="0" fontId="11" fillId="0" borderId="0" xfId="0" applyFont="1" applyFill="1" applyAlignment="1">
      <alignment vertical="center"/>
    </xf>
    <xf numFmtId="0" fontId="26" fillId="23" borderId="8" xfId="0" applyFont="1" applyFill="1" applyBorder="1" applyAlignment="1">
      <alignment vertical="top" wrapText="1"/>
    </xf>
    <xf numFmtId="0" fontId="26" fillId="23" borderId="8" xfId="0" applyFont="1" applyFill="1" applyBorder="1" applyAlignment="1">
      <alignment horizontal="center" vertical="top" wrapText="1"/>
    </xf>
    <xf numFmtId="166" fontId="11" fillId="0" borderId="8" xfId="31" applyNumberFormat="1" applyFont="1" applyFill="1" applyBorder="1"/>
    <xf numFmtId="0" fontId="26" fillId="0" borderId="0" xfId="0" applyFont="1" applyBorder="1"/>
    <xf numFmtId="0" fontId="11" fillId="0" borderId="0" xfId="0" applyFont="1" applyAlignment="1">
      <alignment vertical="center"/>
    </xf>
    <xf numFmtId="0" fontId="11" fillId="0" borderId="0" xfId="0" applyFont="1" applyBorder="1" applyAlignment="1">
      <alignment horizontal="center" vertical="top"/>
    </xf>
    <xf numFmtId="0" fontId="11" fillId="0" borderId="0" xfId="0" applyFont="1" applyBorder="1" applyAlignment="1">
      <alignment wrapText="1"/>
    </xf>
    <xf numFmtId="166" fontId="11" fillId="0" borderId="0" xfId="31" applyNumberFormat="1" applyFont="1"/>
    <xf numFmtId="44" fontId="11" fillId="0" borderId="0" xfId="51" applyFont="1"/>
    <xf numFmtId="43" fontId="11" fillId="0" borderId="0" xfId="0" applyNumberFormat="1" applyFont="1"/>
    <xf numFmtId="43" fontId="11" fillId="0" borderId="0" xfId="31" applyFont="1"/>
    <xf numFmtId="168" fontId="11" fillId="0" borderId="0" xfId="0" applyNumberFormat="1" applyFont="1"/>
    <xf numFmtId="0" fontId="11" fillId="0" borderId="0" xfId="0" applyFont="1" applyBorder="1" applyAlignment="1">
      <alignment horizontal="justify" wrapText="1"/>
    </xf>
    <xf numFmtId="0" fontId="26" fillId="0" borderId="0" xfId="0" applyFont="1" applyAlignment="1">
      <alignment horizontal="centerContinuous"/>
    </xf>
    <xf numFmtId="0" fontId="26" fillId="0" borderId="0" xfId="0" applyFont="1" applyAlignment="1">
      <alignment horizontal="centerContinuous" vertical="center"/>
    </xf>
    <xf numFmtId="0" fontId="11" fillId="0" borderId="0" xfId="0" applyFont="1" applyFill="1" applyAlignment="1">
      <alignment wrapText="1"/>
    </xf>
    <xf numFmtId="43" fontId="11" fillId="0" borderId="0" xfId="31" applyFont="1" applyFill="1"/>
    <xf numFmtId="0" fontId="11" fillId="0" borderId="0" xfId="0" applyFont="1" applyFill="1" applyAlignment="1"/>
    <xf numFmtId="0" fontId="26" fillId="0" borderId="0" xfId="0" applyFont="1" applyFill="1" applyAlignment="1">
      <alignment horizontal="centerContinuous" vertical="center"/>
    </xf>
    <xf numFmtId="0" fontId="11" fillId="0" borderId="8" xfId="0" applyFont="1" applyFill="1" applyBorder="1" applyAlignment="1">
      <alignment horizontal="center"/>
    </xf>
    <xf numFmtId="0" fontId="26" fillId="0" borderId="0" xfId="0" applyFont="1" applyAlignment="1">
      <alignment vertical="center"/>
    </xf>
    <xf numFmtId="44" fontId="26" fillId="0" borderId="0" xfId="51" applyFont="1" applyBorder="1"/>
    <xf numFmtId="2" fontId="11" fillId="0" borderId="8" xfId="0" applyNumberFormat="1" applyFont="1" applyFill="1" applyBorder="1" applyAlignment="1">
      <alignment horizontal="center" wrapText="1"/>
    </xf>
    <xf numFmtId="0" fontId="29" fillId="0" borderId="0" xfId="0" applyFont="1" applyAlignment="1"/>
    <xf numFmtId="167" fontId="11" fillId="0" borderId="0" xfId="0" applyNumberFormat="1" applyFont="1" applyAlignment="1">
      <alignment horizontal="right"/>
    </xf>
    <xf numFmtId="3" fontId="46" fillId="0" borderId="0" xfId="0" applyNumberFormat="1" applyFont="1"/>
    <xf numFmtId="41" fontId="11" fillId="0" borderId="8" xfId="0" applyNumberFormat="1" applyFont="1" applyFill="1" applyBorder="1"/>
    <xf numFmtId="43" fontId="11" fillId="0" borderId="8" xfId="0" applyNumberFormat="1" applyFont="1" applyFill="1" applyBorder="1"/>
    <xf numFmtId="3" fontId="11" fillId="0" borderId="0" xfId="0" applyNumberFormat="1" applyFont="1" applyFill="1"/>
    <xf numFmtId="169" fontId="11" fillId="0" borderId="8" xfId="31" applyNumberFormat="1" applyFont="1" applyFill="1" applyBorder="1" applyAlignment="1">
      <alignment horizontal="center"/>
    </xf>
    <xf numFmtId="167" fontId="11" fillId="0" borderId="8" xfId="51" applyNumberFormat="1" applyFont="1" applyFill="1" applyBorder="1" applyAlignment="1" applyProtection="1">
      <alignment wrapText="1"/>
      <protection locked="0"/>
    </xf>
    <xf numFmtId="167" fontId="11" fillId="0" borderId="8" xfId="51" applyNumberFormat="1" applyFont="1" applyFill="1" applyBorder="1" applyAlignment="1" applyProtection="1">
      <alignment horizontal="center" wrapText="1"/>
      <protection locked="0"/>
    </xf>
    <xf numFmtId="43" fontId="11" fillId="0" borderId="8" xfId="31" applyFont="1" applyFill="1" applyBorder="1" applyAlignment="1" applyProtection="1">
      <alignment vertical="center" wrapText="1"/>
      <protection locked="0"/>
    </xf>
    <xf numFmtId="0" fontId="11" fillId="49" borderId="8" xfId="0" applyFont="1" applyFill="1" applyBorder="1" applyAlignment="1">
      <alignment horizontal="center"/>
    </xf>
    <xf numFmtId="0" fontId="29" fillId="0" borderId="0" xfId="0" applyFont="1"/>
    <xf numFmtId="0" fontId="26" fillId="0" borderId="0" xfId="0" applyFont="1" applyFill="1" applyBorder="1" applyAlignment="1">
      <alignment horizontal="center" vertical="center" wrapText="1"/>
    </xf>
    <xf numFmtId="0" fontId="11" fillId="0" borderId="0" xfId="0" applyFont="1" applyFill="1" applyBorder="1" applyAlignment="1">
      <alignment wrapText="1"/>
    </xf>
    <xf numFmtId="0" fontId="26" fillId="0" borderId="0" xfId="0" applyFont="1" applyAlignment="1">
      <alignment horizontal="center" vertical="center"/>
    </xf>
    <xf numFmtId="0" fontId="26" fillId="0" borderId="0" xfId="0" applyFont="1" applyBorder="1" applyAlignment="1">
      <alignment horizontal="center"/>
    </xf>
    <xf numFmtId="0" fontId="6" fillId="0" borderId="0" xfId="0" applyFont="1" applyFill="1"/>
    <xf numFmtId="0" fontId="6" fillId="0" borderId="0" xfId="0" applyFont="1"/>
    <xf numFmtId="3" fontId="0" fillId="0" borderId="0" xfId="0" applyNumberFormat="1"/>
    <xf numFmtId="0" fontId="29" fillId="0" borderId="0" xfId="0" applyFont="1" applyFill="1"/>
    <xf numFmtId="0" fontId="26" fillId="0" borderId="0" xfId="0" applyFont="1" applyFill="1" applyAlignment="1"/>
    <xf numFmtId="3" fontId="11" fillId="0" borderId="0" xfId="0" applyNumberFormat="1" applyFont="1"/>
    <xf numFmtId="0" fontId="0" fillId="0" borderId="0" xfId="0" applyFill="1"/>
    <xf numFmtId="0" fontId="6" fillId="0" borderId="0" xfId="329" applyFont="1" applyFill="1"/>
    <xf numFmtId="3" fontId="6" fillId="0" borderId="0" xfId="329" applyNumberFormat="1" applyFont="1" applyFill="1"/>
    <xf numFmtId="3" fontId="6" fillId="0" borderId="0" xfId="0" applyNumberFormat="1" applyFont="1" applyBorder="1"/>
    <xf numFmtId="3" fontId="6" fillId="0" borderId="0" xfId="0" applyNumberFormat="1" applyFont="1" applyFill="1" applyBorder="1"/>
    <xf numFmtId="175" fontId="29" fillId="0" borderId="0" xfId="0" applyNumberFormat="1" applyFont="1" applyFill="1" applyBorder="1" applyAlignment="1">
      <alignment horizontal="center"/>
    </xf>
    <xf numFmtId="0" fontId="26" fillId="0" borderId="0" xfId="0" applyFont="1" applyAlignment="1">
      <alignment wrapText="1"/>
    </xf>
    <xf numFmtId="9" fontId="11" fillId="0" borderId="0" xfId="0" applyNumberFormat="1" applyFont="1" applyFill="1"/>
    <xf numFmtId="8" fontId="19" fillId="0" borderId="8" xfId="0" applyNumberFormat="1" applyFont="1" applyFill="1" applyBorder="1" applyAlignment="1">
      <alignment horizontal="center" wrapText="1"/>
    </xf>
    <xf numFmtId="0" fontId="19" fillId="0" borderId="8" xfId="0" applyFont="1" applyBorder="1" applyAlignment="1">
      <alignment horizontal="center" wrapText="1"/>
    </xf>
    <xf numFmtId="43" fontId="11" fillId="0" borderId="8" xfId="31" applyFont="1" applyFill="1" applyBorder="1"/>
    <xf numFmtId="3" fontId="6" fillId="0" borderId="8" xfId="330" applyNumberFormat="1" applyFill="1" applyBorder="1"/>
    <xf numFmtId="3" fontId="6" fillId="0" borderId="8" xfId="330" applyNumberFormat="1" applyFont="1" applyBorder="1"/>
    <xf numFmtId="10" fontId="6" fillId="0" borderId="8" xfId="330" applyNumberFormat="1" applyFont="1" applyBorder="1"/>
    <xf numFmtId="10" fontId="6" fillId="0" borderId="8" xfId="330" applyNumberFormat="1" applyFill="1" applyBorder="1"/>
    <xf numFmtId="0" fontId="29" fillId="0" borderId="0" xfId="330" applyFont="1"/>
    <xf numFmtId="3" fontId="6" fillId="0" borderId="0" xfId="330" applyNumberFormat="1"/>
    <xf numFmtId="0" fontId="6" fillId="0" borderId="0" xfId="330"/>
    <xf numFmtId="0" fontId="6" fillId="0" borderId="0" xfId="330" applyFont="1" applyFill="1"/>
    <xf numFmtId="0" fontId="6" fillId="0" borderId="0" xfId="330" applyFont="1"/>
    <xf numFmtId="0" fontId="6" fillId="0" borderId="0" xfId="331" applyFont="1" applyFill="1"/>
    <xf numFmtId="3" fontId="6" fillId="0" borderId="0" xfId="331" applyNumberFormat="1" applyFont="1"/>
    <xf numFmtId="0" fontId="6" fillId="0" borderId="0" xfId="331" applyFont="1"/>
    <xf numFmtId="0" fontId="29" fillId="23" borderId="8" xfId="0" applyFont="1" applyFill="1" applyBorder="1"/>
    <xf numFmtId="0" fontId="57" fillId="0" borderId="0" xfId="0" applyFont="1"/>
    <xf numFmtId="0" fontId="26" fillId="0" borderId="0" xfId="330" applyFont="1" applyFill="1" applyBorder="1" applyAlignment="1">
      <alignment horizontal="center"/>
    </xf>
    <xf numFmtId="3" fontId="11" fillId="0" borderId="0" xfId="330" applyNumberFormat="1" applyFont="1" applyFill="1" applyBorder="1"/>
    <xf numFmtId="3" fontId="11" fillId="0" borderId="0" xfId="330" applyNumberFormat="1" applyFont="1" applyFill="1" applyBorder="1" applyAlignment="1"/>
    <xf numFmtId="0" fontId="11" fillId="0" borderId="0" xfId="330" applyFont="1" applyFill="1" applyBorder="1"/>
    <xf numFmtId="0" fontId="15" fillId="0" borderId="0" xfId="330" applyFont="1" applyFill="1"/>
    <xf numFmtId="0" fontId="11" fillId="0" borderId="0" xfId="330" applyFont="1" applyFill="1"/>
    <xf numFmtId="0" fontId="11" fillId="0" borderId="0" xfId="330" applyFont="1" applyFill="1" applyAlignment="1"/>
    <xf numFmtId="0" fontId="26" fillId="0" borderId="0" xfId="330" applyFont="1" applyFill="1"/>
    <xf numFmtId="0" fontId="11" fillId="0" borderId="0" xfId="0" applyFont="1" applyFill="1" applyAlignment="1">
      <alignment wrapText="1"/>
    </xf>
    <xf numFmtId="0" fontId="26" fillId="0" borderId="0" xfId="0" applyFont="1" applyFill="1" applyAlignment="1">
      <alignment horizontal="centerContinuous"/>
    </xf>
    <xf numFmtId="0" fontId="17" fillId="0" borderId="0" xfId="0" applyFont="1" applyFill="1" applyAlignment="1">
      <alignment horizontal="centerContinuous"/>
    </xf>
    <xf numFmtId="0" fontId="8" fillId="0" borderId="0" xfId="0" applyFont="1" applyBorder="1" applyAlignment="1">
      <alignment horizontal="centerContinuous"/>
    </xf>
    <xf numFmtId="0" fontId="8" fillId="0" borderId="0" xfId="0" applyFont="1" applyBorder="1" applyAlignment="1">
      <alignment horizontal="centerContinuous" vertical="center"/>
    </xf>
    <xf numFmtId="0" fontId="6" fillId="0" borderId="8" xfId="0" applyFont="1" applyFill="1" applyBorder="1"/>
    <xf numFmtId="0" fontId="0" fillId="0" borderId="0" xfId="0"/>
    <xf numFmtId="0" fontId="11" fillId="0" borderId="0" xfId="0" applyFont="1" applyAlignment="1">
      <alignment wrapText="1"/>
    </xf>
    <xf numFmtId="0" fontId="0" fillId="0" borderId="0" xfId="0" applyFill="1" applyAlignment="1">
      <alignment horizontal="left" wrapText="1"/>
    </xf>
    <xf numFmtId="10" fontId="11" fillId="0" borderId="0" xfId="0" applyNumberFormat="1" applyFont="1" applyFill="1"/>
    <xf numFmtId="8" fontId="19" fillId="0" borderId="8" xfId="0" applyNumberFormat="1" applyFont="1" applyBorder="1" applyAlignment="1">
      <alignment horizontal="center" wrapText="1"/>
    </xf>
    <xf numFmtId="0" fontId="45" fillId="0" borderId="8" xfId="0" applyFont="1" applyBorder="1" applyAlignment="1">
      <alignment horizontal="center" wrapText="1"/>
    </xf>
    <xf numFmtId="0" fontId="0" fillId="0" borderId="8" xfId="0" applyFill="1" applyBorder="1"/>
    <xf numFmtId="0" fontId="19" fillId="0" borderId="8" xfId="0" applyFont="1" applyFill="1" applyBorder="1"/>
    <xf numFmtId="3" fontId="6" fillId="0" borderId="0" xfId="330" applyNumberFormat="1" applyFill="1"/>
    <xf numFmtId="0" fontId="6" fillId="0" borderId="0" xfId="330" applyFill="1"/>
    <xf numFmtId="0" fontId="11" fillId="0" borderId="5" xfId="0" applyFont="1" applyBorder="1"/>
    <xf numFmtId="0" fontId="11" fillId="0" borderId="40" xfId="0" applyFont="1" applyBorder="1"/>
    <xf numFmtId="0" fontId="11" fillId="0" borderId="0" xfId="0" applyFont="1" applyAlignment="1">
      <alignment horizontal="left"/>
    </xf>
    <xf numFmtId="0" fontId="11" fillId="0" borderId="32" xfId="0" applyFont="1" applyBorder="1" applyAlignment="1">
      <alignment horizontal="left"/>
    </xf>
    <xf numFmtId="167" fontId="11" fillId="0" borderId="0" xfId="51" applyNumberFormat="1" applyFont="1"/>
    <xf numFmtId="0" fontId="26" fillId="0" borderId="0" xfId="0" applyFont="1" applyFill="1"/>
    <xf numFmtId="0" fontId="11" fillId="0" borderId="0" xfId="0" applyFont="1" applyFill="1"/>
    <xf numFmtId="0" fontId="11" fillId="0" borderId="0" xfId="0" applyFont="1" applyBorder="1" applyAlignment="1">
      <alignment vertical="center"/>
    </xf>
    <xf numFmtId="0" fontId="6" fillId="0" borderId="0" xfId="0" applyFont="1" applyFill="1"/>
    <xf numFmtId="0" fontId="6" fillId="0" borderId="8" xfId="333" applyFont="1" applyFill="1" applyBorder="1" applyAlignment="1">
      <alignment horizontal="center" vertical="top" wrapText="1"/>
    </xf>
    <xf numFmtId="0" fontId="6" fillId="0" borderId="8" xfId="333" applyFont="1" applyFill="1" applyBorder="1" applyAlignment="1">
      <alignment horizontal="left" vertical="top" wrapText="1"/>
    </xf>
    <xf numFmtId="0" fontId="29" fillId="23" borderId="8" xfId="333" applyFont="1" applyFill="1" applyBorder="1" applyAlignment="1">
      <alignment vertical="top" wrapText="1"/>
    </xf>
    <xf numFmtId="0" fontId="6" fillId="23" borderId="8" xfId="333" applyFont="1" applyFill="1" applyBorder="1" applyAlignment="1">
      <alignment horizontal="center" vertical="top" wrapText="1"/>
    </xf>
    <xf numFmtId="0" fontId="6" fillId="0" borderId="8" xfId="333" applyFont="1" applyFill="1" applyBorder="1" applyAlignment="1">
      <alignment horizontal="justify" vertical="top" wrapText="1"/>
    </xf>
    <xf numFmtId="0" fontId="6" fillId="0" borderId="8" xfId="333" applyFont="1" applyFill="1" applyBorder="1" applyAlignment="1">
      <alignment vertical="top" wrapText="1"/>
    </xf>
    <xf numFmtId="0" fontId="6" fillId="0" borderId="8" xfId="333" applyFont="1" applyFill="1" applyBorder="1"/>
    <xf numFmtId="0" fontId="6" fillId="0" borderId="8" xfId="335" applyFont="1" applyFill="1" applyBorder="1" applyAlignment="1">
      <alignment horizontal="justify" vertical="top" wrapText="1"/>
    </xf>
    <xf numFmtId="0" fontId="29" fillId="0" borderId="8" xfId="333" applyFont="1" applyFill="1" applyBorder="1" applyAlignment="1">
      <alignment horizontal="justify" vertical="top" wrapText="1"/>
    </xf>
    <xf numFmtId="37" fontId="11" fillId="0" borderId="8" xfId="31" applyNumberFormat="1" applyFont="1" applyFill="1" applyBorder="1" applyAlignment="1"/>
    <xf numFmtId="0" fontId="0" fillId="0" borderId="0" xfId="0"/>
    <xf numFmtId="0" fontId="11" fillId="0" borderId="0" xfId="0" applyFont="1"/>
    <xf numFmtId="0" fontId="140" fillId="0" borderId="0" xfId="7724" applyFont="1" applyFill="1" applyAlignment="1"/>
    <xf numFmtId="0" fontId="140" fillId="0" borderId="0" xfId="7724" applyFont="1" applyFill="1" applyAlignment="1">
      <alignment wrapText="1"/>
    </xf>
    <xf numFmtId="0" fontId="141" fillId="23" borderId="8" xfId="333" applyFont="1" applyFill="1" applyBorder="1" applyAlignment="1">
      <alignment vertical="top" wrapText="1"/>
    </xf>
    <xf numFmtId="166" fontId="11" fillId="0" borderId="0" xfId="0" applyNumberFormat="1" applyFont="1"/>
    <xf numFmtId="3" fontId="57" fillId="0" borderId="0" xfId="0" applyNumberFormat="1" applyFont="1"/>
    <xf numFmtId="0" fontId="57" fillId="0" borderId="0" xfId="0" applyFont="1" applyFill="1" applyAlignment="1"/>
    <xf numFmtId="0" fontId="57" fillId="0" borderId="0" xfId="329" applyFont="1" applyFill="1"/>
    <xf numFmtId="0" fontId="57" fillId="0" borderId="0" xfId="0" applyFont="1" applyFill="1"/>
    <xf numFmtId="0" fontId="57" fillId="0" borderId="0" xfId="331" applyFont="1" applyFill="1"/>
    <xf numFmtId="0" fontId="12" fillId="0" borderId="0" xfId="0" applyFont="1" applyAlignment="1">
      <alignment vertical="center"/>
    </xf>
    <xf numFmtId="2" fontId="11" fillId="0" borderId="8" xfId="0" applyNumberFormat="1" applyFont="1" applyBorder="1" applyAlignment="1">
      <alignment horizontal="center" wrapText="1"/>
    </xf>
    <xf numFmtId="2" fontId="11" fillId="39" borderId="8" xfId="0" applyNumberFormat="1" applyFont="1" applyFill="1" applyBorder="1" applyAlignment="1">
      <alignment horizontal="center" wrapText="1"/>
    </xf>
    <xf numFmtId="166" fontId="11" fillId="39" borderId="8" xfId="31" applyNumberFormat="1" applyFont="1" applyFill="1" applyBorder="1" applyAlignment="1">
      <alignment horizontal="center" wrapText="1"/>
    </xf>
    <xf numFmtId="166" fontId="11" fillId="0" borderId="8" xfId="31" applyNumberFormat="1" applyFont="1" applyFill="1" applyBorder="1" applyAlignment="1">
      <alignment horizontal="center" wrapText="1"/>
    </xf>
    <xf numFmtId="166" fontId="11" fillId="0" borderId="8" xfId="51" applyNumberFormat="1" applyFont="1" applyBorder="1" applyAlignment="1">
      <alignment horizontal="center" wrapText="1"/>
    </xf>
    <xf numFmtId="3" fontId="143" fillId="0" borderId="0" xfId="0" applyNumberFormat="1" applyFont="1" applyBorder="1" applyAlignment="1">
      <alignment horizontal="center" vertical="center" wrapText="1"/>
    </xf>
    <xf numFmtId="4" fontId="114" fillId="0" borderId="0" xfId="31" applyNumberFormat="1" applyFont="1" applyFill="1" applyBorder="1" applyAlignment="1">
      <alignment horizontal="center"/>
    </xf>
    <xf numFmtId="3" fontId="114" fillId="0" borderId="0" xfId="31" applyNumberFormat="1" applyFont="1" applyFill="1" applyBorder="1"/>
    <xf numFmtId="3" fontId="114" fillId="0" borderId="0" xfId="0" applyNumberFormat="1" applyFont="1" applyFill="1" applyBorder="1"/>
    <xf numFmtId="0" fontId="6" fillId="0" borderId="0" xfId="0" applyFont="1" applyBorder="1"/>
    <xf numFmtId="165" fontId="6" fillId="0" borderId="0" xfId="0" applyNumberFormat="1" applyFont="1" applyFill="1" applyBorder="1" applyAlignment="1">
      <alignment horizontal="left" vertical="top"/>
    </xf>
    <xf numFmtId="0" fontId="26" fillId="0" borderId="0" xfId="0" applyFont="1" applyBorder="1" applyAlignment="1">
      <alignment vertical="center" wrapText="1"/>
    </xf>
    <xf numFmtId="37" fontId="11" fillId="0" borderId="8" xfId="31" applyNumberFormat="1" applyFont="1" applyFill="1" applyBorder="1" applyAlignment="1">
      <alignment horizontal="right"/>
    </xf>
    <xf numFmtId="166" fontId="145" fillId="23" borderId="8" xfId="31" applyNumberFormat="1" applyFont="1" applyFill="1" applyBorder="1" applyAlignment="1">
      <alignment vertical="top" wrapText="1"/>
    </xf>
    <xf numFmtId="166" fontId="145" fillId="23" borderId="8" xfId="31" applyNumberFormat="1" applyFont="1" applyFill="1" applyBorder="1" applyAlignment="1"/>
    <xf numFmtId="166" fontId="145" fillId="0" borderId="8" xfId="31" applyNumberFormat="1" applyFont="1" applyFill="1" applyBorder="1" applyAlignment="1">
      <alignment vertical="top" wrapText="1"/>
    </xf>
    <xf numFmtId="166" fontId="11" fillId="39" borderId="8" xfId="31" applyNumberFormat="1" applyFont="1" applyFill="1" applyBorder="1"/>
    <xf numFmtId="0" fontId="26" fillId="0" borderId="8" xfId="0" applyFont="1" applyBorder="1"/>
    <xf numFmtId="41" fontId="11" fillId="0" borderId="8" xfId="31" applyNumberFormat="1" applyFont="1" applyFill="1" applyBorder="1"/>
    <xf numFmtId="0" fontId="0" fillId="0" borderId="0" xfId="0" applyBorder="1" applyAlignment="1">
      <alignment horizontal="center"/>
    </xf>
    <xf numFmtId="0" fontId="6" fillId="0" borderId="0" xfId="0" applyFont="1" applyBorder="1" applyAlignment="1">
      <alignment horizontal="center"/>
    </xf>
    <xf numFmtId="0" fontId="19" fillId="0" borderId="0" xfId="0" applyFont="1" applyBorder="1" applyAlignment="1">
      <alignment horizontal="right" wrapText="1"/>
    </xf>
    <xf numFmtId="10" fontId="19" fillId="0" borderId="0" xfId="0" applyNumberFormat="1" applyFont="1" applyBorder="1" applyAlignment="1">
      <alignment horizontal="center" wrapText="1"/>
    </xf>
    <xf numFmtId="174" fontId="19" fillId="0" borderId="0" xfId="0" applyNumberFormat="1" applyFont="1" applyBorder="1" applyAlignment="1">
      <alignment horizontal="center" wrapText="1"/>
    </xf>
    <xf numFmtId="0" fontId="114" fillId="0" borderId="0" xfId="0" applyFont="1" applyBorder="1"/>
    <xf numFmtId="0" fontId="88" fillId="0" borderId="0" xfId="0" applyFont="1" applyBorder="1" applyAlignment="1"/>
    <xf numFmtId="166" fontId="11" fillId="0" borderId="0" xfId="31" applyNumberFormat="1" applyFont="1" applyFill="1" applyBorder="1"/>
    <xf numFmtId="43" fontId="11" fillId="0" borderId="0" xfId="31" applyFont="1" applyFill="1" applyBorder="1"/>
    <xf numFmtId="0" fontId="11" fillId="0" borderId="0" xfId="0" applyFont="1" applyFill="1" applyBorder="1" applyAlignment="1">
      <alignment horizontal="center" wrapText="1"/>
    </xf>
    <xf numFmtId="0" fontId="11" fillId="0" borderId="0" xfId="0" applyFont="1" applyFill="1" applyBorder="1" applyAlignment="1">
      <alignment horizontal="left" wrapText="1"/>
    </xf>
    <xf numFmtId="167" fontId="11" fillId="0" borderId="0" xfId="51" applyNumberFormat="1" applyFont="1" applyFill="1" applyBorder="1" applyAlignment="1">
      <alignment horizontal="center" wrapText="1"/>
    </xf>
    <xf numFmtId="6" fontId="92" fillId="0" borderId="0" xfId="0" applyNumberFormat="1" applyFont="1" applyFill="1" applyBorder="1" applyAlignment="1">
      <alignment horizontal="left"/>
    </xf>
    <xf numFmtId="0" fontId="29" fillId="0" borderId="0" xfId="0" applyFont="1" applyBorder="1" applyAlignment="1">
      <alignment vertical="center"/>
    </xf>
    <xf numFmtId="3" fontId="6" fillId="0" borderId="0" xfId="0" applyNumberFormat="1" applyFont="1" applyBorder="1" applyAlignment="1">
      <alignment horizontal="right" vertical="center"/>
    </xf>
    <xf numFmtId="10" fontId="6" fillId="0" borderId="0" xfId="0" applyNumberFormat="1" applyFont="1" applyBorder="1" applyAlignment="1">
      <alignment horizontal="right" vertical="center"/>
    </xf>
    <xf numFmtId="0" fontId="11" fillId="0" borderId="0" xfId="0" applyFont="1" applyBorder="1" applyAlignment="1">
      <alignment horizontal="center" wrapText="1"/>
    </xf>
    <xf numFmtId="2" fontId="6" fillId="0" borderId="0" xfId="0" applyNumberFormat="1" applyFont="1" applyBorder="1" applyAlignment="1">
      <alignment horizontal="center" wrapText="1"/>
    </xf>
    <xf numFmtId="166" fontId="11" fillId="0" borderId="0" xfId="31" applyNumberFormat="1" applyFont="1" applyFill="1" applyBorder="1" applyAlignment="1">
      <alignment horizontal="center" wrapText="1"/>
    </xf>
    <xf numFmtId="0" fontId="6" fillId="0" borderId="0" xfId="0" applyFont="1" applyFill="1" applyBorder="1"/>
    <xf numFmtId="167" fontId="0" fillId="0" borderId="0" xfId="0" applyNumberFormat="1" applyFill="1" applyBorder="1"/>
    <xf numFmtId="167" fontId="6" fillId="0" borderId="0" xfId="0" applyNumberFormat="1" applyFont="1" applyFill="1" applyBorder="1"/>
    <xf numFmtId="0" fontId="26" fillId="52" borderId="8" xfId="0" applyFont="1" applyFill="1" applyBorder="1" applyAlignment="1">
      <alignment horizontal="center" vertical="center"/>
    </xf>
    <xf numFmtId="0" fontId="6" fillId="0" borderId="8" xfId="0" applyFont="1" applyBorder="1" applyAlignment="1">
      <alignment vertical="center"/>
    </xf>
    <xf numFmtId="0" fontId="29" fillId="0" borderId="8" xfId="0" applyFont="1" applyBorder="1" applyAlignment="1">
      <alignment vertical="center"/>
    </xf>
    <xf numFmtId="0" fontId="26" fillId="52" borderId="8" xfId="0" applyFont="1" applyFill="1" applyBorder="1" applyAlignment="1">
      <alignment vertical="center" wrapText="1"/>
    </xf>
    <xf numFmtId="0" fontId="26" fillId="52" borderId="8" xfId="0" applyFont="1" applyFill="1" applyBorder="1" applyAlignment="1">
      <alignment horizontal="center" vertical="center" wrapText="1"/>
    </xf>
    <xf numFmtId="0" fontId="6" fillId="0" borderId="8" xfId="0" applyFont="1" applyBorder="1"/>
    <xf numFmtId="0" fontId="6" fillId="23" borderId="8" xfId="0" applyFont="1" applyFill="1" applyBorder="1"/>
    <xf numFmtId="0" fontId="6" fillId="49" borderId="8" xfId="0" applyFont="1" applyFill="1" applyBorder="1"/>
    <xf numFmtId="0" fontId="29" fillId="0" borderId="8" xfId="0" applyFont="1" applyBorder="1"/>
    <xf numFmtId="0" fontId="6" fillId="34" borderId="8" xfId="0" applyFont="1" applyFill="1" applyBorder="1"/>
    <xf numFmtId="0" fontId="6" fillId="0" borderId="8" xfId="0" applyFont="1" applyBorder="1" applyAlignment="1">
      <alignment wrapText="1"/>
    </xf>
    <xf numFmtId="0" fontId="29" fillId="34" borderId="8" xfId="0" applyFont="1" applyFill="1" applyBorder="1" applyAlignment="1">
      <alignment horizontal="center"/>
    </xf>
    <xf numFmtId="10" fontId="11" fillId="23" borderId="8" xfId="332" applyNumberFormat="1" applyFont="1" applyFill="1" applyBorder="1" applyAlignment="1">
      <alignment horizontal="center" vertical="top" wrapText="1"/>
    </xf>
    <xf numFmtId="10" fontId="11" fillId="0" borderId="8" xfId="332" applyNumberFormat="1" applyFont="1" applyFill="1" applyBorder="1" applyAlignment="1">
      <alignment horizontal="center" vertical="top" wrapText="1"/>
    </xf>
    <xf numFmtId="0" fontId="26" fillId="0" borderId="8" xfId="0" applyFont="1" applyFill="1" applyBorder="1"/>
    <xf numFmtId="37" fontId="26" fillId="0" borderId="8" xfId="31" applyNumberFormat="1" applyFont="1" applyFill="1" applyBorder="1" applyAlignment="1">
      <alignment horizontal="right"/>
    </xf>
    <xf numFmtId="9" fontId="11" fillId="0" borderId="8" xfId="332" applyNumberFormat="1" applyFont="1" applyFill="1" applyBorder="1" applyAlignment="1">
      <alignment vertical="top" wrapText="1"/>
    </xf>
    <xf numFmtId="0" fontId="6" fillId="0" borderId="8" xfId="331" applyFont="1" applyBorder="1"/>
    <xf numFmtId="0" fontId="6" fillId="0" borderId="8" xfId="7725" applyFont="1" applyBorder="1"/>
    <xf numFmtId="0" fontId="29" fillId="0" borderId="8" xfId="7725" applyFont="1" applyBorder="1"/>
    <xf numFmtId="44" fontId="26" fillId="0" borderId="8" xfId="51" applyFont="1" applyBorder="1" applyAlignment="1">
      <alignment horizontal="center" vertical="center" wrapText="1"/>
    </xf>
    <xf numFmtId="44" fontId="26" fillId="23" borderId="8" xfId="51" applyFont="1" applyFill="1" applyBorder="1" applyAlignment="1">
      <alignment vertical="top" wrapText="1"/>
    </xf>
    <xf numFmtId="0" fontId="29" fillId="0" borderId="8" xfId="0" applyFont="1" applyFill="1" applyBorder="1" applyAlignment="1">
      <alignment vertical="top" wrapText="1"/>
    </xf>
    <xf numFmtId="0" fontId="45" fillId="0" borderId="8" xfId="0" applyFont="1" applyBorder="1" applyAlignment="1">
      <alignment horizontal="center" vertical="center" wrapText="1"/>
    </xf>
    <xf numFmtId="0" fontId="45" fillId="0" borderId="8" xfId="0" applyFont="1" applyBorder="1" applyAlignment="1">
      <alignment horizontal="right" wrapText="1"/>
    </xf>
    <xf numFmtId="3" fontId="19" fillId="0" borderId="8" xfId="0" applyNumberFormat="1" applyFont="1" applyBorder="1" applyAlignment="1">
      <alignment horizontal="center" wrapText="1"/>
    </xf>
    <xf numFmtId="0" fontId="29" fillId="0" borderId="8" xfId="0" applyFont="1" applyBorder="1" applyAlignment="1">
      <alignment horizontal="center" wrapText="1"/>
    </xf>
    <xf numFmtId="0" fontId="6" fillId="0" borderId="8" xfId="0" applyFont="1" applyBorder="1" applyAlignment="1">
      <alignment horizontal="center" wrapText="1"/>
    </xf>
    <xf numFmtId="0" fontId="19" fillId="0" borderId="8" xfId="0" applyFont="1" applyFill="1" applyBorder="1" applyAlignment="1">
      <alignment horizontal="center" wrapText="1"/>
    </xf>
    <xf numFmtId="3" fontId="19" fillId="0" borderId="8" xfId="0" applyNumberFormat="1" applyFont="1" applyFill="1" applyBorder="1" applyAlignment="1">
      <alignment horizontal="center" wrapText="1"/>
    </xf>
    <xf numFmtId="0" fontId="45" fillId="0" borderId="8" xfId="0" applyFont="1" applyBorder="1" applyAlignment="1">
      <alignment horizontal="center" vertical="top" wrapText="1"/>
    </xf>
    <xf numFmtId="0" fontId="19" fillId="0" borderId="8" xfId="0" applyFont="1" applyBorder="1" applyAlignment="1">
      <alignment horizontal="right" wrapText="1"/>
    </xf>
    <xf numFmtId="10" fontId="19" fillId="0" borderId="8" xfId="0" applyNumberFormat="1" applyFont="1" applyBorder="1" applyAlignment="1">
      <alignment horizontal="center" wrapText="1"/>
    </xf>
    <xf numFmtId="0" fontId="6" fillId="0" borderId="8" xfId="0" applyFont="1" applyFill="1" applyBorder="1" applyAlignment="1">
      <alignment horizontal="center" wrapText="1"/>
    </xf>
    <xf numFmtId="3" fontId="29" fillId="0" borderId="8" xfId="0" applyNumberFormat="1" applyFont="1" applyBorder="1" applyAlignment="1">
      <alignment horizontal="center" wrapText="1"/>
    </xf>
    <xf numFmtId="14" fontId="29" fillId="0" borderId="8" xfId="0" applyNumberFormat="1" applyFont="1" applyFill="1" applyBorder="1" applyAlignment="1">
      <alignment horizontal="left"/>
    </xf>
    <xf numFmtId="0" fontId="29" fillId="0" borderId="8" xfId="329" applyFont="1" applyFill="1" applyBorder="1" applyAlignment="1">
      <alignment horizontal="center" wrapText="1"/>
    </xf>
    <xf numFmtId="3" fontId="29" fillId="0" borderId="8" xfId="329" applyNumberFormat="1" applyFont="1" applyFill="1" applyBorder="1" applyAlignment="1">
      <alignment horizontal="center" wrapText="1"/>
    </xf>
    <xf numFmtId="0" fontId="29" fillId="0" borderId="8" xfId="329" applyFont="1" applyFill="1" applyBorder="1" applyAlignment="1">
      <alignment horizontal="left"/>
    </xf>
    <xf numFmtId="0" fontId="6" fillId="69" borderId="8" xfId="329" applyFont="1" applyFill="1" applyBorder="1"/>
    <xf numFmtId="3" fontId="29" fillId="0" borderId="8" xfId="0" applyNumberFormat="1" applyFont="1" applyBorder="1" applyAlignment="1">
      <alignment horizontal="center" vertical="center" wrapText="1"/>
    </xf>
    <xf numFmtId="0" fontId="29" fillId="0" borderId="8" xfId="0" applyFont="1" applyBorder="1" applyAlignment="1">
      <alignment horizontal="center" vertical="center" wrapText="1"/>
    </xf>
    <xf numFmtId="0" fontId="29" fillId="0" borderId="8" xfId="0" applyFont="1" applyFill="1" applyBorder="1" applyAlignment="1">
      <alignment horizontal="center"/>
    </xf>
    <xf numFmtId="0" fontId="26" fillId="0" borderId="8" xfId="0" applyFont="1" applyBorder="1" applyAlignment="1">
      <alignment horizontal="center" wrapText="1"/>
    </xf>
    <xf numFmtId="0" fontId="26" fillId="0" borderId="0" xfId="0" applyFont="1" applyBorder="1" applyAlignment="1">
      <alignment horizontal="center" vertical="center" wrapText="1"/>
    </xf>
    <xf numFmtId="0" fontId="29" fillId="0" borderId="8" xfId="0" applyFont="1" applyBorder="1" applyAlignment="1">
      <alignment horizontal="center" vertical="center" wrapText="1"/>
    </xf>
    <xf numFmtId="0" fontId="45" fillId="0" borderId="8" xfId="0" applyFont="1" applyBorder="1" applyAlignment="1">
      <alignment horizontal="center" vertical="center" wrapText="1"/>
    </xf>
    <xf numFmtId="0" fontId="11" fillId="0" borderId="8" xfId="0" applyFont="1" applyFill="1" applyBorder="1" applyAlignment="1">
      <alignment horizontal="center" wrapText="1"/>
    </xf>
    <xf numFmtId="0" fontId="26" fillId="0" borderId="8" xfId="0" applyFont="1" applyBorder="1" applyAlignment="1">
      <alignment horizontal="center" vertical="center" wrapText="1"/>
    </xf>
    <xf numFmtId="0" fontId="52" fillId="0" borderId="0" xfId="466" applyFont="1"/>
    <xf numFmtId="0" fontId="52" fillId="0" borderId="0" xfId="466" applyFont="1" applyAlignment="1">
      <alignment horizontal="centerContinuous" vertical="center"/>
    </xf>
    <xf numFmtId="0" fontId="52" fillId="0" borderId="0" xfId="466" applyFont="1" applyFill="1" applyAlignment="1">
      <alignment horizontal="center" vertical="center" wrapText="1"/>
    </xf>
    <xf numFmtId="0" fontId="52" fillId="0" borderId="48" xfId="466" applyFont="1" applyFill="1" applyBorder="1" applyAlignment="1">
      <alignment vertical="center" wrapText="1"/>
    </xf>
    <xf numFmtId="0" fontId="52" fillId="0" borderId="30" xfId="466" applyFont="1" applyFill="1" applyBorder="1" applyAlignment="1">
      <alignment vertical="center" wrapText="1"/>
    </xf>
    <xf numFmtId="0" fontId="57" fillId="0" borderId="0" xfId="466" applyFont="1"/>
    <xf numFmtId="0" fontId="52" fillId="0" borderId="8" xfId="466" applyFont="1" applyBorder="1" applyAlignment="1">
      <alignment horizontal="center" wrapText="1"/>
    </xf>
    <xf numFmtId="0" fontId="52" fillId="0" borderId="32" xfId="466" applyFont="1" applyFill="1" applyBorder="1" applyAlignment="1">
      <alignment horizontal="center" wrapText="1"/>
    </xf>
    <xf numFmtId="0" fontId="52" fillId="0" borderId="36" xfId="466" applyFont="1" applyFill="1" applyBorder="1" applyAlignment="1">
      <alignment horizontal="center" wrapText="1"/>
    </xf>
    <xf numFmtId="0" fontId="52" fillId="0" borderId="37" xfId="466" applyFont="1" applyFill="1" applyBorder="1" applyAlignment="1">
      <alignment horizontal="center" wrapText="1"/>
    </xf>
    <xf numFmtId="0" fontId="52" fillId="0" borderId="19" xfId="466" applyFont="1" applyBorder="1" applyAlignment="1">
      <alignment horizontal="center" wrapText="1"/>
    </xf>
    <xf numFmtId="0" fontId="52" fillId="0" borderId="4" xfId="466" applyFont="1" applyBorder="1" applyAlignment="1">
      <alignment horizontal="center" wrapText="1"/>
    </xf>
    <xf numFmtId="0" fontId="52" fillId="0" borderId="19" xfId="466" applyFont="1" applyBorder="1" applyAlignment="1">
      <alignment horizontal="left" wrapText="1"/>
    </xf>
    <xf numFmtId="0" fontId="52" fillId="0" borderId="45" xfId="466" applyFont="1" applyBorder="1" applyAlignment="1">
      <alignment horizontal="center" wrapText="1"/>
    </xf>
    <xf numFmtId="0" fontId="52" fillId="0" borderId="35" xfId="466" applyFont="1" applyFill="1" applyBorder="1" applyAlignment="1">
      <alignment horizontal="center" wrapText="1"/>
    </xf>
    <xf numFmtId="0" fontId="52" fillId="0" borderId="52" xfId="466" applyFont="1" applyBorder="1" applyAlignment="1">
      <alignment horizontal="center" wrapText="1"/>
    </xf>
    <xf numFmtId="0" fontId="52" fillId="0" borderId="0" xfId="466" applyFont="1" applyFill="1" applyBorder="1" applyAlignment="1">
      <alignment horizontal="center" wrapText="1"/>
    </xf>
    <xf numFmtId="0" fontId="52" fillId="0" borderId="0" xfId="466" applyFont="1" applyBorder="1" applyAlignment="1">
      <alignment horizontal="center" wrapText="1"/>
    </xf>
    <xf numFmtId="0" fontId="52" fillId="0" borderId="25" xfId="466" applyFont="1" applyFill="1" applyBorder="1" applyAlignment="1">
      <alignment horizontal="center" wrapText="1"/>
    </xf>
    <xf numFmtId="0" fontId="52" fillId="0" borderId="53" xfId="466" applyFont="1" applyFill="1" applyBorder="1" applyAlignment="1">
      <alignment horizontal="center" wrapText="1"/>
    </xf>
    <xf numFmtId="0" fontId="52" fillId="50" borderId="55" xfId="466" applyFont="1" applyFill="1" applyBorder="1" applyAlignment="1">
      <alignment horizontal="center" wrapText="1"/>
    </xf>
    <xf numFmtId="0" fontId="52" fillId="50" borderId="20" xfId="466" applyFont="1" applyFill="1" applyBorder="1" applyAlignment="1">
      <alignment horizontal="center" wrapText="1"/>
    </xf>
    <xf numFmtId="0" fontId="52" fillId="50" borderId="25" xfId="466" applyFont="1" applyFill="1" applyBorder="1" applyAlignment="1">
      <alignment horizontal="center" wrapText="1"/>
    </xf>
    <xf numFmtId="0" fontId="52" fillId="50" borderId="40" xfId="466" applyFont="1" applyFill="1" applyBorder="1" applyAlignment="1">
      <alignment horizontal="center" wrapText="1"/>
    </xf>
    <xf numFmtId="0" fontId="52" fillId="50" borderId="8" xfId="466" applyFont="1" applyFill="1" applyBorder="1" applyAlignment="1">
      <alignment horizontal="center" wrapText="1"/>
    </xf>
    <xf numFmtId="0" fontId="52" fillId="50" borderId="37" xfId="466" applyFont="1" applyFill="1" applyBorder="1" applyAlignment="1">
      <alignment horizontal="center" wrapText="1"/>
    </xf>
    <xf numFmtId="0" fontId="52" fillId="50" borderId="32" xfId="466" applyFont="1" applyFill="1" applyBorder="1" applyAlignment="1">
      <alignment horizontal="center" wrapText="1"/>
    </xf>
    <xf numFmtId="0" fontId="52" fillId="50" borderId="29" xfId="466" applyFont="1" applyFill="1" applyBorder="1" applyAlignment="1">
      <alignment horizontal="center" wrapText="1"/>
    </xf>
    <xf numFmtId="0" fontId="52" fillId="0" borderId="56" xfId="466" applyFont="1" applyFill="1" applyBorder="1" applyAlignment="1">
      <alignment horizontal="justify" wrapText="1"/>
    </xf>
    <xf numFmtId="0" fontId="84" fillId="0" borderId="74" xfId="466" applyFont="1" applyBorder="1" applyAlignment="1">
      <alignment horizontal="center"/>
    </xf>
    <xf numFmtId="0" fontId="57" fillId="0" borderId="46" xfId="466" applyFont="1" applyFill="1" applyBorder="1" applyAlignment="1">
      <alignment horizontal="justify" vertical="top" wrapText="1"/>
    </xf>
    <xf numFmtId="0" fontId="57" fillId="0" borderId="40" xfId="466" applyFont="1" applyFill="1" applyBorder="1" applyAlignment="1">
      <alignment horizontal="justify" vertical="top" wrapText="1"/>
    </xf>
    <xf numFmtId="0" fontId="57" fillId="0" borderId="8" xfId="466" applyFont="1" applyFill="1" applyBorder="1" applyAlignment="1">
      <alignment horizontal="justify" vertical="top" wrapText="1"/>
    </xf>
    <xf numFmtId="0" fontId="57" fillId="0" borderId="72" xfId="466" applyFont="1" applyBorder="1"/>
    <xf numFmtId="0" fontId="57" fillId="0" borderId="46" xfId="466" applyFont="1" applyBorder="1"/>
    <xf numFmtId="165" fontId="57" fillId="0" borderId="46" xfId="466" applyNumberFormat="1" applyFont="1" applyFill="1" applyBorder="1" applyAlignment="1">
      <alignment horizontal="justify" wrapText="1"/>
    </xf>
    <xf numFmtId="0" fontId="57" fillId="0" borderId="72" xfId="466" applyFont="1" applyBorder="1" applyAlignment="1">
      <alignment wrapText="1"/>
    </xf>
    <xf numFmtId="0" fontId="57" fillId="0" borderId="46" xfId="466" applyFont="1" applyBorder="1" applyAlignment="1">
      <alignment wrapText="1"/>
    </xf>
    <xf numFmtId="0" fontId="57" fillId="0" borderId="0" xfId="466" applyFont="1" applyFill="1"/>
    <xf numFmtId="0" fontId="57" fillId="0" borderId="72" xfId="466" applyFont="1" applyFill="1" applyBorder="1" applyAlignment="1">
      <alignment wrapText="1"/>
    </xf>
    <xf numFmtId="0" fontId="57" fillId="0" borderId="46" xfId="466" applyFont="1" applyFill="1" applyBorder="1" applyAlignment="1">
      <alignment wrapText="1"/>
    </xf>
    <xf numFmtId="165" fontId="52" fillId="0" borderId="46" xfId="466" applyNumberFormat="1" applyFont="1" applyFill="1" applyBorder="1" applyAlignment="1">
      <alignment wrapText="1"/>
    </xf>
    <xf numFmtId="165" fontId="57" fillId="23" borderId="46" xfId="466" applyNumberFormat="1" applyFont="1" applyFill="1" applyBorder="1" applyAlignment="1">
      <alignment horizontal="justify" vertical="top" wrapText="1"/>
    </xf>
    <xf numFmtId="165" fontId="57" fillId="23" borderId="40" xfId="466" applyNumberFormat="1" applyFont="1" applyFill="1" applyBorder="1" applyAlignment="1">
      <alignment horizontal="justify" vertical="top" wrapText="1"/>
    </xf>
    <xf numFmtId="165" fontId="57" fillId="23" borderId="8" xfId="466" applyNumberFormat="1" applyFont="1" applyFill="1" applyBorder="1" applyAlignment="1">
      <alignment horizontal="justify" vertical="top" wrapText="1"/>
    </xf>
    <xf numFmtId="165" fontId="57" fillId="23" borderId="37" xfId="466" applyNumberFormat="1" applyFont="1" applyFill="1" applyBorder="1" applyAlignment="1">
      <alignment horizontal="justify" vertical="top" wrapText="1"/>
    </xf>
    <xf numFmtId="165" fontId="57" fillId="23" borderId="41" xfId="466" applyNumberFormat="1" applyFont="1" applyFill="1" applyBorder="1" applyAlignment="1">
      <alignment horizontal="justify" vertical="top" wrapText="1"/>
    </xf>
    <xf numFmtId="165" fontId="57" fillId="23" borderId="5" xfId="466" applyNumberFormat="1" applyFont="1" applyFill="1" applyBorder="1" applyAlignment="1">
      <alignment horizontal="justify" vertical="top" wrapText="1"/>
    </xf>
    <xf numFmtId="165" fontId="57" fillId="23" borderId="72" xfId="466" applyNumberFormat="1" applyFont="1" applyFill="1" applyBorder="1" applyAlignment="1">
      <alignment horizontal="justify" vertical="top" wrapText="1"/>
    </xf>
    <xf numFmtId="0" fontId="57" fillId="0" borderId="71" xfId="466" applyFont="1" applyBorder="1" applyAlignment="1">
      <alignment wrapText="1"/>
    </xf>
    <xf numFmtId="0" fontId="57" fillId="0" borderId="5" xfId="466" applyFont="1" applyBorder="1" applyAlignment="1">
      <alignment wrapText="1"/>
    </xf>
    <xf numFmtId="0" fontId="57" fillId="0" borderId="5" xfId="466" applyFont="1" applyBorder="1"/>
    <xf numFmtId="0" fontId="84" fillId="0" borderId="46" xfId="466" applyFont="1" applyBorder="1" applyAlignment="1">
      <alignment horizontal="center"/>
    </xf>
    <xf numFmtId="0" fontId="84" fillId="0" borderId="72" xfId="466" applyFont="1" applyBorder="1" applyAlignment="1">
      <alignment horizontal="center"/>
    </xf>
    <xf numFmtId="0" fontId="84" fillId="0" borderId="5" xfId="466" applyFont="1" applyBorder="1" applyAlignment="1">
      <alignment horizontal="center"/>
    </xf>
    <xf numFmtId="167" fontId="52" fillId="0" borderId="44" xfId="466" applyNumberFormat="1" applyFont="1" applyFill="1" applyBorder="1" applyAlignment="1">
      <alignment horizontal="justify" wrapText="1"/>
    </xf>
    <xf numFmtId="167" fontId="52" fillId="0" borderId="38" xfId="466" applyNumberFormat="1" applyFont="1" applyFill="1" applyBorder="1" applyAlignment="1">
      <alignment horizontal="justify" wrapText="1"/>
    </xf>
    <xf numFmtId="167" fontId="52" fillId="0" borderId="24" xfId="466" applyNumberFormat="1" applyFont="1" applyFill="1" applyBorder="1" applyAlignment="1">
      <alignment horizontal="justify" wrapText="1"/>
    </xf>
    <xf numFmtId="167" fontId="52" fillId="0" borderId="73" xfId="466" applyNumberFormat="1" applyFont="1" applyFill="1" applyBorder="1" applyAlignment="1">
      <alignment horizontal="justify" wrapText="1"/>
    </xf>
    <xf numFmtId="0" fontId="84" fillId="0" borderId="73" xfId="466" applyFont="1" applyBorder="1" applyAlignment="1">
      <alignment horizontal="center"/>
    </xf>
    <xf numFmtId="0" fontId="84" fillId="0" borderId="54" xfId="466" applyFont="1" applyBorder="1" applyAlignment="1">
      <alignment horizontal="center"/>
    </xf>
    <xf numFmtId="0" fontId="57" fillId="0" borderId="0" xfId="466" applyFont="1" applyFill="1" applyBorder="1"/>
    <xf numFmtId="167" fontId="57" fillId="0" borderId="0" xfId="466" applyNumberFormat="1" applyFont="1" applyFill="1" applyBorder="1"/>
    <xf numFmtId="0" fontId="57" fillId="0" borderId="0" xfId="466" applyFont="1" applyBorder="1"/>
    <xf numFmtId="167" fontId="57" fillId="0" borderId="0" xfId="466" applyNumberFormat="1" applyFont="1" applyBorder="1"/>
    <xf numFmtId="0" fontId="19" fillId="23" borderId="8" xfId="0" applyFont="1" applyFill="1" applyBorder="1" applyAlignment="1">
      <alignment horizontal="center" wrapText="1"/>
    </xf>
    <xf numFmtId="0" fontId="81" fillId="0" borderId="8" xfId="0" applyFont="1" applyBorder="1" applyAlignment="1">
      <alignment horizontal="center" vertical="center" wrapText="1"/>
    </xf>
    <xf numFmtId="0" fontId="0" fillId="0" borderId="8" xfId="0" applyBorder="1" applyAlignment="1">
      <alignment horizontal="center"/>
    </xf>
    <xf numFmtId="0" fontId="6" fillId="0" borderId="8" xfId="0" applyFont="1" applyBorder="1" applyAlignment="1">
      <alignment horizontal="center"/>
    </xf>
    <xf numFmtId="0" fontId="26" fillId="0" borderId="8" xfId="0" applyFont="1" applyBorder="1" applyAlignment="1">
      <alignment vertical="center"/>
    </xf>
    <xf numFmtId="0" fontId="29" fillId="53" borderId="8" xfId="330" applyFont="1" applyFill="1" applyBorder="1" applyAlignment="1">
      <alignment horizontal="center" vertical="center" wrapText="1"/>
    </xf>
    <xf numFmtId="3" fontId="29" fillId="53" borderId="8" xfId="330" applyNumberFormat="1" applyFont="1" applyFill="1" applyBorder="1" applyAlignment="1">
      <alignment horizontal="center" vertical="center" wrapText="1"/>
    </xf>
    <xf numFmtId="0" fontId="29" fillId="53" borderId="8" xfId="331" applyFont="1" applyFill="1" applyBorder="1" applyAlignment="1">
      <alignment horizontal="center" vertical="center" wrapText="1"/>
    </xf>
    <xf numFmtId="175" fontId="29" fillId="0" borderId="8" xfId="330" applyNumberFormat="1" applyFont="1" applyFill="1" applyBorder="1" applyAlignment="1">
      <alignment horizontal="left"/>
    </xf>
    <xf numFmtId="10" fontId="6" fillId="0" borderId="8" xfId="330" applyNumberFormat="1" applyFont="1" applyBorder="1" applyAlignment="1">
      <alignment horizontal="right"/>
    </xf>
    <xf numFmtId="10" fontId="6" fillId="0" borderId="8" xfId="330" applyNumberFormat="1" applyFont="1" applyFill="1" applyBorder="1" applyAlignment="1">
      <alignment horizontal="right"/>
    </xf>
    <xf numFmtId="10" fontId="6" fillId="0" borderId="8" xfId="330" applyNumberFormat="1" applyFont="1" applyFill="1" applyBorder="1"/>
    <xf numFmtId="0" fontId="29" fillId="0" borderId="8" xfId="330" applyFont="1" applyFill="1" applyBorder="1" applyAlignment="1">
      <alignment horizontal="center"/>
    </xf>
    <xf numFmtId="3" fontId="29" fillId="0" borderId="8" xfId="330" applyNumberFormat="1" applyFont="1" applyBorder="1"/>
    <xf numFmtId="10" fontId="29" fillId="0" borderId="8" xfId="330" applyNumberFormat="1" applyFont="1" applyBorder="1"/>
    <xf numFmtId="10" fontId="29" fillId="0" borderId="8" xfId="330" applyNumberFormat="1" applyFont="1" applyBorder="1" applyAlignment="1">
      <alignment horizontal="right"/>
    </xf>
    <xf numFmtId="10" fontId="29" fillId="0" borderId="8" xfId="330" applyNumberFormat="1" applyFont="1" applyFill="1" applyBorder="1" applyAlignment="1">
      <alignment horizontal="right"/>
    </xf>
    <xf numFmtId="0" fontId="29" fillId="23" borderId="8" xfId="330" applyFont="1" applyFill="1" applyBorder="1" applyAlignment="1">
      <alignment horizontal="center" vertical="center" wrapText="1"/>
    </xf>
    <xf numFmtId="14" fontId="29" fillId="0" borderId="8" xfId="330" applyNumberFormat="1" applyFont="1" applyFill="1" applyBorder="1" applyAlignment="1">
      <alignment horizontal="left"/>
    </xf>
    <xf numFmtId="0" fontId="6" fillId="0" borderId="8" xfId="0" applyFont="1" applyBorder="1" applyAlignment="1">
      <alignment horizontal="justify" vertical="top" wrapText="1"/>
    </xf>
    <xf numFmtId="0" fontId="6" fillId="23" borderId="8" xfId="0" applyFont="1" applyFill="1" applyBorder="1" applyAlignment="1">
      <alignment horizontal="justify" wrapText="1"/>
    </xf>
    <xf numFmtId="0" fontId="29" fillId="0" borderId="8" xfId="0" applyFont="1" applyBorder="1" applyAlignment="1">
      <alignment horizontal="justify" vertical="top" wrapText="1"/>
    </xf>
    <xf numFmtId="0" fontId="6" fillId="0" borderId="8" xfId="0" applyFont="1" applyBorder="1" applyAlignment="1">
      <alignment vertical="top" wrapText="1"/>
    </xf>
    <xf numFmtId="0" fontId="29" fillId="0" borderId="8" xfId="0" applyFont="1" applyBorder="1" applyAlignment="1">
      <alignment vertical="top" wrapText="1"/>
    </xf>
    <xf numFmtId="0" fontId="11" fillId="49" borderId="8" xfId="0" applyFont="1" applyFill="1" applyBorder="1"/>
    <xf numFmtId="0" fontId="11" fillId="0" borderId="8" xfId="0" applyFont="1" applyFill="1" applyBorder="1" applyAlignment="1" applyProtection="1">
      <alignment horizontal="justify" wrapText="1"/>
      <protection locked="0"/>
    </xf>
    <xf numFmtId="167" fontId="11" fillId="0" borderId="8" xfId="0" applyNumberFormat="1" applyFont="1" applyFill="1" applyBorder="1" applyProtection="1">
      <protection locked="0"/>
    </xf>
    <xf numFmtId="0" fontId="11" fillId="0" borderId="8" xfId="0" applyFont="1" applyBorder="1" applyAlignment="1" applyProtection="1">
      <alignment horizontal="justify" vertical="center" wrapText="1"/>
      <protection locked="0"/>
    </xf>
    <xf numFmtId="0" fontId="11" fillId="0" borderId="8" xfId="0" applyFont="1" applyBorder="1" applyAlignment="1" applyProtection="1">
      <alignment horizontal="center" vertical="center" wrapText="1"/>
      <protection locked="0"/>
    </xf>
    <xf numFmtId="43" fontId="11" fillId="0" borderId="8" xfId="31" quotePrefix="1" applyFont="1" applyBorder="1" applyAlignment="1">
      <alignment horizontal="center" wrapText="1"/>
    </xf>
    <xf numFmtId="0" fontId="29" fillId="23" borderId="8" xfId="0" applyFont="1" applyFill="1" applyBorder="1" applyAlignment="1">
      <alignment vertical="center"/>
    </xf>
    <xf numFmtId="0" fontId="140" fillId="0" borderId="8" xfId="335" applyFont="1" applyFill="1" applyBorder="1" applyAlignment="1"/>
    <xf numFmtId="0" fontId="140" fillId="0" borderId="8" xfId="333" applyFont="1" applyFill="1" applyBorder="1" applyAlignment="1">
      <alignment horizontal="justify" vertical="top" wrapText="1"/>
    </xf>
    <xf numFmtId="0" fontId="29" fillId="49" borderId="8" xfId="0" applyFont="1" applyFill="1" applyBorder="1"/>
    <xf numFmtId="0" fontId="12" fillId="0" borderId="8" xfId="134" applyFont="1" applyBorder="1"/>
    <xf numFmtId="0" fontId="11" fillId="0" borderId="8" xfId="134" applyFont="1" applyBorder="1"/>
    <xf numFmtId="0" fontId="11" fillId="0" borderId="8" xfId="134" applyFont="1" applyFill="1" applyBorder="1"/>
    <xf numFmtId="0" fontId="29" fillId="23" borderId="8" xfId="0" applyFont="1" applyFill="1" applyBorder="1" applyAlignment="1">
      <alignment horizontal="center" vertical="center"/>
    </xf>
    <xf numFmtId="0" fontId="26" fillId="0" borderId="8" xfId="0" applyFont="1" applyBorder="1" applyAlignment="1">
      <alignment horizontal="center" vertical="center" wrapText="1"/>
    </xf>
    <xf numFmtId="0" fontId="26" fillId="0" borderId="8" xfId="0" applyFont="1" applyFill="1" applyBorder="1" applyAlignment="1">
      <alignment horizontal="justify" vertical="center" wrapText="1"/>
    </xf>
    <xf numFmtId="0" fontId="29" fillId="23" borderId="8" xfId="0" applyFont="1" applyFill="1" applyBorder="1" applyAlignment="1">
      <alignment horizontal="centerContinuous" vertical="center"/>
    </xf>
    <xf numFmtId="0" fontId="0" fillId="0" borderId="0" xfId="0"/>
    <xf numFmtId="0" fontId="11" fillId="0" borderId="0" xfId="0" applyFont="1"/>
    <xf numFmtId="0" fontId="6" fillId="0" borderId="0" xfId="0" applyFont="1"/>
    <xf numFmtId="0" fontId="57" fillId="0" borderId="0" xfId="0" applyFont="1"/>
    <xf numFmtId="0" fontId="57" fillId="0" borderId="0" xfId="26958" applyFont="1" applyFill="1" applyBorder="1" applyAlignment="1">
      <alignment vertical="center"/>
    </xf>
    <xf numFmtId="0" fontId="162" fillId="0" borderId="0" xfId="133" applyFont="1" applyFill="1" applyBorder="1" applyAlignment="1">
      <alignment horizontal="left" vertical="top" wrapText="1"/>
    </xf>
    <xf numFmtId="0" fontId="26" fillId="0" borderId="8" xfId="26961" applyFont="1" applyFill="1" applyBorder="1" applyAlignment="1">
      <alignment horizontal="left"/>
    </xf>
    <xf numFmtId="10" fontId="11" fillId="0" borderId="8" xfId="332" applyNumberFormat="1" applyFont="1" applyFill="1" applyBorder="1" applyAlignment="1">
      <alignment horizontal="right" vertical="top" wrapText="1"/>
    </xf>
    <xf numFmtId="0" fontId="6" fillId="0" borderId="0" xfId="484" applyFont="1" applyAlignment="1"/>
    <xf numFmtId="0" fontId="8" fillId="0" borderId="8" xfId="134" applyFont="1" applyFill="1" applyBorder="1" applyAlignment="1">
      <alignment horizontal="center" vertical="center"/>
    </xf>
    <xf numFmtId="166" fontId="8" fillId="0" borderId="8" xfId="31" applyNumberFormat="1" applyFont="1" applyFill="1" applyBorder="1" applyAlignment="1">
      <alignment horizontal="center" vertical="center" wrapText="1"/>
    </xf>
    <xf numFmtId="166" fontId="153" fillId="39" borderId="0" xfId="31" applyNumberFormat="1" applyFont="1" applyFill="1" applyBorder="1"/>
    <xf numFmtId="166" fontId="145" fillId="23" borderId="8" xfId="31" applyNumberFormat="1" applyFont="1" applyFill="1" applyBorder="1" applyAlignment="1">
      <alignment vertical="top"/>
    </xf>
    <xf numFmtId="0" fontId="153" fillId="0" borderId="0" xfId="26958" applyFont="1" applyFill="1" applyAlignment="1">
      <alignment vertical="top" wrapText="1"/>
    </xf>
    <xf numFmtId="0" fontId="162" fillId="0" borderId="0" xfId="133" applyFont="1" applyFill="1" applyBorder="1" applyAlignment="1">
      <alignment horizontal="left" wrapText="1"/>
    </xf>
    <xf numFmtId="0" fontId="8" fillId="0" borderId="8" xfId="134" applyFont="1" applyFill="1" applyBorder="1" applyAlignment="1">
      <alignment horizontal="center" vertical="center" wrapText="1"/>
    </xf>
    <xf numFmtId="0" fontId="153" fillId="0" borderId="0" xfId="26958" applyFont="1" applyFill="1" applyAlignment="1"/>
    <xf numFmtId="0" fontId="151" fillId="0" borderId="0" xfId="7828" applyFont="1" applyFill="1" applyBorder="1"/>
    <xf numFmtId="0" fontId="152" fillId="0" borderId="0" xfId="7828" applyFont="1" applyFill="1"/>
    <xf numFmtId="166" fontId="151" fillId="0" borderId="0" xfId="31" applyNumberFormat="1" applyFont="1" applyFill="1" applyBorder="1" applyAlignment="1"/>
    <xf numFmtId="0" fontId="151" fillId="0" borderId="0" xfId="7828" applyFont="1" applyFill="1" applyBorder="1" applyAlignment="1">
      <alignment horizontal="left"/>
    </xf>
    <xf numFmtId="0" fontId="161" fillId="0" borderId="0" xfId="7828" applyFont="1" applyFill="1" applyAlignment="1">
      <alignment vertical="center"/>
    </xf>
    <xf numFmtId="0" fontId="153" fillId="0" borderId="0" xfId="26958" applyFont="1" applyFill="1"/>
    <xf numFmtId="0" fontId="57" fillId="0" borderId="0" xfId="26957" applyFont="1" applyFill="1" applyAlignment="1"/>
    <xf numFmtId="0" fontId="57" fillId="0" borderId="0" xfId="26957" applyFont="1" applyAlignment="1"/>
    <xf numFmtId="0" fontId="11" fillId="0" borderId="8" xfId="26961" applyFont="1" applyBorder="1" applyAlignment="1">
      <alignment horizontal="left" wrapText="1"/>
    </xf>
    <xf numFmtId="0" fontId="6" fillId="0" borderId="0" xfId="134" applyFont="1" applyAlignment="1">
      <alignment vertical="center"/>
    </xf>
    <xf numFmtId="0" fontId="6" fillId="0" borderId="0" xfId="7828" applyFont="1" applyAlignment="1">
      <alignment vertical="center"/>
    </xf>
    <xf numFmtId="166" fontId="6" fillId="0" borderId="0" xfId="31" applyNumberFormat="1" applyFont="1" applyBorder="1" applyAlignment="1">
      <alignment vertical="center"/>
    </xf>
    <xf numFmtId="3" fontId="6" fillId="0" borderId="0" xfId="134" applyNumberFormat="1" applyFont="1" applyAlignment="1">
      <alignment vertical="center"/>
    </xf>
    <xf numFmtId="0" fontId="29" fillId="0" borderId="8" xfId="0" applyFont="1" applyFill="1" applyBorder="1"/>
    <xf numFmtId="0" fontId="57" fillId="0" borderId="74" xfId="466" applyFont="1" applyBorder="1" applyAlignment="1">
      <alignment wrapText="1"/>
    </xf>
    <xf numFmtId="0" fontId="29" fillId="0" borderId="8" xfId="0" applyFont="1" applyFill="1" applyBorder="1" applyAlignment="1">
      <alignment horizontal="center" wrapText="1"/>
    </xf>
    <xf numFmtId="0" fontId="52" fillId="0" borderId="0" xfId="466" applyFont="1" applyFill="1" applyAlignment="1">
      <alignment horizontal="center" vertical="center" wrapText="1"/>
    </xf>
    <xf numFmtId="167" fontId="0" fillId="0" borderId="8" xfId="0" applyNumberFormat="1" applyBorder="1"/>
    <xf numFmtId="167" fontId="6" fillId="0" borderId="8" xfId="0" applyNumberFormat="1" applyFont="1" applyBorder="1"/>
    <xf numFmtId="167" fontId="0" fillId="0" borderId="8" xfId="3483" applyNumberFormat="1" applyFont="1" applyBorder="1"/>
    <xf numFmtId="167" fontId="0" fillId="0" borderId="8" xfId="3483" applyNumberFormat="1" applyFont="1" applyFill="1" applyBorder="1"/>
    <xf numFmtId="167" fontId="6" fillId="0" borderId="8" xfId="3483" applyNumberFormat="1" applyFont="1" applyFill="1" applyBorder="1"/>
    <xf numFmtId="9" fontId="0" fillId="0" borderId="8" xfId="525" applyFont="1" applyFill="1" applyBorder="1"/>
    <xf numFmtId="9" fontId="6" fillId="0" borderId="8" xfId="525" applyFont="1" applyFill="1" applyBorder="1"/>
    <xf numFmtId="167" fontId="0" fillId="49" borderId="8" xfId="3483" applyNumberFormat="1" applyFont="1" applyFill="1" applyBorder="1"/>
    <xf numFmtId="167" fontId="6" fillId="49" borderId="8" xfId="3483" applyNumberFormat="1" applyFont="1" applyFill="1" applyBorder="1"/>
    <xf numFmtId="166" fontId="0" fillId="0" borderId="8" xfId="0" applyNumberFormat="1" applyBorder="1"/>
    <xf numFmtId="0" fontId="6" fillId="0" borderId="0" xfId="0" applyFont="1" applyFill="1" applyBorder="1" applyAlignment="1">
      <alignment vertical="top"/>
    </xf>
    <xf numFmtId="0" fontId="6" fillId="0" borderId="0" xfId="0" applyFont="1" applyFill="1" applyAlignment="1">
      <alignment horizontal="left"/>
    </xf>
    <xf numFmtId="167" fontId="52" fillId="0" borderId="0" xfId="466" applyNumberFormat="1" applyFont="1" applyFill="1" applyAlignment="1">
      <alignment horizontal="center" vertical="center" wrapText="1"/>
    </xf>
    <xf numFmtId="167" fontId="57" fillId="0" borderId="40" xfId="3483" applyNumberFormat="1" applyFont="1" applyFill="1" applyBorder="1"/>
    <xf numFmtId="167" fontId="57" fillId="0" borderId="8" xfId="3483" applyNumberFormat="1" applyFont="1" applyFill="1" applyBorder="1"/>
    <xf numFmtId="167" fontId="57" fillId="0" borderId="37" xfId="3483" applyNumberFormat="1" applyFont="1" applyFill="1" applyBorder="1"/>
    <xf numFmtId="167" fontId="57" fillId="0" borderId="36" xfId="3483" applyNumberFormat="1" applyFont="1" applyFill="1" applyBorder="1"/>
    <xf numFmtId="167" fontId="57" fillId="0" borderId="41" xfId="3483" applyNumberFormat="1" applyFont="1" applyFill="1" applyBorder="1"/>
    <xf numFmtId="167" fontId="57" fillId="0" borderId="5" xfId="3483" applyNumberFormat="1" applyFont="1" applyFill="1" applyBorder="1"/>
    <xf numFmtId="167" fontId="57" fillId="0" borderId="46" xfId="3483" applyNumberFormat="1" applyFont="1" applyFill="1" applyBorder="1"/>
    <xf numFmtId="167" fontId="57" fillId="0" borderId="32" xfId="3483" applyNumberFormat="1" applyFont="1" applyFill="1" applyBorder="1"/>
    <xf numFmtId="167" fontId="57" fillId="0" borderId="72" xfId="3483" applyNumberFormat="1" applyFont="1" applyBorder="1"/>
    <xf numFmtId="9" fontId="57" fillId="0" borderId="46" xfId="2176" applyNumberFormat="1" applyFont="1" applyBorder="1" applyAlignment="1">
      <alignment horizontal="center"/>
    </xf>
    <xf numFmtId="44" fontId="57" fillId="0" borderId="8" xfId="3483" applyFont="1" applyFill="1" applyBorder="1"/>
    <xf numFmtId="167" fontId="57" fillId="0" borderId="72" xfId="3483" applyNumberFormat="1" applyFont="1" applyFill="1" applyBorder="1"/>
    <xf numFmtId="167" fontId="52" fillId="0" borderId="40" xfId="3483" applyNumberFormat="1" applyFont="1" applyFill="1" applyBorder="1"/>
    <xf numFmtId="167" fontId="52" fillId="0" borderId="8" xfId="3483" applyNumberFormat="1" applyFont="1" applyFill="1" applyBorder="1"/>
    <xf numFmtId="167" fontId="52" fillId="0" borderId="37" xfId="3483" applyNumberFormat="1" applyFont="1" applyFill="1" applyBorder="1"/>
    <xf numFmtId="167" fontId="52" fillId="0" borderId="36" xfId="3483" applyNumberFormat="1" applyFont="1" applyFill="1" applyBorder="1"/>
    <xf numFmtId="167" fontId="52" fillId="0" borderId="72" xfId="3483" applyNumberFormat="1" applyFont="1" applyFill="1" applyBorder="1"/>
    <xf numFmtId="9" fontId="57" fillId="0" borderId="72" xfId="2176" applyNumberFormat="1" applyFont="1" applyBorder="1" applyAlignment="1">
      <alignment horizontal="center"/>
    </xf>
    <xf numFmtId="167" fontId="57" fillId="23" borderId="72" xfId="3483" applyNumberFormat="1" applyFont="1" applyFill="1" applyBorder="1" applyAlignment="1">
      <alignment horizontal="justify" vertical="top" wrapText="1"/>
    </xf>
    <xf numFmtId="9" fontId="57" fillId="0" borderId="46" xfId="2176" applyFont="1" applyBorder="1" applyAlignment="1">
      <alignment horizontal="center"/>
    </xf>
    <xf numFmtId="9" fontId="57" fillId="0" borderId="47" xfId="2176" applyFont="1" applyBorder="1" applyAlignment="1">
      <alignment horizontal="center"/>
    </xf>
    <xf numFmtId="167" fontId="11" fillId="0" borderId="8" xfId="51" applyNumberFormat="1" applyFont="1" applyFill="1" applyBorder="1"/>
    <xf numFmtId="167" fontId="11" fillId="49" borderId="8" xfId="51" applyNumberFormat="1" applyFont="1" applyFill="1" applyBorder="1"/>
    <xf numFmtId="0" fontId="11" fillId="0" borderId="0" xfId="0" applyFont="1" applyAlignment="1">
      <alignment wrapText="1"/>
    </xf>
    <xf numFmtId="0" fontId="11" fillId="0" borderId="0" xfId="0" applyFont="1" applyFill="1" applyBorder="1" applyAlignment="1">
      <alignment horizontal="center"/>
    </xf>
    <xf numFmtId="42" fontId="6" fillId="0" borderId="8" xfId="0" applyNumberFormat="1" applyFont="1" applyFill="1" applyBorder="1" applyAlignment="1">
      <alignment horizontal="right" wrapText="1"/>
    </xf>
    <xf numFmtId="42" fontId="6" fillId="0" borderId="8" xfId="0" applyNumberFormat="1" applyFont="1" applyBorder="1" applyAlignment="1">
      <alignment horizontal="right" wrapText="1"/>
    </xf>
    <xf numFmtId="9" fontId="6" fillId="0" borderId="8" xfId="0" applyNumberFormat="1" applyFont="1" applyBorder="1" applyAlignment="1">
      <alignment horizontal="right" wrapText="1"/>
    </xf>
    <xf numFmtId="9" fontId="6" fillId="0" borderId="8" xfId="0" applyNumberFormat="1" applyFont="1" applyFill="1" applyBorder="1" applyAlignment="1">
      <alignment horizontal="left" wrapText="1"/>
    </xf>
    <xf numFmtId="9" fontId="6" fillId="0" borderId="8" xfId="0" applyNumberFormat="1" applyFont="1" applyFill="1" applyBorder="1" applyAlignment="1">
      <alignment horizontal="right" wrapText="1"/>
    </xf>
    <xf numFmtId="0" fontId="6" fillId="23" borderId="8" xfId="0" applyFont="1" applyFill="1" applyBorder="1" applyAlignment="1">
      <alignment horizontal="center" wrapText="1"/>
    </xf>
    <xf numFmtId="42" fontId="29" fillId="0" borderId="8" xfId="0" applyNumberFormat="1" applyFont="1" applyBorder="1" applyAlignment="1">
      <alignment horizontal="right" wrapText="1"/>
    </xf>
    <xf numFmtId="9" fontId="29" fillId="0" borderId="8" xfId="0" applyNumberFormat="1" applyFont="1" applyBorder="1" applyAlignment="1">
      <alignment horizontal="right" wrapText="1"/>
    </xf>
    <xf numFmtId="6" fontId="29" fillId="0" borderId="8" xfId="0" applyNumberFormat="1" applyFont="1" applyFill="1" applyBorder="1" applyAlignment="1">
      <alignment horizontal="right" wrapText="1"/>
    </xf>
    <xf numFmtId="9" fontId="29" fillId="0" borderId="8" xfId="0" applyNumberFormat="1" applyFont="1" applyFill="1" applyBorder="1" applyAlignment="1">
      <alignment horizontal="right" wrapText="1"/>
    </xf>
    <xf numFmtId="6" fontId="6" fillId="0" borderId="8" xfId="0" applyNumberFormat="1" applyFont="1" applyBorder="1" applyAlignment="1">
      <alignment horizontal="right" wrapText="1"/>
    </xf>
    <xf numFmtId="6" fontId="6" fillId="0" borderId="8" xfId="0" applyNumberFormat="1" applyFont="1" applyFill="1" applyBorder="1" applyAlignment="1">
      <alignment horizontal="right" wrapText="1"/>
    </xf>
    <xf numFmtId="42" fontId="45" fillId="0" borderId="8" xfId="0" applyNumberFormat="1" applyFont="1" applyBorder="1" applyAlignment="1">
      <alignment horizontal="right" wrapText="1"/>
    </xf>
    <xf numFmtId="9" fontId="45" fillId="0" borderId="8" xfId="0" applyNumberFormat="1" applyFont="1" applyBorder="1" applyAlignment="1">
      <alignment horizontal="right" wrapText="1"/>
    </xf>
    <xf numFmtId="42" fontId="45" fillId="0" borderId="8" xfId="0" applyNumberFormat="1" applyFont="1" applyFill="1" applyBorder="1" applyAlignment="1">
      <alignment horizontal="right" wrapText="1"/>
    </xf>
    <xf numFmtId="9" fontId="45" fillId="0" borderId="8" xfId="0" applyNumberFormat="1" applyFont="1" applyFill="1" applyBorder="1" applyAlignment="1">
      <alignment horizontal="right" wrapText="1"/>
    </xf>
    <xf numFmtId="42" fontId="6" fillId="0" borderId="0" xfId="0" applyNumberFormat="1" applyFont="1" applyBorder="1"/>
    <xf numFmtId="0" fontId="91" fillId="0" borderId="8" xfId="0" applyFont="1" applyFill="1" applyBorder="1" applyAlignment="1">
      <alignment horizontal="center" wrapText="1"/>
    </xf>
    <xf numFmtId="0" fontId="29" fillId="0" borderId="8" xfId="0" applyFont="1" applyFill="1" applyBorder="1" applyAlignment="1">
      <alignment horizontal="center" wrapText="1"/>
    </xf>
    <xf numFmtId="6" fontId="45" fillId="0" borderId="8" xfId="0" applyNumberFormat="1" applyFont="1" applyFill="1" applyBorder="1" applyAlignment="1">
      <alignment horizontal="right" wrapText="1"/>
    </xf>
    <xf numFmtId="3" fontId="11" fillId="0" borderId="8" xfId="0" applyNumberFormat="1" applyFont="1" applyFill="1" applyBorder="1"/>
    <xf numFmtId="3" fontId="11" fillId="0" borderId="8" xfId="0" applyNumberFormat="1" applyFont="1" applyFill="1" applyBorder="1" applyAlignment="1">
      <alignment horizontal="right"/>
    </xf>
    <xf numFmtId="3" fontId="11" fillId="0" borderId="8" xfId="0" applyNumberFormat="1" applyFont="1" applyFill="1" applyBorder="1" applyAlignment="1"/>
    <xf numFmtId="3" fontId="11" fillId="0" borderId="8" xfId="133" applyNumberFormat="1" applyFont="1" applyFill="1" applyBorder="1" applyAlignment="1">
      <alignment horizontal="right"/>
    </xf>
    <xf numFmtId="3" fontId="29" fillId="0" borderId="8" xfId="0" applyNumberFormat="1" applyFont="1" applyFill="1" applyBorder="1"/>
    <xf numFmtId="10" fontId="19" fillId="0" borderId="8" xfId="0" applyNumberFormat="1" applyFont="1" applyFill="1" applyBorder="1" applyAlignment="1">
      <alignment horizontal="center" wrapText="1"/>
    </xf>
    <xf numFmtId="3" fontId="26" fillId="0" borderId="8" xfId="0" applyNumberFormat="1" applyFont="1" applyFill="1" applyBorder="1"/>
    <xf numFmtId="10" fontId="26" fillId="0" borderId="8" xfId="0" applyNumberFormat="1" applyFont="1" applyFill="1" applyBorder="1"/>
    <xf numFmtId="0" fontId="11" fillId="0" borderId="8" xfId="329" applyFont="1" applyFill="1" applyBorder="1" applyAlignment="1">
      <alignment horizontal="center" wrapText="1"/>
    </xf>
    <xf numFmtId="3" fontId="6" fillId="0" borderId="8" xfId="329" applyNumberFormat="1" applyFont="1" applyFill="1" applyBorder="1" applyAlignment="1">
      <alignment horizontal="center" vertical="top" wrapText="1"/>
    </xf>
    <xf numFmtId="0" fontId="11" fillId="0" borderId="8" xfId="329" applyFont="1" applyFill="1" applyBorder="1" applyAlignment="1">
      <alignment horizontal="center"/>
    </xf>
    <xf numFmtId="0" fontId="11" fillId="0" borderId="8" xfId="329" applyFont="1" applyBorder="1" applyAlignment="1">
      <alignment horizontal="center"/>
    </xf>
    <xf numFmtId="3" fontId="29" fillId="0" borderId="8" xfId="329" applyNumberFormat="1" applyFont="1" applyFill="1" applyBorder="1" applyAlignment="1">
      <alignment horizontal="center"/>
    </xf>
    <xf numFmtId="2" fontId="19" fillId="0" borderId="8" xfId="0" applyNumberFormat="1" applyFont="1" applyFill="1" applyBorder="1" applyAlignment="1">
      <alignment horizontal="center" wrapText="1"/>
    </xf>
    <xf numFmtId="8" fontId="19" fillId="0" borderId="8" xfId="0" applyNumberFormat="1" applyFont="1" applyFill="1" applyBorder="1" applyAlignment="1">
      <alignment horizontal="right" wrapText="1"/>
    </xf>
    <xf numFmtId="6" fontId="19" fillId="0" borderId="8" xfId="0" applyNumberFormat="1" applyFont="1" applyFill="1" applyBorder="1" applyAlignment="1">
      <alignment horizontal="right" wrapText="1"/>
    </xf>
    <xf numFmtId="3" fontId="6" fillId="0" borderId="8" xfId="0" applyNumberFormat="1" applyFont="1" applyFill="1" applyBorder="1"/>
    <xf numFmtId="174" fontId="19" fillId="0" borderId="8" xfId="0" applyNumberFormat="1" applyFont="1" applyFill="1" applyBorder="1" applyAlignment="1">
      <alignment horizontal="center" wrapText="1"/>
    </xf>
    <xf numFmtId="0" fontId="6" fillId="0" borderId="8" xfId="335" applyFont="1" applyBorder="1" applyAlignment="1">
      <alignment horizontal="justify" vertical="top" wrapText="1"/>
    </xf>
    <xf numFmtId="9" fontId="6" fillId="0" borderId="8" xfId="335" applyNumberFormat="1" applyFont="1" applyFill="1" applyBorder="1" applyAlignment="1">
      <alignment horizontal="left" wrapText="1"/>
    </xf>
    <xf numFmtId="42" fontId="6" fillId="0" borderId="8" xfId="335" applyNumberFormat="1" applyFont="1" applyFill="1" applyBorder="1" applyAlignment="1">
      <alignment horizontal="right" wrapText="1"/>
    </xf>
    <xf numFmtId="0" fontId="26" fillId="0" borderId="8" xfId="335" applyFont="1" applyFill="1" applyBorder="1" applyAlignment="1">
      <alignment horizontal="center" wrapText="1"/>
    </xf>
    <xf numFmtId="0" fontId="11" fillId="0" borderId="8" xfId="335" applyFont="1" applyFill="1" applyBorder="1"/>
    <xf numFmtId="43" fontId="11" fillId="0" borderId="8" xfId="397" applyFont="1" applyFill="1" applyBorder="1" applyAlignment="1">
      <alignment horizontal="center"/>
    </xf>
    <xf numFmtId="0" fontId="26" fillId="0" borderId="0" xfId="335" applyFont="1" applyFill="1" applyBorder="1"/>
    <xf numFmtId="0" fontId="11" fillId="0" borderId="0" xfId="335" applyFont="1" applyFill="1" applyBorder="1" applyAlignment="1">
      <alignment horizontal="center" vertical="top" wrapText="1"/>
    </xf>
    <xf numFmtId="167" fontId="26" fillId="0" borderId="0" xfId="3483" applyNumberFormat="1" applyFont="1" applyFill="1" applyBorder="1"/>
    <xf numFmtId="0" fontId="11" fillId="0" borderId="0" xfId="335" applyFont="1"/>
    <xf numFmtId="0" fontId="11" fillId="0" borderId="0" xfId="466" applyFont="1" applyFill="1"/>
    <xf numFmtId="0" fontId="6" fillId="0" borderId="0" xfId="466"/>
    <xf numFmtId="3" fontId="11" fillId="23" borderId="8" xfId="466" applyNumberFormat="1" applyFont="1" applyFill="1" applyBorder="1" applyAlignment="1">
      <alignment horizontal="center" vertical="top" wrapText="1"/>
    </xf>
    <xf numFmtId="1" fontId="11" fillId="0" borderId="0" xfId="466" applyNumberFormat="1" applyFont="1" applyFill="1"/>
    <xf numFmtId="0" fontId="11" fillId="23" borderId="8" xfId="466" applyFont="1" applyFill="1" applyBorder="1" applyAlignment="1">
      <alignment horizontal="justify" vertical="top" wrapText="1"/>
    </xf>
    <xf numFmtId="0" fontId="11" fillId="23" borderId="8" xfId="466" applyFont="1" applyFill="1" applyBorder="1" applyAlignment="1">
      <alignment horizontal="center" vertical="top" wrapText="1"/>
    </xf>
    <xf numFmtId="0" fontId="11" fillId="0" borderId="8" xfId="466" applyFont="1" applyFill="1" applyBorder="1" applyAlignment="1">
      <alignment horizontal="justify" vertical="top" wrapText="1"/>
    </xf>
    <xf numFmtId="0" fontId="11" fillId="0" borderId="8" xfId="466" applyFont="1" applyFill="1" applyBorder="1" applyAlignment="1">
      <alignment horizontal="center" vertical="top" wrapText="1"/>
    </xf>
    <xf numFmtId="0" fontId="11" fillId="23" borderId="8" xfId="466" applyFont="1" applyFill="1" applyBorder="1" applyAlignment="1">
      <alignment horizontal="left" vertical="top" wrapText="1"/>
    </xf>
    <xf numFmtId="0" fontId="26" fillId="0" borderId="8" xfId="466" applyFont="1" applyFill="1" applyBorder="1" applyAlignment="1">
      <alignment horizontal="justify" vertical="top" wrapText="1"/>
    </xf>
    <xf numFmtId="0" fontId="26" fillId="0" borderId="8" xfId="466" applyFont="1" applyFill="1" applyBorder="1" applyAlignment="1">
      <alignment horizontal="center" vertical="top" wrapText="1"/>
    </xf>
    <xf numFmtId="0" fontId="26" fillId="0" borderId="0" xfId="466" applyFont="1" applyFill="1"/>
    <xf numFmtId="0" fontId="6" fillId="0" borderId="0" xfId="466" applyFont="1" applyFill="1"/>
    <xf numFmtId="0" fontId="11" fillId="0" borderId="0" xfId="466" applyFont="1"/>
    <xf numFmtId="0" fontId="11" fillId="0" borderId="0" xfId="466" applyFont="1" applyAlignment="1">
      <alignment vertical="center"/>
    </xf>
    <xf numFmtId="0" fontId="11" fillId="0" borderId="0" xfId="466" applyFont="1" applyAlignment="1"/>
    <xf numFmtId="10" fontId="6" fillId="0" borderId="8" xfId="333" applyNumberFormat="1" applyFont="1" applyFill="1" applyBorder="1" applyAlignment="1">
      <alignment horizontal="center" vertical="top" wrapText="1"/>
    </xf>
    <xf numFmtId="0" fontId="6" fillId="0" borderId="8" xfId="335" applyFont="1" applyBorder="1" applyAlignment="1">
      <alignment horizontal="left" vertical="top" wrapText="1"/>
    </xf>
    <xf numFmtId="0" fontId="57" fillId="0" borderId="0" xfId="26958" applyFont="1" applyFill="1" applyAlignment="1">
      <alignment horizontal="left" vertical="center" wrapText="1"/>
    </xf>
    <xf numFmtId="0" fontId="57" fillId="0" borderId="0" xfId="26958" applyFont="1" applyFill="1" applyAlignment="1">
      <alignment horizontal="left" vertical="center"/>
    </xf>
    <xf numFmtId="0" fontId="12" fillId="0" borderId="0" xfId="466" applyFont="1" applyFill="1" applyAlignment="1">
      <alignment vertical="center"/>
    </xf>
    <xf numFmtId="0" fontId="7" fillId="0" borderId="0" xfId="466" applyFont="1" applyFill="1" applyAlignment="1">
      <alignment vertical="center"/>
    </xf>
    <xf numFmtId="0" fontId="7" fillId="0" borderId="0" xfId="466" applyFont="1"/>
    <xf numFmtId="0" fontId="7" fillId="0" borderId="0" xfId="466" applyNumberFormat="1" applyFont="1" applyFill="1" applyAlignment="1">
      <alignment wrapText="1" readingOrder="1"/>
    </xf>
    <xf numFmtId="0" fontId="8" fillId="0" borderId="8" xfId="466" applyFont="1" applyFill="1" applyBorder="1" applyAlignment="1">
      <alignment vertical="center"/>
    </xf>
    <xf numFmtId="0" fontId="8" fillId="0" borderId="8" xfId="466" applyNumberFormat="1" applyFont="1" applyFill="1" applyBorder="1" applyAlignment="1">
      <alignment horizontal="center" vertical="center" wrapText="1"/>
    </xf>
    <xf numFmtId="0" fontId="6" fillId="0" borderId="0" xfId="466" applyFont="1"/>
    <xf numFmtId="0" fontId="8" fillId="42" borderId="8" xfId="466" applyFont="1" applyFill="1" applyBorder="1" applyAlignment="1"/>
    <xf numFmtId="0" fontId="12" fillId="42" borderId="8" xfId="466" applyFont="1" applyFill="1" applyBorder="1" applyAlignment="1"/>
    <xf numFmtId="0" fontId="12" fillId="0" borderId="0" xfId="466" applyFont="1"/>
    <xf numFmtId="0" fontId="12" fillId="0" borderId="0" xfId="466" applyFont="1" applyFill="1"/>
    <xf numFmtId="0" fontId="7" fillId="0" borderId="0" xfId="466" applyFont="1" applyFill="1"/>
    <xf numFmtId="0" fontId="8" fillId="0" borderId="8" xfId="466" applyFont="1" applyBorder="1"/>
    <xf numFmtId="0" fontId="144" fillId="0" borderId="8" xfId="466" applyFont="1" applyBorder="1"/>
    <xf numFmtId="0" fontId="26" fillId="0" borderId="8" xfId="466" applyFont="1" applyBorder="1"/>
    <xf numFmtId="0" fontId="26" fillId="42" borderId="8" xfId="466" applyFont="1" applyFill="1" applyBorder="1" applyAlignment="1"/>
    <xf numFmtId="0" fontId="11" fillId="42" borderId="8" xfId="466" applyFont="1" applyFill="1" applyBorder="1" applyAlignment="1"/>
    <xf numFmtId="166" fontId="26" fillId="0" borderId="8" xfId="31" applyNumberFormat="1" applyFont="1" applyFill="1" applyBorder="1" applyAlignment="1">
      <alignment horizontal="right" vertical="top" wrapText="1"/>
    </xf>
    <xf numFmtId="3" fontId="12" fillId="0" borderId="8" xfId="31" applyNumberFormat="1" applyFont="1" applyFill="1" applyBorder="1" applyAlignment="1">
      <alignment vertical="top" wrapText="1"/>
    </xf>
    <xf numFmtId="0" fontId="11" fillId="0" borderId="8" xfId="466" applyFont="1" applyFill="1" applyBorder="1" applyAlignment="1">
      <alignment horizontal="left"/>
    </xf>
    <xf numFmtId="0" fontId="26" fillId="0" borderId="8" xfId="466" applyFont="1" applyFill="1" applyBorder="1"/>
    <xf numFmtId="0" fontId="26" fillId="0" borderId="8" xfId="466" applyFont="1" applyFill="1" applyBorder="1" applyAlignment="1">
      <alignment horizontal="left"/>
    </xf>
    <xf numFmtId="0" fontId="7" fillId="0" borderId="0" xfId="466" applyFont="1" applyFill="1" applyAlignment="1"/>
    <xf numFmtId="0" fontId="8" fillId="0" borderId="8" xfId="466" applyNumberFormat="1" applyFont="1" applyFill="1" applyBorder="1" applyAlignment="1">
      <alignment horizontal="center" wrapText="1" readingOrder="1"/>
    </xf>
    <xf numFmtId="0" fontId="11" fillId="0" borderId="8" xfId="466" applyFont="1" applyFill="1" applyBorder="1" applyAlignment="1"/>
    <xf numFmtId="0" fontId="7" fillId="0" borderId="0" xfId="466" applyFont="1" applyFill="1" applyBorder="1"/>
    <xf numFmtId="0" fontId="29" fillId="0" borderId="8" xfId="466" applyFont="1" applyFill="1" applyBorder="1" applyAlignment="1">
      <alignment vertical="center"/>
    </xf>
    <xf numFmtId="0" fontId="29" fillId="0" borderId="8" xfId="466" applyFont="1" applyFill="1" applyBorder="1" applyAlignment="1">
      <alignment horizontal="center" vertical="center" wrapText="1"/>
    </xf>
    <xf numFmtId="3" fontId="6" fillId="0" borderId="8" xfId="7725" applyNumberFormat="1" applyFont="1" applyFill="1" applyBorder="1" applyAlignment="1">
      <alignment horizontal="right"/>
    </xf>
    <xf numFmtId="3" fontId="29" fillId="0" borderId="8" xfId="7725" applyNumberFormat="1" applyFont="1" applyFill="1" applyBorder="1" applyAlignment="1">
      <alignment horizontal="right"/>
    </xf>
    <xf numFmtId="166" fontId="11" fillId="0" borderId="8" xfId="31" applyNumberFormat="1" applyFont="1" applyFill="1" applyBorder="1" applyAlignment="1">
      <alignment horizontal="center" vertical="top"/>
    </xf>
    <xf numFmtId="0" fontId="11" fillId="0" borderId="8" xfId="0" applyFont="1" applyFill="1" applyBorder="1" applyAlignment="1">
      <alignment horizontal="justify" wrapText="1"/>
    </xf>
    <xf numFmtId="0" fontId="12" fillId="0" borderId="8" xfId="466" applyFont="1" applyFill="1" applyBorder="1" applyAlignment="1"/>
    <xf numFmtId="0" fontId="11" fillId="0" borderId="8" xfId="0" applyFont="1" applyFill="1" applyBorder="1"/>
    <xf numFmtId="166" fontId="11" fillId="0" borderId="8" xfId="31" applyNumberFormat="1" applyFont="1" applyFill="1" applyBorder="1"/>
    <xf numFmtId="0" fontId="11" fillId="0" borderId="8" xfId="0" applyFont="1" applyFill="1" applyBorder="1" applyAlignment="1">
      <alignment horizontal="center"/>
    </xf>
    <xf numFmtId="0" fontId="11" fillId="0" borderId="8" xfId="0" applyFont="1" applyFill="1" applyBorder="1" applyAlignment="1">
      <alignment horizontal="left" wrapText="1"/>
    </xf>
    <xf numFmtId="167" fontId="11" fillId="0" borderId="8" xfId="51" applyNumberFormat="1" applyFont="1" applyFill="1" applyBorder="1" applyAlignment="1">
      <alignment horizontal="center" wrapText="1"/>
    </xf>
    <xf numFmtId="167" fontId="11" fillId="0" borderId="8" xfId="51" applyNumberFormat="1" applyFont="1" applyFill="1" applyBorder="1" applyAlignment="1">
      <alignment wrapText="1"/>
    </xf>
    <xf numFmtId="1" fontId="11" fillId="0" borderId="8" xfId="51" applyNumberFormat="1" applyFont="1" applyFill="1" applyBorder="1" applyAlignment="1">
      <alignment horizontal="center" wrapText="1"/>
    </xf>
    <xf numFmtId="166" fontId="11" fillId="0" borderId="8" xfId="31" applyNumberFormat="1" applyFont="1" applyFill="1" applyBorder="1" applyAlignment="1"/>
    <xf numFmtId="166" fontId="12" fillId="0" borderId="8" xfId="31" applyNumberFormat="1" applyFont="1" applyFill="1" applyBorder="1"/>
    <xf numFmtId="166" fontId="11" fillId="0" borderId="8" xfId="31" applyNumberFormat="1" applyFont="1" applyFill="1" applyBorder="1" applyAlignment="1">
      <alignment vertical="top" wrapText="1"/>
    </xf>
    <xf numFmtId="176" fontId="11" fillId="0" borderId="8" xfId="31" applyNumberFormat="1" applyFont="1" applyFill="1" applyBorder="1"/>
    <xf numFmtId="41" fontId="11" fillId="0" borderId="8" xfId="31" applyNumberFormat="1" applyFont="1" applyFill="1" applyBorder="1"/>
    <xf numFmtId="0" fontId="11" fillId="0" borderId="36" xfId="0" applyFont="1" applyFill="1" applyBorder="1" applyAlignment="1">
      <alignment horizontal="center" wrapText="1"/>
    </xf>
    <xf numFmtId="0" fontId="11" fillId="0" borderId="8" xfId="0" applyFont="1" applyFill="1" applyBorder="1" applyAlignment="1">
      <alignment horizontal="center" wrapText="1"/>
    </xf>
    <xf numFmtId="176" fontId="12" fillId="0" borderId="8" xfId="31" applyNumberFormat="1" applyFont="1" applyFill="1" applyBorder="1"/>
    <xf numFmtId="167" fontId="12" fillId="0" borderId="8" xfId="51" applyNumberFormat="1" applyFont="1" applyFill="1" applyBorder="1" applyAlignment="1">
      <alignment vertical="top" wrapText="1"/>
    </xf>
    <xf numFmtId="41" fontId="11" fillId="0" borderId="8" xfId="31" applyNumberFormat="1" applyFont="1" applyFill="1" applyBorder="1" applyAlignment="1">
      <alignment horizontal="center" vertical="center"/>
    </xf>
    <xf numFmtId="166" fontId="11" fillId="0" borderId="8" xfId="31" applyNumberFormat="1" applyFont="1" applyFill="1" applyBorder="1" applyAlignment="1">
      <alignment vertical="center" wrapText="1"/>
    </xf>
    <xf numFmtId="0" fontId="12" fillId="0" borderId="8" xfId="134" applyFont="1" applyFill="1" applyBorder="1"/>
    <xf numFmtId="166" fontId="26" fillId="0" borderId="8" xfId="31" applyNumberFormat="1" applyFont="1" applyFill="1" applyBorder="1" applyAlignment="1"/>
    <xf numFmtId="3" fontId="11" fillId="0" borderId="8" xfId="31" applyNumberFormat="1" applyFont="1" applyFill="1" applyBorder="1"/>
    <xf numFmtId="3" fontId="6" fillId="0" borderId="8" xfId="756" applyNumberFormat="1" applyFont="1" applyFill="1" applyBorder="1"/>
    <xf numFmtId="5" fontId="6" fillId="0" borderId="8" xfId="51" applyNumberFormat="1" applyFont="1" applyFill="1" applyBorder="1" applyAlignment="1">
      <alignment horizontal="right" vertical="center"/>
    </xf>
    <xf numFmtId="9" fontId="6" fillId="0" borderId="8" xfId="0" applyNumberFormat="1" applyFont="1" applyFill="1" applyBorder="1" applyAlignment="1">
      <alignment horizontal="right" vertical="center"/>
    </xf>
    <xf numFmtId="166" fontId="6" fillId="0" borderId="8" xfId="31" applyNumberFormat="1" applyFont="1" applyFill="1" applyBorder="1" applyAlignment="1">
      <alignment horizontal="right" vertical="center"/>
    </xf>
    <xf numFmtId="4" fontId="6" fillId="0" borderId="8" xfId="0" applyNumberFormat="1" applyFont="1" applyFill="1" applyBorder="1" applyAlignment="1">
      <alignment horizontal="right" vertical="center"/>
    </xf>
    <xf numFmtId="0" fontId="6" fillId="0" borderId="8" xfId="0" applyFont="1" applyFill="1" applyBorder="1" applyAlignment="1">
      <alignment horizontal="right" vertical="center"/>
    </xf>
    <xf numFmtId="5" fontId="6" fillId="0" borderId="8" xfId="51" applyNumberFormat="1" applyFont="1" applyFill="1" applyBorder="1" applyAlignment="1">
      <alignment vertical="center"/>
    </xf>
    <xf numFmtId="5" fontId="29" fillId="0" borderId="8" xfId="51" applyNumberFormat="1" applyFont="1" applyFill="1" applyBorder="1" applyAlignment="1">
      <alignment vertical="center"/>
    </xf>
    <xf numFmtId="9" fontId="29" fillId="0" borderId="8" xfId="0" applyNumberFormat="1" applyFont="1" applyFill="1" applyBorder="1" applyAlignment="1">
      <alignment horizontal="right" vertical="center"/>
    </xf>
    <xf numFmtId="166" fontId="6" fillId="0" borderId="8" xfId="31" applyNumberFormat="1" applyFont="1" applyFill="1" applyBorder="1"/>
    <xf numFmtId="3" fontId="6" fillId="0" borderId="8" xfId="0" applyNumberFormat="1" applyFont="1" applyFill="1" applyBorder="1" applyAlignment="1">
      <alignment horizontal="right" vertical="center"/>
    </xf>
    <xf numFmtId="0" fontId="11" fillId="0" borderId="8" xfId="0" applyFont="1" applyFill="1" applyBorder="1" applyAlignment="1">
      <alignment horizontal="center" wrapText="1"/>
    </xf>
    <xf numFmtId="166" fontId="11" fillId="0" borderId="8" xfId="0" applyNumberFormat="1" applyFont="1" applyFill="1" applyBorder="1" applyAlignment="1">
      <alignment horizontal="right"/>
    </xf>
    <xf numFmtId="166" fontId="11" fillId="0" borderId="8" xfId="0" applyNumberFormat="1" applyFont="1" applyFill="1" applyBorder="1" applyAlignment="1">
      <alignment horizontal="center"/>
    </xf>
    <xf numFmtId="166" fontId="11" fillId="0" borderId="8" xfId="31" applyNumberFormat="1" applyFont="1" applyFill="1" applyBorder="1" applyAlignment="1">
      <alignment horizontal="justify" vertical="top" wrapText="1"/>
    </xf>
    <xf numFmtId="2" fontId="11" fillId="0" borderId="8" xfId="31" applyNumberFormat="1" applyFont="1" applyFill="1" applyBorder="1" applyAlignment="1">
      <alignment horizontal="right" vertical="top" wrapText="1"/>
    </xf>
    <xf numFmtId="0" fontId="11" fillId="0" borderId="8" xfId="0" applyFont="1" applyFill="1" applyBorder="1" applyAlignment="1">
      <alignment horizontal="right" vertical="top" wrapText="1"/>
    </xf>
    <xf numFmtId="164" fontId="11" fillId="0" borderId="8" xfId="51" applyNumberFormat="1" applyFont="1" applyFill="1" applyBorder="1" applyAlignment="1">
      <alignment horizontal="right" vertical="top" wrapText="1"/>
    </xf>
    <xf numFmtId="164" fontId="11" fillId="0" borderId="8" xfId="31" applyNumberFormat="1" applyFont="1" applyFill="1" applyBorder="1" applyAlignment="1">
      <alignment horizontal="right" vertical="top" wrapText="1"/>
    </xf>
    <xf numFmtId="167" fontId="11" fillId="0" borderId="8" xfId="31" applyNumberFormat="1" applyFont="1" applyFill="1" applyBorder="1" applyAlignment="1">
      <alignment horizontal="justify" vertical="top" wrapText="1"/>
    </xf>
    <xf numFmtId="2" fontId="0" fillId="0" borderId="8" xfId="0" applyNumberFormat="1" applyFill="1" applyBorder="1"/>
    <xf numFmtId="0" fontId="29" fillId="0" borderId="8" xfId="0" applyFont="1" applyFill="1" applyBorder="1" applyAlignment="1">
      <alignment horizontal="center" vertical="center" wrapText="1"/>
    </xf>
    <xf numFmtId="0" fontId="11" fillId="0" borderId="8" xfId="0" applyFont="1" applyFill="1" applyBorder="1" applyAlignment="1">
      <alignment wrapText="1"/>
    </xf>
    <xf numFmtId="0" fontId="26" fillId="0" borderId="8" xfId="0" applyFont="1" applyFill="1" applyBorder="1" applyAlignment="1"/>
    <xf numFmtId="43" fontId="26" fillId="0" borderId="8" xfId="31" applyFont="1" applyFill="1" applyBorder="1" applyAlignment="1">
      <alignment horizontal="center"/>
    </xf>
    <xf numFmtId="164" fontId="26" fillId="0" borderId="8" xfId="31" applyNumberFormat="1" applyFont="1" applyFill="1" applyBorder="1" applyAlignment="1">
      <alignment horizontal="center"/>
    </xf>
    <xf numFmtId="43" fontId="29" fillId="0" borderId="8" xfId="31" applyFont="1" applyFill="1" applyBorder="1" applyAlignment="1">
      <alignment horizontal="center" vertical="center" wrapText="1"/>
    </xf>
    <xf numFmtId="164" fontId="29" fillId="0" borderId="8" xfId="31" applyNumberFormat="1" applyFont="1" applyFill="1" applyBorder="1" applyAlignment="1">
      <alignment horizontal="center" vertical="center" wrapText="1"/>
    </xf>
    <xf numFmtId="0" fontId="88" fillId="0" borderId="8" xfId="0" applyFont="1" applyFill="1" applyBorder="1" applyAlignment="1">
      <alignment vertical="center" wrapText="1"/>
    </xf>
    <xf numFmtId="0" fontId="6" fillId="0" borderId="8" xfId="0" applyFont="1" applyFill="1" applyBorder="1" applyAlignment="1">
      <alignment horizontal="left"/>
    </xf>
    <xf numFmtId="0" fontId="6" fillId="0" borderId="8" xfId="0" applyFont="1" applyFill="1" applyBorder="1" applyAlignment="1">
      <alignment wrapText="1"/>
    </xf>
    <xf numFmtId="3" fontId="88" fillId="0" borderId="8" xfId="0" applyNumberFormat="1" applyFont="1" applyFill="1" applyBorder="1" applyAlignment="1">
      <alignment horizontal="right" vertical="center" wrapText="1"/>
    </xf>
    <xf numFmtId="0" fontId="11" fillId="0" borderId="8" xfId="0" applyFont="1" applyFill="1" applyBorder="1" applyAlignment="1">
      <alignment horizontal="center" wrapText="1"/>
    </xf>
    <xf numFmtId="166" fontId="6" fillId="0" borderId="8" xfId="31" applyNumberFormat="1" applyFont="1" applyFill="1" applyBorder="1" applyAlignment="1">
      <alignment horizontal="right"/>
    </xf>
    <xf numFmtId="2" fontId="11" fillId="0" borderId="8" xfId="0" applyNumberFormat="1" applyFont="1" applyBorder="1" applyAlignment="1">
      <alignment horizontal="center"/>
    </xf>
    <xf numFmtId="0" fontId="52" fillId="0" borderId="46" xfId="466" applyFont="1" applyFill="1" applyBorder="1" applyAlignment="1">
      <alignment horizontal="center" wrapText="1"/>
    </xf>
    <xf numFmtId="0" fontId="52" fillId="50" borderId="34" xfId="466" applyFont="1" applyFill="1" applyBorder="1" applyAlignment="1">
      <alignment horizontal="center" wrapText="1"/>
    </xf>
    <xf numFmtId="0" fontId="52" fillId="50" borderId="18" xfId="466" applyFont="1" applyFill="1" applyBorder="1" applyAlignment="1">
      <alignment horizontal="center" wrapText="1"/>
    </xf>
    <xf numFmtId="0" fontId="52" fillId="50" borderId="74" xfId="466" applyFont="1" applyFill="1" applyBorder="1" applyAlignment="1">
      <alignment horizontal="center" wrapText="1"/>
    </xf>
    <xf numFmtId="0" fontId="52" fillId="50" borderId="36" xfId="466" applyFont="1" applyFill="1" applyBorder="1" applyAlignment="1">
      <alignment horizontal="center" wrapText="1"/>
    </xf>
    <xf numFmtId="0" fontId="52" fillId="0" borderId="51" xfId="466" applyFont="1" applyFill="1" applyBorder="1" applyAlignment="1">
      <alignment horizontal="center" wrapText="1"/>
    </xf>
    <xf numFmtId="0" fontId="52" fillId="50" borderId="46" xfId="466" applyFont="1" applyFill="1" applyBorder="1" applyAlignment="1">
      <alignment horizontal="left" wrapText="1"/>
    </xf>
    <xf numFmtId="165" fontId="52" fillId="0" borderId="46" xfId="466" applyNumberFormat="1" applyFont="1" applyFill="1" applyBorder="1" applyAlignment="1">
      <alignment horizontal="justify" vertical="top" wrapText="1"/>
    </xf>
    <xf numFmtId="0" fontId="57" fillId="0" borderId="46" xfId="466" applyFont="1" applyFill="1" applyBorder="1" applyAlignment="1">
      <alignment horizontal="left" wrapText="1"/>
    </xf>
    <xf numFmtId="0" fontId="52" fillId="0" borderId="47" xfId="466" applyFont="1" applyFill="1" applyBorder="1" applyAlignment="1">
      <alignment horizontal="left" wrapText="1"/>
    </xf>
    <xf numFmtId="0" fontId="52" fillId="0" borderId="78" xfId="466" applyFont="1" applyFill="1" applyBorder="1" applyAlignment="1">
      <alignment horizontal="center" wrapText="1"/>
    </xf>
    <xf numFmtId="0" fontId="52" fillId="0" borderId="72" xfId="466" applyFont="1" applyFill="1" applyBorder="1" applyAlignment="1">
      <alignment horizontal="center" wrapText="1"/>
    </xf>
    <xf numFmtId="0" fontId="52" fillId="50" borderId="55" xfId="466" applyFont="1" applyFill="1" applyBorder="1" applyAlignment="1">
      <alignment horizontal="left" wrapText="1"/>
    </xf>
    <xf numFmtId="0" fontId="57" fillId="0" borderId="72" xfId="466" applyFont="1" applyFill="1" applyBorder="1" applyAlignment="1">
      <alignment horizontal="center"/>
    </xf>
    <xf numFmtId="0" fontId="57" fillId="0" borderId="72" xfId="466" applyFont="1" applyBorder="1" applyAlignment="1">
      <alignment horizontal="center"/>
    </xf>
    <xf numFmtId="0" fontId="57" fillId="0" borderId="73" xfId="466" applyFont="1" applyBorder="1"/>
    <xf numFmtId="3" fontId="11" fillId="0" borderId="0" xfId="0" applyNumberFormat="1" applyFont="1" applyBorder="1"/>
    <xf numFmtId="0" fontId="19" fillId="0" borderId="18" xfId="0" applyFont="1" applyBorder="1" applyAlignment="1">
      <alignment horizontal="right" wrapText="1"/>
    </xf>
    <xf numFmtId="10" fontId="11" fillId="0" borderId="18" xfId="0" applyNumberFormat="1" applyFont="1" applyBorder="1"/>
    <xf numFmtId="166" fontId="57" fillId="0" borderId="0" xfId="31" applyNumberFormat="1" applyFont="1"/>
    <xf numFmtId="0" fontId="6" fillId="0" borderId="0" xfId="0" applyFont="1" applyAlignment="1"/>
    <xf numFmtId="0" fontId="6" fillId="0" borderId="0" xfId="0" applyFont="1" applyAlignment="1">
      <alignment vertical="center"/>
    </xf>
    <xf numFmtId="0" fontId="6" fillId="0" borderId="0" xfId="0" applyFont="1" applyAlignment="1">
      <alignment horizontal="center"/>
    </xf>
    <xf numFmtId="42" fontId="6" fillId="0" borderId="0" xfId="0" applyNumberFormat="1" applyFont="1"/>
    <xf numFmtId="0" fontId="26" fillId="0" borderId="0" xfId="0" applyFont="1" applyFill="1" applyBorder="1" applyAlignment="1">
      <alignment horizontal="justify" vertical="top" wrapText="1"/>
    </xf>
    <xf numFmtId="0" fontId="26" fillId="0" borderId="0" xfId="0" applyFont="1" applyFill="1" applyBorder="1"/>
    <xf numFmtId="165" fontId="26" fillId="0" borderId="0" xfId="0" applyNumberFormat="1" applyFont="1" applyFill="1" applyBorder="1"/>
    <xf numFmtId="165" fontId="6" fillId="0" borderId="26" xfId="0" applyNumberFormat="1" applyFont="1" applyFill="1" applyBorder="1" applyAlignment="1">
      <alignment horizontal="justify" vertical="top" wrapText="1"/>
    </xf>
    <xf numFmtId="167" fontId="6" fillId="0" borderId="8" xfId="51" applyNumberFormat="1" applyFont="1" applyFill="1" applyBorder="1"/>
    <xf numFmtId="165" fontId="6" fillId="0" borderId="29" xfId="0" applyNumberFormat="1" applyFont="1" applyFill="1" applyBorder="1" applyAlignment="1">
      <alignment horizontal="justify" vertical="top" wrapText="1"/>
    </xf>
    <xf numFmtId="165" fontId="6" fillId="0" borderId="29" xfId="0" applyNumberFormat="1" applyFont="1" applyFill="1" applyBorder="1" applyAlignment="1">
      <alignment horizontal="left" vertical="top" wrapText="1"/>
    </xf>
    <xf numFmtId="165" fontId="6" fillId="0" borderId="30" xfId="0" applyNumberFormat="1" applyFont="1" applyFill="1" applyBorder="1" applyAlignment="1">
      <alignment horizontal="justify" vertical="top" wrapText="1"/>
    </xf>
    <xf numFmtId="165" fontId="6" fillId="0" borderId="0" xfId="0" applyNumberFormat="1" applyFont="1" applyFill="1"/>
    <xf numFmtId="167" fontId="29" fillId="0" borderId="8" xfId="51" applyNumberFormat="1" applyFont="1" applyFill="1" applyBorder="1"/>
    <xf numFmtId="0" fontId="11" fillId="0" borderId="36" xfId="335" applyFont="1" applyFill="1" applyBorder="1"/>
    <xf numFmtId="167" fontId="11" fillId="0" borderId="37" xfId="3483" applyNumberFormat="1" applyFont="1" applyFill="1" applyBorder="1" applyAlignment="1">
      <alignment horizontal="justify" wrapText="1"/>
    </xf>
    <xf numFmtId="0" fontId="164" fillId="0" borderId="36" xfId="335" applyFont="1" applyFill="1" applyBorder="1"/>
    <xf numFmtId="0" fontId="11" fillId="0" borderId="38" xfId="335" applyFont="1" applyFill="1" applyBorder="1" applyAlignment="1">
      <alignment horizontal="justify" vertical="top" wrapText="1"/>
    </xf>
    <xf numFmtId="0" fontId="11" fillId="0" borderId="38" xfId="335" applyFont="1" applyFill="1" applyBorder="1" applyAlignment="1">
      <alignment horizontal="center" vertical="top" wrapText="1"/>
    </xf>
    <xf numFmtId="0" fontId="57" fillId="0" borderId="72" xfId="466" applyFont="1" applyBorder="1" applyAlignment="1">
      <alignment horizontal="center" wrapText="1"/>
    </xf>
    <xf numFmtId="0" fontId="11" fillId="0" borderId="0" xfId="1490" applyFont="1" applyAlignment="1"/>
    <xf numFmtId="10" fontId="11" fillId="0" borderId="8" xfId="525" applyNumberFormat="1" applyFont="1" applyFill="1" applyBorder="1" applyAlignment="1">
      <alignment horizontal="right"/>
    </xf>
    <xf numFmtId="3" fontId="26" fillId="0" borderId="8" xfId="0" applyNumberFormat="1" applyFont="1" applyFill="1" applyBorder="1" applyAlignment="1">
      <alignment horizontal="right"/>
    </xf>
    <xf numFmtId="10" fontId="26" fillId="0" borderId="8" xfId="525" applyNumberFormat="1" applyFont="1" applyFill="1" applyBorder="1" applyAlignment="1">
      <alignment horizontal="right"/>
    </xf>
    <xf numFmtId="3" fontId="165" fillId="0" borderId="8" xfId="0" applyNumberFormat="1" applyFont="1" applyFill="1" applyBorder="1"/>
    <xf numFmtId="3" fontId="11" fillId="0" borderId="8" xfId="0" applyNumberFormat="1" applyFont="1" applyBorder="1"/>
    <xf numFmtId="10" fontId="11" fillId="0" borderId="8" xfId="0" applyNumberFormat="1" applyFont="1" applyBorder="1"/>
    <xf numFmtId="10" fontId="11" fillId="0" borderId="8" xfId="0" applyNumberFormat="1" applyFont="1" applyFill="1" applyBorder="1"/>
    <xf numFmtId="3" fontId="165" fillId="0" borderId="8" xfId="0" applyNumberFormat="1" applyFont="1" applyFill="1" applyBorder="1" applyAlignment="1">
      <alignment horizontal="center" wrapText="1"/>
    </xf>
    <xf numFmtId="3" fontId="11" fillId="0" borderId="18" xfId="0" applyNumberFormat="1" applyFont="1" applyFill="1" applyBorder="1"/>
    <xf numFmtId="0" fontId="11" fillId="0" borderId="32" xfId="0" applyFont="1" applyFill="1" applyBorder="1"/>
    <xf numFmtId="0" fontId="29" fillId="0" borderId="32" xfId="328" applyFont="1" applyBorder="1"/>
    <xf numFmtId="10" fontId="11" fillId="0" borderId="8" xfId="397" applyNumberFormat="1" applyFont="1" applyFill="1" applyBorder="1"/>
    <xf numFmtId="0" fontId="29" fillId="0" borderId="34" xfId="0" applyFont="1" applyBorder="1" applyAlignment="1">
      <alignment horizontal="center" wrapText="1"/>
    </xf>
    <xf numFmtId="0" fontId="29" fillId="0" borderId="34" xfId="0" applyFont="1" applyBorder="1" applyAlignment="1">
      <alignment horizontal="center"/>
    </xf>
    <xf numFmtId="10" fontId="11" fillId="0" borderId="8" xfId="397" applyNumberFormat="1" applyFont="1" applyFill="1" applyBorder="1" applyAlignment="1">
      <alignment horizontal="right"/>
    </xf>
    <xf numFmtId="10" fontId="26" fillId="0" borderId="8" xfId="397" applyNumberFormat="1" applyFont="1" applyFill="1" applyBorder="1"/>
    <xf numFmtId="3" fontId="26" fillId="0" borderId="32" xfId="0" applyNumberFormat="1" applyFont="1" applyFill="1" applyBorder="1"/>
    <xf numFmtId="3" fontId="26" fillId="0" borderId="8" xfId="0" applyNumberFormat="1" applyFont="1" applyBorder="1"/>
    <xf numFmtId="10" fontId="26" fillId="0" borderId="8" xfId="0" applyNumberFormat="1" applyFont="1" applyBorder="1"/>
    <xf numFmtId="3" fontId="26" fillId="0" borderId="18" xfId="0" applyNumberFormat="1" applyFont="1" applyBorder="1"/>
    <xf numFmtId="0" fontId="11" fillId="0" borderId="8" xfId="359" applyFont="1" applyBorder="1" applyAlignment="1">
      <alignment horizontal="left" wrapText="1"/>
    </xf>
    <xf numFmtId="3" fontId="11" fillId="0" borderId="8" xfId="329" applyNumberFormat="1" applyFont="1" applyFill="1" applyBorder="1" applyAlignment="1">
      <alignment horizontal="center" wrapText="1"/>
    </xf>
    <xf numFmtId="0" fontId="11" fillId="0" borderId="8" xfId="329" applyFont="1" applyBorder="1" applyAlignment="1">
      <alignment horizontal="center" wrapText="1"/>
    </xf>
    <xf numFmtId="3" fontId="11" fillId="0" borderId="8" xfId="0" applyNumberFormat="1" applyFont="1" applyBorder="1" applyAlignment="1">
      <alignment horizontal="center"/>
    </xf>
    <xf numFmtId="10" fontId="11" fillId="0" borderId="8" xfId="0" applyNumberFormat="1" applyFont="1" applyFill="1" applyBorder="1" applyAlignment="1">
      <alignment horizontal="right" vertical="center" wrapText="1"/>
    </xf>
    <xf numFmtId="0" fontId="26" fillId="0" borderId="0" xfId="1490" applyFont="1" applyAlignment="1"/>
    <xf numFmtId="0" fontId="166" fillId="0" borderId="0" xfId="1490" applyFont="1" applyAlignment="1"/>
    <xf numFmtId="0" fontId="26" fillId="0" borderId="23" xfId="0" applyFont="1" applyFill="1" applyBorder="1" applyAlignment="1">
      <alignment horizontal="justify" vertical="top" wrapText="1"/>
    </xf>
    <xf numFmtId="0" fontId="11" fillId="0" borderId="8" xfId="0" applyFont="1" applyFill="1" applyBorder="1" applyAlignment="1">
      <alignment horizontal="center" wrapText="1"/>
    </xf>
    <xf numFmtId="42" fontId="11" fillId="0" borderId="8" xfId="51" applyNumberFormat="1" applyFont="1" applyFill="1" applyBorder="1" applyAlignment="1">
      <alignment horizontal="center" wrapText="1"/>
    </xf>
    <xf numFmtId="0" fontId="11" fillId="0" borderId="8" xfId="31" applyNumberFormat="1" applyFont="1" applyFill="1" applyBorder="1" applyAlignment="1">
      <alignment horizontal="right" vertical="top" wrapText="1"/>
    </xf>
    <xf numFmtId="184" fontId="11" fillId="0" borderId="8" xfId="31" applyNumberFormat="1" applyFont="1" applyFill="1" applyBorder="1" applyAlignment="1">
      <alignment horizontal="right" vertical="top" wrapText="1"/>
    </xf>
    <xf numFmtId="0" fontId="8" fillId="0" borderId="8" xfId="466" applyFont="1" applyFill="1" applyBorder="1" applyAlignment="1">
      <alignment horizontal="center" vertical="center" wrapText="1"/>
    </xf>
    <xf numFmtId="0" fontId="12" fillId="0" borderId="8" xfId="466" applyFont="1" applyBorder="1" applyAlignment="1">
      <alignment horizontal="center" vertical="center"/>
    </xf>
    <xf numFmtId="166" fontId="11" fillId="0" borderId="8" xfId="0" applyNumberFormat="1" applyFont="1" applyFill="1" applyBorder="1" applyAlignment="1">
      <alignment horizontal="center" wrapText="1"/>
    </xf>
    <xf numFmtId="167" fontId="11" fillId="0" borderId="8" xfId="0" applyNumberFormat="1" applyFont="1" applyBorder="1" applyAlignment="1">
      <alignment horizontal="center" wrapText="1"/>
    </xf>
    <xf numFmtId="1" fontId="0" fillId="0" borderId="8" xfId="0" applyNumberFormat="1" applyBorder="1" applyAlignment="1">
      <alignment horizontal="right"/>
    </xf>
    <xf numFmtId="4" fontId="0" fillId="0" borderId="8" xfId="0" applyNumberFormat="1" applyBorder="1"/>
    <xf numFmtId="43" fontId="0" fillId="0" borderId="8" xfId="0" applyNumberFormat="1" applyBorder="1"/>
    <xf numFmtId="1" fontId="0" fillId="0" borderId="8" xfId="0" applyNumberFormat="1" applyBorder="1"/>
    <xf numFmtId="164" fontId="0" fillId="0" borderId="8" xfId="0" applyNumberFormat="1" applyBorder="1"/>
    <xf numFmtId="164" fontId="0" fillId="0" borderId="8" xfId="0" applyNumberFormat="1" applyBorder="1" applyAlignment="1">
      <alignment horizontal="right"/>
    </xf>
    <xf numFmtId="4" fontId="6" fillId="0" borderId="8" xfId="0" applyNumberFormat="1" applyFont="1" applyBorder="1" applyAlignment="1">
      <alignment horizontal="right"/>
    </xf>
    <xf numFmtId="39" fontId="0" fillId="0" borderId="8" xfId="0" applyNumberFormat="1" applyBorder="1"/>
    <xf numFmtId="0" fontId="11" fillId="23" borderId="8" xfId="466" applyFont="1" applyFill="1" applyBorder="1" applyAlignment="1" applyProtection="1">
      <alignment horizontal="center" vertical="top" wrapText="1"/>
      <protection locked="0"/>
    </xf>
    <xf numFmtId="3" fontId="11" fillId="0" borderId="8" xfId="466" applyNumberFormat="1" applyFont="1" applyFill="1" applyBorder="1" applyAlignment="1" applyProtection="1">
      <alignment horizontal="center" vertical="top" wrapText="1"/>
      <protection locked="0"/>
    </xf>
    <xf numFmtId="3" fontId="11" fillId="0" borderId="8" xfId="466" applyNumberFormat="1" applyFont="1" applyFill="1" applyBorder="1" applyAlignment="1" applyProtection="1">
      <alignment wrapText="1"/>
      <protection locked="0"/>
    </xf>
    <xf numFmtId="1" fontId="11" fillId="0" borderId="57" xfId="466" applyNumberFormat="1" applyFont="1" applyFill="1" applyBorder="1" applyProtection="1">
      <protection locked="0"/>
    </xf>
    <xf numFmtId="2" fontId="11" fillId="0" borderId="57" xfId="466" applyNumberFormat="1" applyFont="1" applyFill="1" applyBorder="1" applyProtection="1">
      <protection locked="0"/>
    </xf>
    <xf numFmtId="1" fontId="11" fillId="0" borderId="0" xfId="466" applyNumberFormat="1" applyFont="1" applyFill="1" applyBorder="1" applyProtection="1">
      <protection locked="0"/>
    </xf>
    <xf numFmtId="0" fontId="26" fillId="0" borderId="0" xfId="466" applyFont="1" applyFill="1" applyBorder="1" applyProtection="1">
      <protection locked="0"/>
    </xf>
    <xf numFmtId="0" fontId="26" fillId="0" borderId="0" xfId="466" applyFont="1" applyBorder="1" applyProtection="1">
      <protection locked="0"/>
    </xf>
    <xf numFmtId="167" fontId="11" fillId="0" borderId="0" xfId="3483" applyNumberFormat="1" applyFont="1" applyFill="1" applyBorder="1" applyProtection="1">
      <protection locked="0"/>
    </xf>
    <xf numFmtId="0" fontId="11" fillId="0" borderId="0" xfId="466" applyFont="1" applyFill="1" applyBorder="1" applyProtection="1">
      <protection locked="0"/>
    </xf>
    <xf numFmtId="0" fontId="6" fillId="0" borderId="0" xfId="466" applyFont="1" applyFill="1" applyAlignment="1">
      <alignment vertical="top" wrapText="1"/>
    </xf>
    <xf numFmtId="0" fontId="29" fillId="0" borderId="8" xfId="466" applyFont="1" applyBorder="1" applyAlignment="1">
      <alignment horizontal="center" wrapText="1"/>
    </xf>
    <xf numFmtId="3" fontId="6" fillId="23" borderId="8" xfId="466" applyNumberFormat="1" applyFont="1" applyFill="1" applyBorder="1" applyAlignment="1">
      <alignment horizontal="center" vertical="top" wrapText="1"/>
    </xf>
    <xf numFmtId="1" fontId="6" fillId="0" borderId="31" xfId="466" applyNumberFormat="1" applyFont="1" applyFill="1" applyBorder="1" applyProtection="1">
      <protection locked="0"/>
    </xf>
    <xf numFmtId="0" fontId="6" fillId="0" borderId="0" xfId="466" applyFont="1" applyProtection="1">
      <protection locked="0"/>
    </xf>
    <xf numFmtId="1" fontId="6" fillId="0" borderId="0" xfId="466" applyNumberFormat="1" applyFont="1" applyFill="1" applyBorder="1" applyProtection="1">
      <protection locked="0"/>
    </xf>
    <xf numFmtId="0" fontId="29" fillId="0" borderId="31" xfId="466" applyFont="1" applyFill="1" applyBorder="1" applyProtection="1">
      <protection locked="0"/>
    </xf>
    <xf numFmtId="0" fontId="29" fillId="0" borderId="0" xfId="466" applyFont="1" applyFill="1" applyBorder="1" applyProtection="1">
      <protection locked="0"/>
    </xf>
    <xf numFmtId="0" fontId="6" fillId="0" borderId="31" xfId="466" applyFont="1" applyFill="1" applyBorder="1" applyProtection="1">
      <protection locked="0"/>
    </xf>
    <xf numFmtId="0" fontId="6" fillId="0" borderId="0" xfId="466" applyFont="1" applyFill="1" applyBorder="1" applyProtection="1">
      <protection locked="0"/>
    </xf>
    <xf numFmtId="3" fontId="12" fillId="23" borderId="8" xfId="466" applyNumberFormat="1" applyFont="1" applyFill="1" applyBorder="1" applyAlignment="1">
      <alignment horizontal="center" vertical="top" wrapText="1"/>
    </xf>
    <xf numFmtId="0" fontId="29" fillId="0" borderId="8" xfId="466" applyFont="1" applyBorder="1" applyAlignment="1">
      <alignment horizontal="center"/>
    </xf>
    <xf numFmtId="167" fontId="29" fillId="0" borderId="8" xfId="51" applyNumberFormat="1" applyFont="1" applyFill="1" applyBorder="1" applyAlignment="1">
      <alignment horizontal="center" wrapText="1"/>
    </xf>
    <xf numFmtId="0" fontId="29" fillId="0" borderId="0" xfId="466" applyFont="1" applyFill="1" applyBorder="1" applyAlignment="1">
      <alignment horizontal="center" vertical="center"/>
    </xf>
    <xf numFmtId="0" fontId="6" fillId="0" borderId="0" xfId="466" applyFont="1" applyFill="1" applyAlignment="1">
      <alignment vertical="center"/>
    </xf>
    <xf numFmtId="0" fontId="29" fillId="0" borderId="8" xfId="466" applyFont="1" applyBorder="1" applyAlignment="1">
      <alignment horizontal="center" wrapText="1"/>
    </xf>
    <xf numFmtId="164" fontId="11" fillId="0" borderId="0" xfId="0" applyNumberFormat="1" applyFont="1"/>
    <xf numFmtId="166" fontId="0" fillId="0" borderId="8" xfId="31" applyNumberFormat="1" applyFont="1" applyBorder="1" applyAlignment="1">
      <alignment horizontal="right"/>
    </xf>
    <xf numFmtId="166" fontId="6" fillId="0" borderId="8" xfId="31" applyNumberFormat="1" applyFont="1" applyBorder="1" applyAlignment="1">
      <alignment horizontal="right"/>
    </xf>
    <xf numFmtId="166" fontId="0" fillId="0" borderId="8" xfId="31" applyNumberFormat="1" applyFont="1" applyBorder="1"/>
    <xf numFmtId="0" fontId="6" fillId="0" borderId="0" xfId="0" applyFont="1" applyBorder="1" applyAlignment="1">
      <alignment vertical="center"/>
    </xf>
    <xf numFmtId="166" fontId="6" fillId="0" borderId="0" xfId="31" applyNumberFormat="1" applyFont="1" applyFill="1" applyBorder="1" applyAlignment="1">
      <alignment horizontal="right" vertical="center"/>
    </xf>
    <xf numFmtId="9" fontId="6" fillId="0" borderId="0" xfId="0" applyNumberFormat="1" applyFont="1" applyFill="1" applyBorder="1" applyAlignment="1">
      <alignment horizontal="right" vertical="center"/>
    </xf>
    <xf numFmtId="0" fontId="164" fillId="0" borderId="8" xfId="335" applyFont="1" applyFill="1" applyBorder="1"/>
    <xf numFmtId="43" fontId="164" fillId="0" borderId="8" xfId="397" applyFont="1" applyFill="1" applyBorder="1" applyAlignment="1">
      <alignment horizontal="center"/>
    </xf>
    <xf numFmtId="167" fontId="164" fillId="0" borderId="37" xfId="3483" applyNumberFormat="1" applyFont="1" applyFill="1" applyBorder="1" applyAlignment="1">
      <alignment horizontal="justify" wrapText="1"/>
    </xf>
    <xf numFmtId="0" fontId="8" fillId="0" borderId="0" xfId="0" applyFont="1" applyAlignment="1">
      <alignment vertical="center"/>
    </xf>
    <xf numFmtId="0" fontId="11" fillId="49" borderId="36" xfId="0" applyFont="1" applyFill="1" applyBorder="1" applyAlignment="1">
      <alignment horizontal="center" wrapText="1"/>
    </xf>
    <xf numFmtId="0" fontId="11" fillId="49" borderId="8" xfId="0" applyFont="1" applyFill="1" applyBorder="1" applyAlignment="1">
      <alignment horizontal="left" wrapText="1"/>
    </xf>
    <xf numFmtId="0" fontId="11" fillId="49" borderId="8" xfId="0" applyFont="1" applyFill="1" applyBorder="1" applyAlignment="1">
      <alignment horizontal="center" wrapText="1"/>
    </xf>
    <xf numFmtId="167" fontId="11" fillId="49" borderId="8" xfId="51" applyNumberFormat="1" applyFont="1" applyFill="1" applyBorder="1" applyAlignment="1">
      <alignment horizontal="center" wrapText="1"/>
    </xf>
    <xf numFmtId="42" fontId="11" fillId="49" borderId="8" xfId="51" applyNumberFormat="1" applyFont="1" applyFill="1" applyBorder="1" applyAlignment="1">
      <alignment horizontal="center" wrapText="1"/>
    </xf>
    <xf numFmtId="2" fontId="11" fillId="49" borderId="8" xfId="51" applyNumberFormat="1" applyFont="1" applyFill="1" applyBorder="1" applyAlignment="1">
      <alignment wrapText="1"/>
    </xf>
    <xf numFmtId="2" fontId="11" fillId="49" borderId="8" xfId="51" applyNumberFormat="1" applyFont="1" applyFill="1" applyBorder="1" applyAlignment="1">
      <alignment horizontal="center" wrapText="1"/>
    </xf>
    <xf numFmtId="1" fontId="11" fillId="49" borderId="8" xfId="51" applyNumberFormat="1" applyFont="1" applyFill="1" applyBorder="1" applyAlignment="1">
      <alignment horizontal="center" wrapText="1"/>
    </xf>
    <xf numFmtId="167" fontId="11" fillId="49" borderId="8" xfId="51" applyNumberFormat="1" applyFont="1" applyFill="1" applyBorder="1" applyAlignment="1">
      <alignment wrapText="1"/>
    </xf>
    <xf numFmtId="42" fontId="6" fillId="0" borderId="0" xfId="0" applyNumberFormat="1" applyFont="1" applyFill="1"/>
    <xf numFmtId="10" fontId="11" fillId="0" borderId="40" xfId="0" applyNumberFormat="1" applyFont="1" applyFill="1" applyBorder="1"/>
    <xf numFmtId="0" fontId="11" fillId="0" borderId="8" xfId="0" applyFont="1" applyBorder="1" applyAlignment="1">
      <alignment horizontal="center"/>
    </xf>
    <xf numFmtId="0" fontId="11" fillId="0" borderId="8" xfId="0" applyFont="1" applyBorder="1" applyAlignment="1">
      <alignment wrapText="1"/>
    </xf>
    <xf numFmtId="167" fontId="11" fillId="0" borderId="8" xfId="0" applyNumberFormat="1" applyFont="1" applyBorder="1"/>
    <xf numFmtId="0" fontId="11" fillId="0" borderId="8" xfId="0" applyFont="1" applyFill="1" applyBorder="1" applyAlignment="1">
      <alignment horizontal="center" wrapText="1"/>
    </xf>
    <xf numFmtId="6" fontId="11" fillId="49" borderId="8" xfId="51" applyNumberFormat="1" applyFont="1" applyFill="1" applyBorder="1" applyAlignment="1">
      <alignment horizontal="center" wrapText="1"/>
    </xf>
    <xf numFmtId="37" fontId="11" fillId="0" borderId="32" xfId="31" applyNumberFormat="1" applyFont="1" applyFill="1" applyBorder="1" applyAlignment="1">
      <alignment horizontal="right"/>
    </xf>
    <xf numFmtId="37" fontId="11" fillId="0" borderId="40" xfId="31" applyNumberFormat="1" applyFont="1" applyFill="1" applyBorder="1" applyAlignment="1">
      <alignment horizontal="right"/>
    </xf>
    <xf numFmtId="166" fontId="6" fillId="0" borderId="0" xfId="31" applyNumberFormat="1"/>
    <xf numFmtId="166" fontId="11" fillId="0" borderId="0" xfId="31" applyNumberFormat="1" applyFont="1" applyFill="1"/>
    <xf numFmtId="43" fontId="6" fillId="0" borderId="8" xfId="0" applyNumberFormat="1" applyFont="1" applyBorder="1" applyAlignment="1">
      <alignment horizontal="right"/>
    </xf>
    <xf numFmtId="2" fontId="0" fillId="0" borderId="8" xfId="0" applyNumberFormat="1" applyBorder="1" applyAlignment="1">
      <alignment horizontal="right"/>
    </xf>
    <xf numFmtId="167" fontId="26" fillId="0" borderId="24" xfId="3483" applyNumberFormat="1" applyFont="1" applyFill="1" applyBorder="1" applyAlignment="1">
      <alignment horizontal="justify" wrapText="1"/>
    </xf>
    <xf numFmtId="0" fontId="6" fillId="0" borderId="0" xfId="7724" applyFont="1" applyAlignment="1">
      <alignment vertical="center"/>
    </xf>
    <xf numFmtId="0" fontId="6" fillId="0" borderId="8" xfId="7724" applyFont="1" applyBorder="1" applyAlignment="1">
      <alignment vertical="top" wrapText="1"/>
    </xf>
    <xf numFmtId="0" fontId="6" fillId="0" borderId="0" xfId="7724" applyFont="1"/>
    <xf numFmtId="166" fontId="6" fillId="0" borderId="8" xfId="7724" applyNumberFormat="1" applyFont="1" applyBorder="1" applyAlignment="1">
      <alignment vertical="top" wrapText="1"/>
    </xf>
    <xf numFmtId="0" fontId="6" fillId="0" borderId="8" xfId="335" applyFont="1" applyFill="1" applyBorder="1" applyAlignment="1"/>
    <xf numFmtId="3" fontId="6" fillId="0" borderId="8" xfId="31" applyNumberFormat="1" applyFont="1" applyFill="1" applyBorder="1" applyAlignment="1">
      <alignment wrapText="1"/>
    </xf>
    <xf numFmtId="182" fontId="6" fillId="0" borderId="8" xfId="138" applyNumberFormat="1" applyFont="1" applyFill="1" applyBorder="1" applyAlignment="1">
      <alignment horizontal="right" vertical="top"/>
    </xf>
    <xf numFmtId="3" fontId="96" fillId="0" borderId="0" xfId="466" applyNumberFormat="1" applyFont="1" applyFill="1"/>
    <xf numFmtId="3" fontId="88" fillId="0" borderId="8" xfId="466" applyNumberFormat="1" applyFont="1" applyFill="1" applyBorder="1"/>
    <xf numFmtId="182" fontId="88" fillId="0" borderId="8" xfId="466" applyNumberFormat="1" applyFont="1" applyFill="1" applyBorder="1"/>
    <xf numFmtId="182" fontId="96" fillId="0" borderId="0" xfId="466" applyNumberFormat="1" applyFont="1" applyFill="1"/>
    <xf numFmtId="3" fontId="6" fillId="0" borderId="8" xfId="7724" applyNumberFormat="1" applyFont="1" applyFill="1" applyBorder="1" applyAlignment="1">
      <alignment horizontal="center" vertical="top"/>
    </xf>
    <xf numFmtId="174" fontId="6" fillId="0" borderId="8" xfId="138" applyNumberFormat="1" applyFont="1" applyFill="1" applyBorder="1" applyAlignment="1">
      <alignment horizontal="center" vertical="top"/>
    </xf>
    <xf numFmtId="3" fontId="6" fillId="0" borderId="8" xfId="138" applyNumberFormat="1" applyFont="1" applyFill="1" applyBorder="1" applyAlignment="1">
      <alignment horizontal="right" vertical="top"/>
    </xf>
    <xf numFmtId="3" fontId="6" fillId="0" borderId="8" xfId="7724" applyNumberFormat="1" applyFont="1" applyFill="1" applyBorder="1" applyAlignment="1">
      <alignment horizontal="center" vertical="top" wrapText="1"/>
    </xf>
    <xf numFmtId="166" fontId="6" fillId="0" borderId="0" xfId="7724" applyNumberFormat="1" applyFont="1"/>
    <xf numFmtId="3" fontId="96" fillId="0" borderId="8" xfId="466" applyNumberFormat="1" applyFont="1" applyFill="1" applyBorder="1"/>
    <xf numFmtId="166" fontId="6" fillId="0" borderId="8" xfId="31" applyNumberFormat="1" applyFont="1" applyFill="1" applyBorder="1" applyAlignment="1">
      <alignment horizontal="center" wrapText="1"/>
    </xf>
    <xf numFmtId="3" fontId="6" fillId="0" borderId="0" xfId="466" applyNumberFormat="1"/>
    <xf numFmtId="10" fontId="6" fillId="0" borderId="0" xfId="138" applyNumberFormat="1"/>
    <xf numFmtId="0" fontId="11" fillId="0" borderId="8" xfId="0" applyFont="1" applyFill="1" applyBorder="1" applyAlignment="1">
      <alignment horizontal="center" wrapText="1"/>
    </xf>
    <xf numFmtId="0" fontId="52" fillId="0" borderId="8" xfId="7724" applyFont="1" applyBorder="1" applyAlignment="1">
      <alignment horizontal="center" wrapText="1"/>
    </xf>
    <xf numFmtId="0" fontId="52" fillId="0" borderId="8" xfId="7724" applyFont="1" applyFill="1" applyBorder="1" applyAlignment="1">
      <alignment horizontal="center" wrapText="1"/>
    </xf>
    <xf numFmtId="0" fontId="57" fillId="0" borderId="8" xfId="333" applyFont="1" applyFill="1" applyBorder="1" applyAlignment="1">
      <alignment horizontal="center" vertical="top" wrapText="1"/>
    </xf>
    <xf numFmtId="0" fontId="52" fillId="23" borderId="8" xfId="333" applyFont="1" applyFill="1" applyBorder="1" applyAlignment="1">
      <alignment vertical="top" wrapText="1"/>
    </xf>
    <xf numFmtId="0" fontId="153" fillId="0" borderId="8" xfId="333" applyFont="1" applyFill="1" applyBorder="1" applyAlignment="1">
      <alignment horizontal="center" vertical="top" wrapText="1"/>
    </xf>
    <xf numFmtId="0" fontId="153" fillId="23" borderId="8" xfId="333" applyFont="1" applyFill="1" applyBorder="1" applyAlignment="1">
      <alignment horizontal="center" vertical="top" wrapText="1"/>
    </xf>
    <xf numFmtId="0" fontId="173" fillId="23" borderId="8" xfId="333" applyFont="1" applyFill="1" applyBorder="1" applyAlignment="1">
      <alignment vertical="top" wrapText="1"/>
    </xf>
    <xf numFmtId="0" fontId="153" fillId="0" borderId="0" xfId="7724" applyFont="1" applyFill="1"/>
    <xf numFmtId="0" fontId="153" fillId="0" borderId="0" xfId="7724" applyFont="1" applyFill="1" applyAlignment="1"/>
    <xf numFmtId="166" fontId="6" fillId="0" borderId="0" xfId="31" applyNumberFormat="1" applyFont="1" applyFill="1"/>
    <xf numFmtId="0" fontId="6" fillId="0" borderId="0" xfId="7724" applyFont="1" applyFill="1" applyAlignment="1"/>
    <xf numFmtId="0" fontId="6" fillId="0" borderId="0" xfId="26957" applyFont="1" applyAlignment="1"/>
    <xf numFmtId="166" fontId="6" fillId="0" borderId="0" xfId="31" applyNumberFormat="1" applyFont="1"/>
    <xf numFmtId="0" fontId="6" fillId="0" borderId="0" xfId="26957" applyFont="1" applyFill="1" applyAlignment="1"/>
    <xf numFmtId="166" fontId="57" fillId="0" borderId="8" xfId="31" applyNumberFormat="1" applyFont="1" applyFill="1" applyBorder="1" applyAlignment="1">
      <alignment horizontal="center" wrapText="1"/>
    </xf>
    <xf numFmtId="0" fontId="57" fillId="23" borderId="8" xfId="333" applyFont="1" applyFill="1" applyBorder="1" applyAlignment="1">
      <alignment horizontal="center" vertical="top" wrapText="1"/>
    </xf>
    <xf numFmtId="174" fontId="57" fillId="0" borderId="8" xfId="138" applyNumberFormat="1" applyFont="1" applyFill="1" applyBorder="1" applyAlignment="1">
      <alignment horizontal="center" vertical="top"/>
    </xf>
    <xf numFmtId="166" fontId="57" fillId="0" borderId="0" xfId="31" applyNumberFormat="1" applyFont="1" applyFill="1"/>
    <xf numFmtId="0" fontId="57" fillId="0" borderId="0" xfId="7724" applyFont="1" applyFill="1" applyAlignment="1"/>
    <xf numFmtId="9" fontId="57" fillId="0" borderId="8" xfId="138" applyFont="1" applyFill="1" applyBorder="1" applyAlignment="1">
      <alignment horizontal="center"/>
    </xf>
    <xf numFmtId="167" fontId="6" fillId="0" borderId="0" xfId="51" applyNumberFormat="1" applyFont="1"/>
    <xf numFmtId="167" fontId="57" fillId="0" borderId="8" xfId="51" applyNumberFormat="1" applyFont="1" applyFill="1" applyBorder="1" applyAlignment="1">
      <alignment horizontal="center" wrapText="1"/>
    </xf>
    <xf numFmtId="3" fontId="57" fillId="0" borderId="8" xfId="138" applyNumberFormat="1" applyFont="1" applyFill="1" applyBorder="1" applyAlignment="1">
      <alignment horizontal="center" vertical="top"/>
    </xf>
    <xf numFmtId="167" fontId="57" fillId="0" borderId="0" xfId="51" applyNumberFormat="1" applyFont="1" applyFill="1"/>
    <xf numFmtId="167" fontId="57" fillId="0" borderId="0" xfId="51" applyNumberFormat="1" applyFont="1"/>
    <xf numFmtId="0" fontId="96" fillId="0" borderId="8" xfId="6853" applyFont="1" applyFill="1" applyBorder="1"/>
    <xf numFmtId="182" fontId="96" fillId="0" borderId="8" xfId="466" applyNumberFormat="1" applyFont="1" applyFill="1" applyBorder="1"/>
    <xf numFmtId="44" fontId="6" fillId="0" borderId="0" xfId="51" applyFont="1"/>
    <xf numFmtId="182" fontId="11" fillId="0" borderId="0" xfId="466" applyNumberFormat="1" applyFont="1"/>
    <xf numFmtId="166" fontId="26" fillId="0" borderId="8" xfId="31" applyNumberFormat="1" applyFont="1" applyFill="1" applyBorder="1" applyAlignment="1">
      <alignment horizontal="right"/>
    </xf>
    <xf numFmtId="0" fontId="26" fillId="0" borderId="8" xfId="0" applyFont="1" applyFill="1" applyBorder="1" applyAlignment="1">
      <alignment horizontal="center" vertical="center" wrapText="1"/>
    </xf>
    <xf numFmtId="2" fontId="6" fillId="0" borderId="8" xfId="0" applyNumberFormat="1" applyFont="1" applyFill="1" applyBorder="1" applyAlignment="1">
      <alignment horizontal="right"/>
    </xf>
    <xf numFmtId="167" fontId="26" fillId="0" borderId="8" xfId="51" applyNumberFormat="1" applyFont="1" applyFill="1" applyBorder="1" applyAlignment="1">
      <alignment horizontal="center" vertical="center" wrapText="1"/>
    </xf>
    <xf numFmtId="182" fontId="11" fillId="0" borderId="8" xfId="51" applyNumberFormat="1" applyFont="1" applyFill="1" applyBorder="1" applyAlignment="1">
      <alignment vertical="center" wrapText="1"/>
    </xf>
    <xf numFmtId="164" fontId="11" fillId="0" borderId="8" xfId="51" applyNumberFormat="1" applyFont="1" applyFill="1" applyBorder="1" applyAlignment="1">
      <alignment vertical="center" wrapText="1"/>
    </xf>
    <xf numFmtId="164" fontId="26" fillId="0" borderId="8" xfId="51" applyNumberFormat="1" applyFont="1" applyFill="1" applyBorder="1" applyAlignment="1">
      <alignment vertical="center" wrapText="1"/>
    </xf>
    <xf numFmtId="167" fontId="11" fillId="0" borderId="8" xfId="51" applyNumberFormat="1" applyFont="1" applyFill="1" applyBorder="1" applyAlignment="1">
      <alignment vertical="center" wrapText="1"/>
    </xf>
    <xf numFmtId="3" fontId="11" fillId="0" borderId="8" xfId="334" applyNumberFormat="1" applyFont="1" applyFill="1" applyBorder="1" applyAlignment="1" applyProtection="1">
      <protection locked="0"/>
    </xf>
    <xf numFmtId="10" fontId="11" fillId="0" borderId="8" xfId="2176" applyNumberFormat="1" applyFont="1" applyFill="1" applyBorder="1" applyProtection="1">
      <protection locked="0"/>
    </xf>
    <xf numFmtId="166" fontId="11" fillId="0" borderId="8" xfId="334" applyNumberFormat="1" applyFont="1" applyFill="1" applyBorder="1" applyAlignment="1" applyProtection="1">
      <alignment horizontal="center" vertical="top"/>
      <protection locked="0"/>
    </xf>
    <xf numFmtId="42" fontId="11" fillId="0" borderId="8" xfId="334" applyNumberFormat="1" applyFont="1" applyFill="1" applyBorder="1" applyAlignment="1" applyProtection="1">
      <protection locked="0"/>
    </xf>
    <xf numFmtId="174" fontId="11" fillId="0" borderId="8" xfId="334" applyNumberFormat="1" applyFont="1" applyFill="1" applyBorder="1" applyAlignment="1" applyProtection="1">
      <alignment horizontal="center" vertical="top"/>
      <protection locked="0"/>
    </xf>
    <xf numFmtId="3" fontId="11" fillId="0" borderId="8" xfId="334" applyNumberFormat="1" applyFont="1" applyFill="1" applyBorder="1" applyAlignment="1" applyProtection="1">
      <alignment horizontal="center" vertical="top"/>
      <protection locked="0"/>
    </xf>
    <xf numFmtId="174" fontId="11" fillId="0" borderId="8" xfId="2176" applyNumberFormat="1" applyFont="1" applyFill="1" applyBorder="1" applyProtection="1">
      <protection locked="0"/>
    </xf>
    <xf numFmtId="0" fontId="11" fillId="23" borderId="8" xfId="333" applyFont="1" applyFill="1" applyBorder="1" applyAlignment="1" applyProtection="1">
      <alignment horizontal="center" vertical="top" wrapText="1"/>
      <protection locked="0"/>
    </xf>
    <xf numFmtId="166" fontId="11" fillId="0" borderId="8" xfId="334" applyNumberFormat="1" applyFont="1" applyFill="1" applyBorder="1" applyAlignment="1" applyProtection="1">
      <protection locked="0"/>
    </xf>
    <xf numFmtId="0" fontId="26" fillId="23" borderId="8" xfId="333" applyFont="1" applyFill="1" applyBorder="1" applyAlignment="1" applyProtection="1">
      <alignment vertical="top" wrapText="1"/>
      <protection locked="0"/>
    </xf>
    <xf numFmtId="3" fontId="174" fillId="0" borderId="8" xfId="334" applyNumberFormat="1" applyFont="1" applyFill="1" applyBorder="1" applyAlignment="1" applyProtection="1">
      <alignment horizontal="center" vertical="top"/>
      <protection locked="0"/>
    </xf>
    <xf numFmtId="3" fontId="11" fillId="23" borderId="8" xfId="333" applyNumberFormat="1" applyFont="1" applyFill="1" applyBorder="1" applyAlignment="1" applyProtection="1">
      <alignment horizontal="center" vertical="top" wrapText="1"/>
      <protection locked="0"/>
    </xf>
    <xf numFmtId="182" fontId="11" fillId="0" borderId="8" xfId="334" applyNumberFormat="1" applyFont="1" applyFill="1" applyBorder="1" applyAlignment="1" applyProtection="1">
      <alignment horizontal="center" vertical="top"/>
      <protection locked="0"/>
    </xf>
    <xf numFmtId="0" fontId="11" fillId="23" borderId="8" xfId="466" applyFont="1" applyFill="1" applyBorder="1" applyAlignment="1" applyProtection="1">
      <alignment horizontal="justify" vertical="top" wrapText="1"/>
      <protection locked="0"/>
    </xf>
    <xf numFmtId="3" fontId="174" fillId="0" borderId="8" xfId="334" applyNumberFormat="1" applyFont="1" applyFill="1" applyBorder="1" applyAlignment="1" applyProtection="1">
      <protection locked="0"/>
    </xf>
    <xf numFmtId="10" fontId="11" fillId="0" borderId="8" xfId="2176" applyNumberFormat="1" applyFont="1" applyBorder="1" applyProtection="1">
      <protection locked="0"/>
    </xf>
    <xf numFmtId="1" fontId="11" fillId="0" borderId="33" xfId="466" applyNumberFormat="1" applyFont="1" applyFill="1" applyBorder="1" applyProtection="1">
      <protection locked="0"/>
    </xf>
    <xf numFmtId="3" fontId="11" fillId="0" borderId="8" xfId="334" applyNumberFormat="1" applyFont="1" applyFill="1" applyBorder="1" applyAlignment="1" applyProtection="1">
      <alignment horizontal="right" vertical="top" wrapText="1"/>
      <protection locked="0"/>
    </xf>
    <xf numFmtId="0" fontId="57" fillId="0" borderId="0" xfId="134" applyFont="1" applyAlignment="1">
      <alignment horizontal="left" vertical="center" wrapText="1"/>
    </xf>
    <xf numFmtId="0" fontId="57" fillId="0" borderId="0" xfId="484" applyFont="1" applyAlignment="1">
      <alignment vertical="center" wrapText="1"/>
    </xf>
    <xf numFmtId="0" fontId="6" fillId="0" borderId="0" xfId="134" applyFont="1" applyAlignment="1">
      <alignment wrapText="1"/>
    </xf>
    <xf numFmtId="0" fontId="8" fillId="51" borderId="8" xfId="0" applyFont="1" applyFill="1" applyBorder="1" applyAlignment="1">
      <alignment horizontal="center" vertical="center"/>
    </xf>
    <xf numFmtId="0" fontId="44" fillId="0" borderId="0" xfId="0" applyFont="1" applyAlignment="1">
      <alignment horizontal="center" vertical="center"/>
    </xf>
    <xf numFmtId="0" fontId="44" fillId="0" borderId="0" xfId="0" applyFont="1" applyAlignment="1">
      <alignment horizontal="center" wrapText="1"/>
    </xf>
    <xf numFmtId="0" fontId="26" fillId="0" borderId="0" xfId="0" applyFont="1" applyFill="1" applyBorder="1" applyAlignment="1">
      <alignment horizontal="center" vertical="center" wrapText="1"/>
    </xf>
    <xf numFmtId="0" fontId="0" fillId="0" borderId="0" xfId="0" applyAlignment="1">
      <alignment horizontal="center" vertical="center" wrapText="1"/>
    </xf>
    <xf numFmtId="165" fontId="26" fillId="0" borderId="0" xfId="0" applyNumberFormat="1" applyFont="1" applyFill="1" applyBorder="1" applyAlignment="1">
      <alignment horizontal="center" vertical="top"/>
    </xf>
    <xf numFmtId="0" fontId="29" fillId="0" borderId="32" xfId="466" applyFont="1" applyFill="1" applyBorder="1" applyAlignment="1">
      <alignment horizontal="center" vertical="center" wrapText="1"/>
    </xf>
    <xf numFmtId="0" fontId="29" fillId="0" borderId="5" xfId="466" applyFont="1" applyFill="1" applyBorder="1" applyAlignment="1">
      <alignment horizontal="center" vertical="center" wrapText="1"/>
    </xf>
    <xf numFmtId="0" fontId="29" fillId="0" borderId="40" xfId="466" applyFont="1" applyFill="1" applyBorder="1" applyAlignment="1">
      <alignment horizontal="center" vertical="center" wrapText="1"/>
    </xf>
    <xf numFmtId="0" fontId="26" fillId="49" borderId="8" xfId="333" applyFont="1" applyFill="1" applyBorder="1" applyAlignment="1">
      <alignment horizontal="center" wrapText="1"/>
    </xf>
    <xf numFmtId="0" fontId="26" fillId="49" borderId="8" xfId="333" applyFont="1" applyFill="1" applyBorder="1" applyAlignment="1">
      <alignment horizontal="center"/>
    </xf>
    <xf numFmtId="0" fontId="29" fillId="0" borderId="8" xfId="466" applyFont="1" applyBorder="1" applyAlignment="1">
      <alignment horizontal="center" wrapText="1"/>
    </xf>
    <xf numFmtId="0" fontId="6" fillId="0" borderId="0" xfId="466" applyFont="1" applyFill="1" applyAlignment="1">
      <alignment vertical="top" wrapText="1"/>
    </xf>
    <xf numFmtId="0" fontId="57" fillId="0" borderId="0" xfId="484" applyFont="1" applyAlignment="1">
      <alignment vertical="center" wrapText="1"/>
    </xf>
    <xf numFmtId="0" fontId="57" fillId="0" borderId="0" xfId="134" applyFont="1" applyAlignment="1">
      <alignment horizontal="left" vertical="center" wrapText="1"/>
    </xf>
    <xf numFmtId="0" fontId="11" fillId="0" borderId="0" xfId="0" applyFont="1" applyFill="1" applyAlignment="1">
      <alignment vertical="top" wrapText="1"/>
    </xf>
    <xf numFmtId="0" fontId="0" fillId="0" borderId="0" xfId="0" applyAlignment="1">
      <alignment vertical="top" wrapText="1"/>
    </xf>
    <xf numFmtId="0" fontId="11" fillId="0" borderId="8" xfId="0" applyFont="1" applyBorder="1" applyAlignment="1">
      <alignment horizontal="center" vertical="top"/>
    </xf>
    <xf numFmtId="0" fontId="0" fillId="0" borderId="8" xfId="0" applyBorder="1" applyAlignment="1">
      <alignment horizontal="center" vertical="top"/>
    </xf>
    <xf numFmtId="0" fontId="26" fillId="0" borderId="0" xfId="0" applyFont="1" applyBorder="1" applyAlignment="1">
      <alignment horizontal="center" vertical="center" wrapText="1"/>
    </xf>
    <xf numFmtId="0" fontId="11" fillId="0" borderId="8" xfId="0" applyFont="1" applyBorder="1" applyAlignment="1">
      <alignment horizontal="center" vertical="top" wrapText="1"/>
    </xf>
    <xf numFmtId="0" fontId="6" fillId="0" borderId="0" xfId="0" applyFont="1" applyFill="1" applyAlignment="1">
      <alignment vertical="top" wrapText="1"/>
    </xf>
    <xf numFmtId="0" fontId="6" fillId="0" borderId="0" xfId="0" applyFont="1" applyAlignment="1">
      <alignment vertical="top" wrapText="1"/>
    </xf>
    <xf numFmtId="0" fontId="8" fillId="0" borderId="32" xfId="466" applyNumberFormat="1" applyFont="1" applyFill="1" applyBorder="1" applyAlignment="1">
      <alignment horizontal="center" wrapText="1" readingOrder="1"/>
    </xf>
    <xf numFmtId="0" fontId="8" fillId="0" borderId="40" xfId="466" applyNumberFormat="1" applyFont="1" applyFill="1" applyBorder="1" applyAlignment="1">
      <alignment horizontal="center" wrapText="1" readingOrder="1"/>
    </xf>
    <xf numFmtId="0" fontId="26" fillId="0" borderId="0" xfId="466" applyFont="1" applyFill="1" applyBorder="1" applyAlignment="1">
      <alignment horizontal="center" vertical="center" wrapText="1"/>
    </xf>
    <xf numFmtId="0" fontId="8" fillId="0" borderId="8" xfId="134" applyFont="1" applyFill="1" applyBorder="1" applyAlignment="1">
      <alignment horizontal="center" vertical="top" wrapText="1"/>
    </xf>
    <xf numFmtId="0" fontId="57" fillId="0" borderId="0" xfId="26958" applyFont="1" applyFill="1" applyAlignment="1">
      <alignment horizontal="left" vertical="center" wrapText="1"/>
    </xf>
    <xf numFmtId="0" fontId="57" fillId="0" borderId="0" xfId="26958" applyFont="1" applyFill="1" applyAlignment="1">
      <alignment horizontal="left" vertical="center"/>
    </xf>
    <xf numFmtId="0" fontId="6" fillId="0" borderId="0" xfId="134" applyFont="1" applyAlignment="1">
      <alignment wrapText="1"/>
    </xf>
    <xf numFmtId="0" fontId="26" fillId="0" borderId="0" xfId="335" applyFont="1" applyBorder="1" applyAlignment="1">
      <alignment horizontal="center" vertical="center" wrapText="1"/>
    </xf>
    <xf numFmtId="0" fontId="26" fillId="0" borderId="21" xfId="335" applyFont="1" applyBorder="1" applyAlignment="1">
      <alignment horizontal="center" vertical="center" wrapText="1"/>
    </xf>
    <xf numFmtId="0" fontId="26" fillId="0" borderId="36" xfId="335" applyFont="1" applyBorder="1" applyAlignment="1">
      <alignment horizontal="center" vertical="center" wrapText="1"/>
    </xf>
    <xf numFmtId="0" fontId="26" fillId="0" borderId="27" xfId="335" applyFont="1" applyFill="1" applyBorder="1" applyAlignment="1">
      <alignment horizontal="center" vertical="center" wrapText="1"/>
    </xf>
    <xf numFmtId="0" fontId="26" fillId="0" borderId="8" xfId="335" applyFont="1" applyFill="1" applyBorder="1" applyAlignment="1">
      <alignment horizontal="center" vertical="center" wrapText="1"/>
    </xf>
    <xf numFmtId="0" fontId="26" fillId="39" borderId="43" xfId="335" applyFont="1" applyFill="1" applyBorder="1" applyAlignment="1">
      <alignment horizontal="center" vertical="center" wrapText="1"/>
    </xf>
    <xf numFmtId="0" fontId="26" fillId="39" borderId="75" xfId="335" applyFont="1" applyFill="1" applyBorder="1" applyAlignment="1">
      <alignment horizontal="center" vertical="center" wrapText="1"/>
    </xf>
    <xf numFmtId="0" fontId="26" fillId="0" borderId="42" xfId="335" applyFont="1" applyBorder="1" applyAlignment="1">
      <alignment horizontal="center" vertical="center" wrapText="1"/>
    </xf>
    <xf numFmtId="0" fontId="26" fillId="0" borderId="50" xfId="335" applyFont="1" applyBorder="1" applyAlignment="1">
      <alignment horizontal="center" vertical="center"/>
    </xf>
    <xf numFmtId="0" fontId="26" fillId="0" borderId="28" xfId="335" applyFont="1" applyBorder="1" applyAlignment="1">
      <alignment horizontal="center" vertical="center"/>
    </xf>
    <xf numFmtId="0" fontId="29" fillId="0" borderId="34" xfId="7724" applyFont="1" applyBorder="1" applyAlignment="1">
      <alignment horizontal="center" vertical="center" wrapText="1"/>
    </xf>
    <xf numFmtId="166" fontId="29" fillId="0" borderId="32" xfId="31" applyNumberFormat="1" applyFont="1" applyBorder="1" applyAlignment="1">
      <alignment horizontal="center" vertical="center"/>
    </xf>
    <xf numFmtId="166" fontId="29" fillId="0" borderId="5" xfId="31" applyNumberFormat="1" applyFont="1" applyBorder="1" applyAlignment="1">
      <alignment horizontal="center" vertical="center"/>
    </xf>
    <xf numFmtId="166" fontId="29" fillId="0" borderId="40" xfId="31" applyNumberFormat="1" applyFont="1" applyBorder="1" applyAlignment="1">
      <alignment horizontal="center" vertical="center"/>
    </xf>
    <xf numFmtId="166" fontId="29" fillId="0" borderId="32" xfId="31" applyNumberFormat="1" applyFont="1" applyBorder="1" applyAlignment="1">
      <alignment horizontal="center" vertical="center" wrapText="1"/>
    </xf>
    <xf numFmtId="166" fontId="29" fillId="0" borderId="5" xfId="31" applyNumberFormat="1" applyFont="1" applyBorder="1" applyAlignment="1">
      <alignment horizontal="center" vertical="center" wrapText="1"/>
    </xf>
    <xf numFmtId="166" fontId="29" fillId="0" borderId="40" xfId="31" applyNumberFormat="1" applyFont="1" applyBorder="1" applyAlignment="1">
      <alignment horizontal="center" vertical="center" wrapText="1"/>
    </xf>
    <xf numFmtId="166" fontId="6" fillId="0" borderId="8" xfId="31" applyNumberFormat="1" applyFont="1" applyFill="1" applyBorder="1" applyAlignment="1">
      <alignment horizontal="center" wrapText="1"/>
    </xf>
    <xf numFmtId="166" fontId="6" fillId="0" borderId="34" xfId="31" applyNumberFormat="1" applyFont="1" applyFill="1" applyBorder="1" applyAlignment="1">
      <alignment horizontal="center" wrapText="1"/>
    </xf>
    <xf numFmtId="166" fontId="6" fillId="0" borderId="18" xfId="31" applyNumberFormat="1" applyFont="1" applyFill="1" applyBorder="1" applyAlignment="1">
      <alignment horizontal="center" wrapText="1"/>
    </xf>
    <xf numFmtId="166" fontId="6" fillId="0" borderId="8" xfId="31" applyNumberFormat="1" applyFont="1" applyFill="1" applyBorder="1" applyAlignment="1">
      <alignment horizontal="center"/>
    </xf>
    <xf numFmtId="0" fontId="6" fillId="0" borderId="8" xfId="31" applyNumberFormat="1" applyFont="1" applyFill="1" applyBorder="1" applyAlignment="1">
      <alignment horizontal="center"/>
    </xf>
    <xf numFmtId="0" fontId="6" fillId="0" borderId="0" xfId="466" applyAlignment="1">
      <alignment horizontal="center" vertical="center" wrapText="1"/>
    </xf>
    <xf numFmtId="0" fontId="29" fillId="0" borderId="8" xfId="466" applyFont="1" applyFill="1" applyBorder="1" applyAlignment="1">
      <alignment horizontal="center" vertical="center"/>
    </xf>
    <xf numFmtId="0" fontId="11" fillId="0" borderId="0" xfId="0" applyFont="1" applyFill="1" applyBorder="1" applyAlignment="1">
      <alignment horizontal="justify" wrapText="1"/>
    </xf>
    <xf numFmtId="0" fontId="11" fillId="0" borderId="0" xfId="0" applyFont="1" applyAlignment="1">
      <alignment wrapText="1"/>
    </xf>
    <xf numFmtId="0" fontId="6" fillId="49" borderId="0" xfId="0" applyFont="1" applyFill="1" applyAlignment="1">
      <alignment horizontal="left" wrapText="1"/>
    </xf>
    <xf numFmtId="0" fontId="9" fillId="49" borderId="0" xfId="0" applyFont="1" applyFill="1" applyAlignment="1">
      <alignment wrapText="1"/>
    </xf>
    <xf numFmtId="0" fontId="26" fillId="0" borderId="39" xfId="0" applyFont="1" applyBorder="1" applyAlignment="1" applyProtection="1">
      <alignment horizontal="center" vertical="center" wrapText="1"/>
      <protection locked="0"/>
    </xf>
    <xf numFmtId="0" fontId="52" fillId="0" borderId="8" xfId="466" applyFont="1" applyFill="1" applyBorder="1" applyAlignment="1">
      <alignment horizontal="center" vertical="center" wrapText="1"/>
    </xf>
    <xf numFmtId="0" fontId="52" fillId="0" borderId="32" xfId="466" applyFont="1" applyFill="1" applyBorder="1" applyAlignment="1">
      <alignment horizontal="center" vertical="center" wrapText="1"/>
    </xf>
    <xf numFmtId="0" fontId="52" fillId="0" borderId="5" xfId="466" applyFont="1" applyFill="1" applyBorder="1" applyAlignment="1">
      <alignment horizontal="center" wrapText="1"/>
    </xf>
    <xf numFmtId="0" fontId="6" fillId="0" borderId="5" xfId="466" applyFont="1" applyBorder="1" applyAlignment="1">
      <alignment horizontal="center" wrapText="1"/>
    </xf>
    <xf numFmtId="0" fontId="6" fillId="0" borderId="46" xfId="466" applyFont="1" applyBorder="1" applyAlignment="1">
      <alignment horizontal="center" wrapText="1"/>
    </xf>
    <xf numFmtId="0" fontId="52" fillId="0" borderId="26" xfId="466" applyFont="1" applyFill="1" applyBorder="1" applyAlignment="1">
      <alignment horizontal="center" vertical="center" wrapText="1"/>
    </xf>
    <xf numFmtId="0" fontId="52" fillId="0" borderId="50" xfId="466" applyFont="1" applyFill="1" applyBorder="1" applyAlignment="1">
      <alignment horizontal="center" vertical="center" wrapText="1"/>
    </xf>
    <xf numFmtId="0" fontId="52" fillId="0" borderId="51" xfId="466" applyFont="1" applyFill="1" applyBorder="1" applyAlignment="1">
      <alignment horizontal="center" vertical="center" wrapText="1"/>
    </xf>
    <xf numFmtId="0" fontId="52" fillId="0" borderId="0" xfId="466" applyFont="1" applyFill="1" applyAlignment="1">
      <alignment horizontal="center" vertical="center" wrapText="1"/>
    </xf>
    <xf numFmtId="0" fontId="52" fillId="0" borderId="21" xfId="466" applyFont="1" applyFill="1" applyBorder="1" applyAlignment="1">
      <alignment horizontal="center" vertical="center" wrapText="1"/>
    </xf>
    <xf numFmtId="0" fontId="52" fillId="0" borderId="27" xfId="466" applyFont="1" applyFill="1" applyBorder="1" applyAlignment="1">
      <alignment horizontal="center" vertical="center" wrapText="1"/>
    </xf>
    <xf numFmtId="0" fontId="52" fillId="0" borderId="22" xfId="466" applyFont="1" applyFill="1" applyBorder="1" applyAlignment="1">
      <alignment horizontal="center" vertical="center" wrapText="1"/>
    </xf>
    <xf numFmtId="0" fontId="57" fillId="0" borderId="0" xfId="0" applyFont="1" applyFill="1" applyAlignment="1">
      <alignment wrapText="1"/>
    </xf>
    <xf numFmtId="0" fontId="0" fillId="0" borderId="0" xfId="0" applyAlignment="1">
      <alignment wrapText="1"/>
    </xf>
    <xf numFmtId="0" fontId="26" fillId="0" borderId="39" xfId="0" applyFont="1" applyBorder="1" applyAlignment="1">
      <alignment horizontal="center" vertical="center" wrapText="1"/>
    </xf>
    <xf numFmtId="0" fontId="11" fillId="0" borderId="0" xfId="0" applyFont="1" applyAlignment="1">
      <alignment horizontal="left" wrapText="1"/>
    </xf>
    <xf numFmtId="0" fontId="11" fillId="0" borderId="32" xfId="0" applyFont="1" applyBorder="1" applyAlignment="1">
      <alignment wrapText="1"/>
    </xf>
    <xf numFmtId="0" fontId="11" fillId="0" borderId="5" xfId="0" applyFont="1" applyBorder="1" applyAlignment="1">
      <alignment wrapText="1"/>
    </xf>
    <xf numFmtId="0" fontId="11" fillId="0" borderId="40" xfId="0" applyFont="1" applyBorder="1" applyAlignment="1">
      <alignment wrapText="1"/>
    </xf>
    <xf numFmtId="0" fontId="11" fillId="0" borderId="34" xfId="0" applyFont="1" applyBorder="1" applyAlignment="1">
      <alignment horizontal="center" vertical="center"/>
    </xf>
    <xf numFmtId="0" fontId="11" fillId="0" borderId="52" xfId="0" applyFont="1" applyBorder="1" applyAlignment="1">
      <alignment horizontal="center" vertical="center"/>
    </xf>
    <xf numFmtId="0" fontId="11" fillId="0" borderId="18" xfId="0" applyFont="1" applyBorder="1" applyAlignment="1">
      <alignment horizontal="center" vertical="center"/>
    </xf>
    <xf numFmtId="0" fontId="26" fillId="0" borderId="0" xfId="0" applyFont="1" applyAlignment="1">
      <alignment horizontal="center"/>
    </xf>
    <xf numFmtId="0" fontId="26" fillId="0" borderId="0" xfId="0" applyFont="1" applyAlignment="1">
      <alignment horizontal="center" vertical="center"/>
    </xf>
    <xf numFmtId="0" fontId="28" fillId="0" borderId="8" xfId="0" applyFont="1" applyBorder="1" applyAlignment="1">
      <alignment horizontal="center"/>
    </xf>
    <xf numFmtId="0" fontId="11" fillId="0" borderId="8" xfId="0" applyFont="1" applyBorder="1" applyAlignment="1">
      <alignment horizontal="center"/>
    </xf>
    <xf numFmtId="0" fontId="26" fillId="0" borderId="8" xfId="0" applyFont="1" applyBorder="1" applyAlignment="1">
      <alignment horizontal="center"/>
    </xf>
    <xf numFmtId="0" fontId="11" fillId="0" borderId="8" xfId="0" applyFont="1" applyBorder="1" applyAlignment="1"/>
    <xf numFmtId="0" fontId="26" fillId="0" borderId="0" xfId="0" applyFont="1" applyBorder="1" applyAlignment="1">
      <alignment horizontal="center" vertical="top"/>
    </xf>
    <xf numFmtId="43" fontId="26" fillId="0" borderId="8" xfId="31" applyFont="1" applyFill="1" applyBorder="1" applyAlignment="1">
      <alignment horizontal="center"/>
    </xf>
    <xf numFmtId="0" fontId="26" fillId="0" borderId="35" xfId="0" applyFont="1" applyFill="1" applyBorder="1" applyAlignment="1">
      <alignment horizontal="center" vertical="center" wrapText="1"/>
    </xf>
    <xf numFmtId="0" fontId="26" fillId="0" borderId="39" xfId="0" applyFont="1" applyFill="1" applyBorder="1" applyAlignment="1">
      <alignment horizontal="center" vertical="center" wrapText="1"/>
    </xf>
    <xf numFmtId="0" fontId="29" fillId="0" borderId="39" xfId="0" applyFont="1" applyBorder="1" applyAlignment="1">
      <alignment horizontal="center" vertical="center" wrapText="1"/>
    </xf>
    <xf numFmtId="0" fontId="8" fillId="0" borderId="0" xfId="0" applyFont="1" applyFill="1" applyBorder="1" applyAlignment="1">
      <alignment horizontal="center"/>
    </xf>
    <xf numFmtId="0" fontId="8" fillId="0" borderId="0" xfId="0" applyFont="1" applyBorder="1" applyAlignment="1">
      <alignment horizontal="center"/>
    </xf>
    <xf numFmtId="0" fontId="29" fillId="0" borderId="8" xfId="0" applyFont="1" applyBorder="1" applyAlignment="1">
      <alignment horizontal="center" vertical="center" wrapText="1"/>
    </xf>
    <xf numFmtId="0" fontId="0" fillId="0" borderId="8" xfId="0" applyBorder="1" applyAlignment="1">
      <alignment horizontal="center" vertical="center" wrapText="1"/>
    </xf>
    <xf numFmtId="0" fontId="29" fillId="0" borderId="8" xfId="0" applyFont="1" applyFill="1" applyBorder="1" applyAlignment="1">
      <alignment horizontal="center" vertical="center" wrapText="1"/>
    </xf>
    <xf numFmtId="0" fontId="29" fillId="0" borderId="8" xfId="335" applyFont="1" applyBorder="1" applyAlignment="1">
      <alignment horizontal="center" vertical="center" wrapText="1"/>
    </xf>
    <xf numFmtId="0" fontId="8" fillId="0" borderId="33" xfId="330" applyFont="1" applyFill="1" applyBorder="1" applyAlignment="1">
      <alignment horizontal="center"/>
    </xf>
    <xf numFmtId="0" fontId="8" fillId="0" borderId="57" xfId="330" applyFont="1" applyFill="1" applyBorder="1" applyAlignment="1">
      <alignment horizontal="center"/>
    </xf>
    <xf numFmtId="0" fontId="8" fillId="0" borderId="49" xfId="330" applyFont="1" applyFill="1" applyBorder="1" applyAlignment="1">
      <alignment horizontal="center"/>
    </xf>
    <xf numFmtId="0" fontId="8" fillId="0" borderId="31" xfId="330" applyFont="1" applyFill="1" applyBorder="1" applyAlignment="1">
      <alignment horizontal="center"/>
    </xf>
    <xf numFmtId="0" fontId="8" fillId="0" borderId="0" xfId="330" applyFont="1" applyFill="1" applyBorder="1" applyAlignment="1">
      <alignment horizontal="center"/>
    </xf>
    <xf numFmtId="0" fontId="8" fillId="0" borderId="35" xfId="330" applyFont="1" applyFill="1" applyBorder="1" applyAlignment="1">
      <alignment horizontal="center"/>
    </xf>
    <xf numFmtId="0" fontId="29" fillId="23" borderId="8" xfId="330" applyFont="1" applyFill="1" applyBorder="1" applyAlignment="1">
      <alignment horizontal="center" vertical="center" wrapText="1"/>
    </xf>
    <xf numFmtId="0" fontId="29" fillId="23" borderId="8" xfId="133" applyFont="1" applyFill="1" applyBorder="1" applyAlignment="1">
      <alignment horizontal="center" vertical="center" wrapText="1"/>
    </xf>
    <xf numFmtId="0" fontId="29" fillId="23" borderId="8" xfId="330" applyFont="1" applyFill="1" applyBorder="1" applyAlignment="1">
      <alignment horizontal="center" vertical="center"/>
    </xf>
    <xf numFmtId="0" fontId="85" fillId="0" borderId="0" xfId="331" applyFont="1" applyAlignment="1">
      <alignment horizontal="left" wrapText="1"/>
    </xf>
    <xf numFmtId="0" fontId="57" fillId="0" borderId="0" xfId="331" applyFont="1" applyAlignment="1">
      <alignment horizontal="left" wrapText="1"/>
    </xf>
    <xf numFmtId="0" fontId="8" fillId="0" borderId="8" xfId="330" applyFont="1" applyBorder="1" applyAlignment="1">
      <alignment horizontal="center" wrapText="1"/>
    </xf>
    <xf numFmtId="0" fontId="8" fillId="0" borderId="8" xfId="330" applyFont="1" applyBorder="1" applyAlignment="1">
      <alignment horizontal="center"/>
    </xf>
    <xf numFmtId="49" fontId="8" fillId="0" borderId="8" xfId="330" applyNumberFormat="1" applyFont="1" applyBorder="1" applyAlignment="1">
      <alignment horizontal="center" wrapText="1"/>
    </xf>
    <xf numFmtId="0" fontId="8" fillId="0" borderId="35" xfId="330" applyFont="1" applyBorder="1" applyAlignment="1">
      <alignment horizontal="center" wrapText="1"/>
    </xf>
    <xf numFmtId="0" fontId="8" fillId="0" borderId="52" xfId="330" applyFont="1" applyBorder="1" applyAlignment="1">
      <alignment horizontal="center"/>
    </xf>
    <xf numFmtId="0" fontId="8" fillId="0" borderId="31" xfId="330" applyFont="1" applyBorder="1" applyAlignment="1">
      <alignment horizontal="center"/>
    </xf>
    <xf numFmtId="0" fontId="8" fillId="0" borderId="35" xfId="330" applyFont="1" applyFill="1" applyBorder="1" applyAlignment="1">
      <alignment horizontal="center" wrapText="1"/>
    </xf>
    <xf numFmtId="0" fontId="8" fillId="0" borderId="52" xfId="330" applyFont="1" applyFill="1" applyBorder="1" applyAlignment="1">
      <alignment horizontal="center"/>
    </xf>
    <xf numFmtId="0" fontId="6" fillId="0" borderId="0" xfId="0" applyFont="1" applyAlignment="1">
      <alignment horizontal="left" vertical="top" wrapText="1"/>
    </xf>
    <xf numFmtId="0" fontId="26" fillId="0" borderId="35" xfId="0" applyFont="1" applyFill="1" applyBorder="1" applyAlignment="1">
      <alignment horizontal="center" wrapText="1"/>
    </xf>
    <xf numFmtId="0" fontId="26" fillId="0" borderId="52" xfId="0" applyFont="1" applyFill="1" applyBorder="1" applyAlignment="1">
      <alignment horizontal="center"/>
    </xf>
    <xf numFmtId="0" fontId="26" fillId="0" borderId="31" xfId="0" applyFont="1" applyFill="1" applyBorder="1" applyAlignment="1">
      <alignment horizontal="center"/>
    </xf>
    <xf numFmtId="0" fontId="26" fillId="0" borderId="35" xfId="0" applyFont="1" applyBorder="1" applyAlignment="1">
      <alignment horizontal="center" wrapText="1"/>
    </xf>
    <xf numFmtId="0" fontId="26" fillId="0" borderId="52" xfId="0" applyFont="1" applyBorder="1" applyAlignment="1">
      <alignment horizontal="center"/>
    </xf>
    <xf numFmtId="0" fontId="26" fillId="0" borderId="31" xfId="0" applyFont="1" applyBorder="1" applyAlignment="1">
      <alignment horizontal="center"/>
    </xf>
    <xf numFmtId="0" fontId="29" fillId="0" borderId="8" xfId="0" applyFont="1" applyBorder="1" applyAlignment="1">
      <alignment horizontal="center" wrapText="1"/>
    </xf>
    <xf numFmtId="0" fontId="26" fillId="0" borderId="52" xfId="0" applyFont="1" applyFill="1" applyBorder="1" applyAlignment="1">
      <alignment horizontal="center" wrapText="1"/>
    </xf>
    <xf numFmtId="0" fontId="11" fillId="0" borderId="52" xfId="0" applyFont="1" applyFill="1" applyBorder="1" applyAlignment="1">
      <alignment horizontal="center"/>
    </xf>
    <xf numFmtId="0" fontId="11" fillId="0" borderId="31" xfId="0" applyFont="1" applyFill="1" applyBorder="1" applyAlignment="1">
      <alignment horizontal="center"/>
    </xf>
    <xf numFmtId="0" fontId="26" fillId="0" borderId="52" xfId="0" applyFont="1" applyBorder="1" applyAlignment="1">
      <alignment horizontal="center" wrapText="1"/>
    </xf>
    <xf numFmtId="0" fontId="11" fillId="0" borderId="52" xfId="0" applyFont="1" applyBorder="1" applyAlignment="1">
      <alignment horizontal="center"/>
    </xf>
    <xf numFmtId="0" fontId="11" fillId="0" borderId="31" xfId="0" applyFont="1" applyBorder="1" applyAlignment="1">
      <alignment horizontal="center"/>
    </xf>
    <xf numFmtId="0" fontId="78" fillId="0" borderId="0" xfId="0" applyFont="1" applyFill="1" applyAlignment="1">
      <alignment horizontal="left" wrapText="1"/>
    </xf>
    <xf numFmtId="0" fontId="0" fillId="0" borderId="0" xfId="0" applyFill="1" applyAlignment="1">
      <alignment horizontal="left" wrapText="1"/>
    </xf>
    <xf numFmtId="0" fontId="26" fillId="0" borderId="0" xfId="0" applyFont="1" applyFill="1" applyBorder="1" applyAlignment="1">
      <alignment horizontal="center" vertical="center"/>
    </xf>
    <xf numFmtId="0" fontId="26" fillId="0" borderId="0" xfId="0" applyFont="1" applyBorder="1" applyAlignment="1">
      <alignment horizontal="center" vertical="center"/>
    </xf>
    <xf numFmtId="0" fontId="29" fillId="0" borderId="8" xfId="329" applyFont="1" applyFill="1" applyBorder="1" applyAlignment="1">
      <alignment horizontal="center" vertical="center" wrapText="1"/>
    </xf>
    <xf numFmtId="0" fontId="29" fillId="0" borderId="8" xfId="329" applyFont="1" applyFill="1" applyBorder="1" applyAlignment="1">
      <alignment vertical="center"/>
    </xf>
    <xf numFmtId="3" fontId="29" fillId="0" borderId="8" xfId="51" applyNumberFormat="1" applyFont="1" applyFill="1" applyBorder="1" applyAlignment="1">
      <alignment horizontal="center" vertical="center" wrapText="1"/>
    </xf>
    <xf numFmtId="3" fontId="29" fillId="0" borderId="8" xfId="329" applyNumberFormat="1" applyFont="1" applyFill="1" applyBorder="1" applyAlignment="1">
      <alignment horizontal="center" vertical="center" wrapText="1"/>
    </xf>
    <xf numFmtId="0" fontId="26" fillId="0" borderId="35" xfId="329" applyFont="1" applyFill="1" applyBorder="1" applyAlignment="1">
      <alignment horizontal="center" wrapText="1"/>
    </xf>
    <xf numFmtId="0" fontId="26" fillId="0" borderId="52" xfId="329" quotePrefix="1" applyFont="1" applyFill="1" applyBorder="1" applyAlignment="1">
      <alignment horizontal="center" wrapText="1"/>
    </xf>
    <xf numFmtId="0" fontId="26" fillId="0" borderId="31" xfId="329" quotePrefix="1" applyFont="1" applyFill="1" applyBorder="1" applyAlignment="1">
      <alignment horizontal="center" wrapText="1"/>
    </xf>
    <xf numFmtId="0" fontId="26" fillId="0" borderId="35" xfId="0" applyFont="1" applyFill="1" applyBorder="1" applyAlignment="1">
      <alignment horizontal="center"/>
    </xf>
    <xf numFmtId="0" fontId="26" fillId="0" borderId="31" xfId="0" applyFont="1" applyFill="1" applyBorder="1" applyAlignment="1"/>
    <xf numFmtId="0" fontId="26" fillId="0" borderId="35" xfId="0" applyFont="1" applyBorder="1" applyAlignment="1">
      <alignment horizontal="center"/>
    </xf>
    <xf numFmtId="0" fontId="26" fillId="0" borderId="31" xfId="0" applyFont="1" applyBorder="1" applyAlignment="1"/>
    <xf numFmtId="0" fontId="29" fillId="0" borderId="8" xfId="0" applyFont="1" applyFill="1" applyBorder="1" applyAlignment="1">
      <alignment horizontal="center" wrapText="1"/>
    </xf>
    <xf numFmtId="0" fontId="0" fillId="0" borderId="8" xfId="0" applyFill="1" applyBorder="1" applyAlignment="1">
      <alignment horizontal="center" vertical="center" wrapText="1"/>
    </xf>
    <xf numFmtId="0" fontId="26" fillId="0" borderId="8" xfId="0" applyFont="1" applyFill="1" applyBorder="1" applyAlignment="1">
      <alignment horizontal="center" wrapText="1"/>
    </xf>
    <xf numFmtId="0" fontId="26" fillId="0" borderId="8" xfId="0" applyFont="1" applyBorder="1" applyAlignment="1">
      <alignment horizontal="center" wrapText="1"/>
    </xf>
    <xf numFmtId="0" fontId="26" fillId="0" borderId="0" xfId="0" applyFont="1" applyFill="1" applyBorder="1" applyAlignment="1">
      <alignment horizontal="center"/>
    </xf>
    <xf numFmtId="0" fontId="11" fillId="0" borderId="0" xfId="0" applyFont="1" applyFill="1" applyBorder="1" applyAlignment="1">
      <alignment horizontal="center"/>
    </xf>
    <xf numFmtId="0" fontId="26" fillId="0" borderId="0" xfId="0" applyFont="1" applyBorder="1" applyAlignment="1">
      <alignment horizontal="center"/>
    </xf>
    <xf numFmtId="0" fontId="11" fillId="0" borderId="0" xfId="0" applyFont="1" applyBorder="1" applyAlignment="1">
      <alignment horizontal="center"/>
    </xf>
    <xf numFmtId="0" fontId="26" fillId="0" borderId="32" xfId="0" applyFont="1" applyBorder="1" applyAlignment="1">
      <alignment horizontal="center" wrapText="1"/>
    </xf>
    <xf numFmtId="0" fontId="26" fillId="0" borderId="5" xfId="0" applyFont="1" applyBorder="1" applyAlignment="1">
      <alignment horizontal="center" wrapText="1"/>
    </xf>
    <xf numFmtId="0" fontId="26" fillId="0" borderId="40" xfId="0" applyFont="1" applyBorder="1" applyAlignment="1">
      <alignment horizontal="center" wrapText="1"/>
    </xf>
    <xf numFmtId="0" fontId="45" fillId="0" borderId="34" xfId="0" applyFont="1" applyBorder="1" applyAlignment="1">
      <alignment horizontal="center" vertical="center" wrapText="1"/>
    </xf>
    <xf numFmtId="0" fontId="45" fillId="0" borderId="52" xfId="0" applyFont="1" applyBorder="1" applyAlignment="1">
      <alignment horizontal="center" vertical="center" wrapText="1"/>
    </xf>
    <xf numFmtId="0" fontId="45" fillId="0" borderId="18" xfId="0" applyFont="1" applyBorder="1" applyAlignment="1">
      <alignment horizontal="center" vertical="center" wrapText="1"/>
    </xf>
    <xf numFmtId="0" fontId="45" fillId="0" borderId="32" xfId="0" applyFont="1" applyBorder="1" applyAlignment="1">
      <alignment horizontal="center" vertical="center" wrapText="1"/>
    </xf>
    <xf numFmtId="0" fontId="45" fillId="0" borderId="40" xfId="0" applyFont="1" applyBorder="1" applyAlignment="1">
      <alignment horizontal="center" vertical="center" wrapText="1"/>
    </xf>
    <xf numFmtId="0" fontId="45" fillId="0" borderId="8" xfId="0" applyFont="1" applyBorder="1" applyAlignment="1">
      <alignment horizontal="center" vertical="center" wrapText="1"/>
    </xf>
    <xf numFmtId="0" fontId="79" fillId="0" borderId="8" xfId="0" applyFont="1" applyFill="1" applyBorder="1" applyAlignment="1">
      <alignment horizontal="center" wrapText="1"/>
    </xf>
    <xf numFmtId="0" fontId="11" fillId="0" borderId="8" xfId="0" applyFont="1" applyFill="1" applyBorder="1" applyAlignment="1">
      <alignment horizontal="center" wrapText="1"/>
    </xf>
    <xf numFmtId="0" fontId="26" fillId="0" borderId="8" xfId="0" applyFont="1" applyBorder="1" applyAlignment="1">
      <alignment horizontal="center" vertical="center" wrapText="1"/>
    </xf>
    <xf numFmtId="0" fontId="81" fillId="0" borderId="8" xfId="0" applyFont="1" applyBorder="1" applyAlignment="1">
      <alignment horizontal="center" vertical="center" wrapText="1"/>
    </xf>
    <xf numFmtId="0" fontId="80" fillId="0" borderId="0" xfId="0" applyFont="1" applyFill="1" applyBorder="1" applyAlignment="1">
      <alignment horizontal="center" vertical="center"/>
    </xf>
    <xf numFmtId="0" fontId="80" fillId="0" borderId="0" xfId="0" applyFont="1" applyBorder="1" applyAlignment="1">
      <alignment horizontal="center" vertical="center"/>
    </xf>
    <xf numFmtId="0" fontId="26" fillId="0" borderId="0" xfId="0" applyFont="1" applyFill="1" applyAlignment="1">
      <alignment horizontal="center" wrapText="1"/>
    </xf>
    <xf numFmtId="0" fontId="6" fillId="0" borderId="0" xfId="0" applyFont="1" applyAlignment="1">
      <alignment horizontal="left" wrapText="1"/>
    </xf>
  </cellXfs>
  <cellStyles count="64282">
    <cellStyle name="_x000d__x000a_JournalTemplate=C:\COMFO\CTALK\JOURSTD.TPL_x000d__x000a_LbStateAddress=3 3 0 251 1 89 2 311_x000d__x000a_LbStateJou" xfId="830"/>
    <cellStyle name="20% - Accent1" xfId="1" builtinId="30" customBuiltin="1"/>
    <cellStyle name="20% - Accent1 10" xfId="3347"/>
    <cellStyle name="20% - Accent1 10 2" xfId="7508"/>
    <cellStyle name="20% - Accent1 10 2 2" xfId="26495"/>
    <cellStyle name="20% - Accent1 10 2 2 2" xfId="51017"/>
    <cellStyle name="20% - Accent1 10 2 2 3" xfId="51126"/>
    <cellStyle name="20% - Accent1 10 2 3" xfId="18904"/>
    <cellStyle name="20% - Accent1 10 2 3 2" xfId="43597"/>
    <cellStyle name="20% - Accent1 10 2 4" xfId="11438"/>
    <cellStyle name="20% - Accent1 10 2 4 2" xfId="36455"/>
    <cellStyle name="20% - Accent1 10 2 5" xfId="32582"/>
    <cellStyle name="20% - Accent1 10 3" xfId="5529"/>
    <cellStyle name="20% - Accent1 10 3 2" xfId="11601"/>
    <cellStyle name="20% - Accent1 10 3 2 2" xfId="36618"/>
    <cellStyle name="20% - Accent1 10 3 3" xfId="30651"/>
    <cellStyle name="20% - Accent1 10 4" xfId="9496"/>
    <cellStyle name="20% - Accent1 10 4 2" xfId="34513"/>
    <cellStyle name="20% - Accent1 10 5" xfId="28719"/>
    <cellStyle name="20% - Accent1 10 5 2" xfId="51127"/>
    <cellStyle name="20% - Accent1 10 6" xfId="51128"/>
    <cellStyle name="20% - Accent1 11" xfId="3450"/>
    <cellStyle name="20% - Accent1 11 2" xfId="7595"/>
    <cellStyle name="20% - Accent1 11 2 2" xfId="23319"/>
    <cellStyle name="20% - Accent1 11 2 2 2" xfId="47862"/>
    <cellStyle name="20% - Accent1 11 2 3" xfId="11525"/>
    <cellStyle name="20% - Accent1 11 2 3 2" xfId="36542"/>
    <cellStyle name="20% - Accent1 11 2 4" xfId="32669"/>
    <cellStyle name="20% - Accent1 11 3" xfId="5616"/>
    <cellStyle name="20% - Accent1 11 3 2" xfId="11602"/>
    <cellStyle name="20% - Accent1 11 3 2 2" xfId="36619"/>
    <cellStyle name="20% - Accent1 11 3 3" xfId="30738"/>
    <cellStyle name="20% - Accent1 11 4" xfId="9591"/>
    <cellStyle name="20% - Accent1 11 4 2" xfId="34608"/>
    <cellStyle name="20% - Accent1 11 5" xfId="28806"/>
    <cellStyle name="20% - Accent1 12" xfId="2083"/>
    <cellStyle name="20% - Accent1 12 2" xfId="4564"/>
    <cellStyle name="20% - Accent1 12 2 2" xfId="11603"/>
    <cellStyle name="20% - Accent1 12 2 2 2" xfId="36620"/>
    <cellStyle name="20% - Accent1 12 2 3" xfId="29686"/>
    <cellStyle name="20% - Accent1 12 3" xfId="8520"/>
    <cellStyle name="20% - Accent1 12 3 2" xfId="33537"/>
    <cellStyle name="20% - Accent1 12 4" xfId="27754"/>
    <cellStyle name="20% - Accent1 13" xfId="6526"/>
    <cellStyle name="20% - Accent1 13 2" xfId="25529"/>
    <cellStyle name="20% - Accent1 13 2 2" xfId="50052"/>
    <cellStyle name="20% - Accent1 13 2 3" xfId="51129"/>
    <cellStyle name="20% - Accent1 13 3" xfId="18090"/>
    <cellStyle name="20% - Accent1 13 3 2" xfId="42786"/>
    <cellStyle name="20% - Accent1 13 4" xfId="10473"/>
    <cellStyle name="20% - Accent1 13 4 2" xfId="35490"/>
    <cellStyle name="20% - Accent1 13 5" xfId="31617"/>
    <cellStyle name="20% - Accent1 14" xfId="19165"/>
    <cellStyle name="20% - Accent1 14 2" xfId="43758"/>
    <cellStyle name="20% - Accent1 14 3" xfId="51130"/>
    <cellStyle name="20% - Accent1 15" xfId="51131"/>
    <cellStyle name="20% - Accent1 15 2" xfId="51132"/>
    <cellStyle name="20% - Accent1 16" xfId="51133"/>
    <cellStyle name="20% - Accent1 16 2" xfId="51134"/>
    <cellStyle name="20% - Accent1 17" xfId="51135"/>
    <cellStyle name="20% - Accent1 18" xfId="51136"/>
    <cellStyle name="20% - Accent1 19" xfId="51137"/>
    <cellStyle name="20% - Accent1 2" xfId="366"/>
    <cellStyle name="20% - Accent1 2 2" xfId="883"/>
    <cellStyle name="20% - Accent1 2 2 10" xfId="27073"/>
    <cellStyle name="20% - Accent1 2 2 10 2" xfId="51138"/>
    <cellStyle name="20% - Accent1 2 2 11" xfId="51139"/>
    <cellStyle name="20% - Accent1 2 2 2" xfId="2689"/>
    <cellStyle name="20% - Accent1 2 2 2 2" xfId="6855"/>
    <cellStyle name="20% - Accent1 2 2 2 2 2" xfId="25841"/>
    <cellStyle name="20% - Accent1 2 2 2 2 2 2" xfId="50364"/>
    <cellStyle name="20% - Accent1 2 2 2 2 2 3" xfId="51140"/>
    <cellStyle name="20% - Accent1 2 2 2 2 3" xfId="18382"/>
    <cellStyle name="20% - Accent1 2 2 2 2 3 2" xfId="43076"/>
    <cellStyle name="20% - Accent1 2 2 2 2 4" xfId="10785"/>
    <cellStyle name="20% - Accent1 2 2 2 2 4 2" xfId="35802"/>
    <cellStyle name="20% - Accent1 2 2 2 2 5" xfId="31929"/>
    <cellStyle name="20% - Accent1 2 2 2 3" xfId="4876"/>
    <cellStyle name="20% - Accent1 2 2 2 3 2" xfId="11604"/>
    <cellStyle name="20% - Accent1 2 2 2 3 2 2" xfId="36621"/>
    <cellStyle name="20% - Accent1 2 2 2 3 3" xfId="29998"/>
    <cellStyle name="20% - Accent1 2 2 2 4" xfId="8842"/>
    <cellStyle name="20% - Accent1 2 2 2 4 2" xfId="33859"/>
    <cellStyle name="20% - Accent1 2 2 2 5" xfId="28066"/>
    <cellStyle name="20% - Accent1 2 2 2 5 2" xfId="51141"/>
    <cellStyle name="20% - Accent1 2 2 2 6" xfId="51142"/>
    <cellStyle name="20% - Accent1 2 2 3" xfId="5826"/>
    <cellStyle name="20% - Accent1 2 2 3 2" xfId="20608"/>
    <cellStyle name="20% - Accent1 2 2 3 2 2" xfId="45169"/>
    <cellStyle name="20% - Accent1 2 2 3 2 3" xfId="51143"/>
    <cellStyle name="20% - Accent1 2 2 3 3" xfId="14083"/>
    <cellStyle name="20% - Accent1 2 2 3 3 2" xfId="38962"/>
    <cellStyle name="20% - Accent1 2 2 3 4" xfId="9792"/>
    <cellStyle name="20% - Accent1 2 2 3 4 2" xfId="34809"/>
    <cellStyle name="20% - Accent1 2 2 3 5" xfId="30936"/>
    <cellStyle name="20% - Accent1 2 2 4" xfId="3883"/>
    <cellStyle name="20% - Accent1 2 2 4 2" xfId="21631"/>
    <cellStyle name="20% - Accent1 2 2 4 2 2" xfId="46190"/>
    <cellStyle name="20% - Accent1 2 2 4 2 3" xfId="51144"/>
    <cellStyle name="20% - Accent1 2 2 4 3" xfId="11605"/>
    <cellStyle name="20% - Accent1 2 2 4 3 2" xfId="36622"/>
    <cellStyle name="20% - Accent1 2 2 4 4" xfId="29005"/>
    <cellStyle name="20% - Accent1 2 2 5" xfId="15272"/>
    <cellStyle name="20% - Accent1 2 2 5 2" xfId="22652"/>
    <cellStyle name="20% - Accent1 2 2 5 2 2" xfId="47196"/>
    <cellStyle name="20% - Accent1 2 2 5 2 3" xfId="51145"/>
    <cellStyle name="20% - Accent1 2 2 5 3" xfId="40075"/>
    <cellStyle name="20% - Accent1 2 2 5 4" xfId="51146"/>
    <cellStyle name="20% - Accent1 2 2 6" xfId="16330"/>
    <cellStyle name="20% - Accent1 2 2 6 2" xfId="23742"/>
    <cellStyle name="20% - Accent1 2 2 6 2 2" xfId="48281"/>
    <cellStyle name="20% - Accent1 2 2 6 2 3" xfId="51147"/>
    <cellStyle name="20% - Accent1 2 2 6 3" xfId="41089"/>
    <cellStyle name="20% - Accent1 2 2 6 4" xfId="51148"/>
    <cellStyle name="20% - Accent1 2 2 7" xfId="17404"/>
    <cellStyle name="20% - Accent1 2 2 7 2" xfId="24848"/>
    <cellStyle name="20% - Accent1 2 2 7 2 2" xfId="49371"/>
    <cellStyle name="20% - Accent1 2 2 7 2 3" xfId="51149"/>
    <cellStyle name="20% - Accent1 2 2 7 3" xfId="42105"/>
    <cellStyle name="20% - Accent1 2 2 7 4" xfId="51150"/>
    <cellStyle name="20% - Accent1 2 2 8" xfId="19294"/>
    <cellStyle name="20% - Accent1 2 2 8 2" xfId="43880"/>
    <cellStyle name="20% - Accent1 2 2 8 3" xfId="51151"/>
    <cellStyle name="20% - Accent1 2 2 9" xfId="7839"/>
    <cellStyle name="20% - Accent1 2 2 9 2" xfId="32856"/>
    <cellStyle name="20% - Accent1 2 3" xfId="882"/>
    <cellStyle name="20% - Accent1 2 3 10" xfId="27072"/>
    <cellStyle name="20% - Accent1 2 3 10 2" xfId="51152"/>
    <cellStyle name="20% - Accent1 2 3 11" xfId="51153"/>
    <cellStyle name="20% - Accent1 2 3 2" xfId="5825"/>
    <cellStyle name="20% - Accent1 2 3 2 2" xfId="20137"/>
    <cellStyle name="20% - Accent1 2 3 2 2 2" xfId="44701"/>
    <cellStyle name="20% - Accent1 2 3 2 2 3" xfId="51154"/>
    <cellStyle name="20% - Accent1 2 3 2 3" xfId="13761"/>
    <cellStyle name="20% - Accent1 2 3 2 3 2" xfId="38673"/>
    <cellStyle name="20% - Accent1 2 3 2 4" xfId="9791"/>
    <cellStyle name="20% - Accent1 2 3 2 4 2" xfId="34808"/>
    <cellStyle name="20% - Accent1 2 3 2 5" xfId="30935"/>
    <cellStyle name="20% - Accent1 2 3 3" xfId="3882"/>
    <cellStyle name="20% - Accent1 2 3 3 2" xfId="20607"/>
    <cellStyle name="20% - Accent1 2 3 3 2 2" xfId="45168"/>
    <cellStyle name="20% - Accent1 2 3 3 2 3" xfId="51155"/>
    <cellStyle name="20% - Accent1 2 3 3 3" xfId="11606"/>
    <cellStyle name="20% - Accent1 2 3 3 3 2" xfId="36623"/>
    <cellStyle name="20% - Accent1 2 3 3 4" xfId="29004"/>
    <cellStyle name="20% - Accent1 2 3 4" xfId="14825"/>
    <cellStyle name="20% - Accent1 2 3 4 2" xfId="21630"/>
    <cellStyle name="20% - Accent1 2 3 4 2 2" xfId="46189"/>
    <cellStyle name="20% - Accent1 2 3 4 2 3" xfId="51156"/>
    <cellStyle name="20% - Accent1 2 3 4 3" xfId="39670"/>
    <cellStyle name="20% - Accent1 2 3 4 4" xfId="51157"/>
    <cellStyle name="20% - Accent1 2 3 5" xfId="15271"/>
    <cellStyle name="20% - Accent1 2 3 5 2" xfId="22651"/>
    <cellStyle name="20% - Accent1 2 3 5 2 2" xfId="47195"/>
    <cellStyle name="20% - Accent1 2 3 5 2 3" xfId="51158"/>
    <cellStyle name="20% - Accent1 2 3 5 3" xfId="40074"/>
    <cellStyle name="20% - Accent1 2 3 5 4" xfId="51159"/>
    <cellStyle name="20% - Accent1 2 3 6" xfId="16329"/>
    <cellStyle name="20% - Accent1 2 3 6 2" xfId="23741"/>
    <cellStyle name="20% - Accent1 2 3 6 2 2" xfId="48280"/>
    <cellStyle name="20% - Accent1 2 3 6 2 3" xfId="51160"/>
    <cellStyle name="20% - Accent1 2 3 6 3" xfId="41088"/>
    <cellStyle name="20% - Accent1 2 3 6 4" xfId="51161"/>
    <cellStyle name="20% - Accent1 2 3 7" xfId="17403"/>
    <cellStyle name="20% - Accent1 2 3 7 2" xfId="24847"/>
    <cellStyle name="20% - Accent1 2 3 7 2 2" xfId="49370"/>
    <cellStyle name="20% - Accent1 2 3 7 2 3" xfId="51162"/>
    <cellStyle name="20% - Accent1 2 3 7 3" xfId="42104"/>
    <cellStyle name="20% - Accent1 2 3 7 4" xfId="51163"/>
    <cellStyle name="20% - Accent1 2 3 8" xfId="19293"/>
    <cellStyle name="20% - Accent1 2 3 8 2" xfId="43879"/>
    <cellStyle name="20% - Accent1 2 3 8 3" xfId="51164"/>
    <cellStyle name="20% - Accent1 2 3 9" xfId="7838"/>
    <cellStyle name="20% - Accent1 2 3 9 2" xfId="32855"/>
    <cellStyle name="20% - Accent1 2 4" xfId="2124"/>
    <cellStyle name="20% - Accent1 2 5" xfId="2524"/>
    <cellStyle name="20% - Accent1 2 5 2" xfId="17250"/>
    <cellStyle name="20% - Accent1 2 5 3" xfId="22536"/>
    <cellStyle name="20% - Accent1 2 5 3 2" xfId="47081"/>
    <cellStyle name="20% - Accent1 2 5 3 3" xfId="51165"/>
    <cellStyle name="20% - Accent1 2 5 4" xfId="15155"/>
    <cellStyle name="20% - Accent1 2 5 4 2" xfId="39973"/>
    <cellStyle name="20% - Accent1 2 5 5" xfId="51166"/>
    <cellStyle name="20% - Accent1 2 6" xfId="2688"/>
    <cellStyle name="20% - Accent1 2 6 2" xfId="6854"/>
    <cellStyle name="20% - Accent1 2 6 2 2" xfId="25840"/>
    <cellStyle name="20% - Accent1 2 6 2 2 2" xfId="50363"/>
    <cellStyle name="20% - Accent1 2 6 2 3" xfId="10784"/>
    <cellStyle name="20% - Accent1 2 6 2 3 2" xfId="35801"/>
    <cellStyle name="20% - Accent1 2 6 2 4" xfId="31928"/>
    <cellStyle name="20% - Accent1 2 6 3" xfId="4875"/>
    <cellStyle name="20% - Accent1 2 6 3 2" xfId="11607"/>
    <cellStyle name="20% - Accent1 2 6 3 2 2" xfId="36624"/>
    <cellStyle name="20% - Accent1 2 6 3 3" xfId="29997"/>
    <cellStyle name="20% - Accent1 2 6 4" xfId="8841"/>
    <cellStyle name="20% - Accent1 2 6 4 2" xfId="33858"/>
    <cellStyle name="20% - Accent1 2 6 5" xfId="28065"/>
    <cellStyle name="20% - Accent1 2 7" xfId="26747"/>
    <cellStyle name="20% - Accent1 2 8" xfId="51167"/>
    <cellStyle name="20% - Accent1 20" xfId="51168"/>
    <cellStyle name="20% - Accent1 21" xfId="51169"/>
    <cellStyle name="20% - Accent1 22" xfId="51170"/>
    <cellStyle name="20% - Accent1 23" xfId="51171"/>
    <cellStyle name="20% - Accent1 24" xfId="51172"/>
    <cellStyle name="20% - Accent1 3" xfId="884"/>
    <cellStyle name="20% - Accent1 3 10" xfId="3884"/>
    <cellStyle name="20% - Accent1 3 10 2" xfId="11608"/>
    <cellStyle name="20% - Accent1 3 10 2 2" xfId="36625"/>
    <cellStyle name="20% - Accent1 3 10 3" xfId="29006"/>
    <cellStyle name="20% - Accent1 3 11" xfId="7840"/>
    <cellStyle name="20% - Accent1 3 11 2" xfId="32857"/>
    <cellStyle name="20% - Accent1 3 12" xfId="27074"/>
    <cellStyle name="20% - Accent1 3 12 2" xfId="51173"/>
    <cellStyle name="20% - Accent1 3 13" xfId="51174"/>
    <cellStyle name="20% - Accent1 3 14" xfId="51175"/>
    <cellStyle name="20% - Accent1 3 15" xfId="51176"/>
    <cellStyle name="20% - Accent1 3 16" xfId="51177"/>
    <cellStyle name="20% - Accent1 3 17" xfId="51178"/>
    <cellStyle name="20% - Accent1 3 18" xfId="51179"/>
    <cellStyle name="20% - Accent1 3 19" xfId="51180"/>
    <cellStyle name="20% - Accent1 3 2" xfId="885"/>
    <cellStyle name="20% - Accent1 3 2 10" xfId="27075"/>
    <cellStyle name="20% - Accent1 3 2 10 2" xfId="51181"/>
    <cellStyle name="20% - Accent1 3 2 11" xfId="51182"/>
    <cellStyle name="20% - Accent1 3 2 12" xfId="51183"/>
    <cellStyle name="20% - Accent1 3 2 13" xfId="51184"/>
    <cellStyle name="20% - Accent1 3 2 14" xfId="51185"/>
    <cellStyle name="20% - Accent1 3 2 15" xfId="51186"/>
    <cellStyle name="20% - Accent1 3 2 16" xfId="51187"/>
    <cellStyle name="20% - Accent1 3 2 17" xfId="51188"/>
    <cellStyle name="20% - Accent1 3 2 18" xfId="51189"/>
    <cellStyle name="20% - Accent1 3 2 19" xfId="51190"/>
    <cellStyle name="20% - Accent1 3 2 2" xfId="2691"/>
    <cellStyle name="20% - Accent1 3 2 2 2" xfId="6857"/>
    <cellStyle name="20% - Accent1 3 2 2 2 2" xfId="25843"/>
    <cellStyle name="20% - Accent1 3 2 2 2 2 2" xfId="50366"/>
    <cellStyle name="20% - Accent1 3 2 2 2 2 3" xfId="51191"/>
    <cellStyle name="20% - Accent1 3 2 2 2 3" xfId="18384"/>
    <cellStyle name="20% - Accent1 3 2 2 2 3 2" xfId="43078"/>
    <cellStyle name="20% - Accent1 3 2 2 2 4" xfId="10787"/>
    <cellStyle name="20% - Accent1 3 2 2 2 4 2" xfId="35804"/>
    <cellStyle name="20% - Accent1 3 2 2 2 5" xfId="31931"/>
    <cellStyle name="20% - Accent1 3 2 2 3" xfId="4878"/>
    <cellStyle name="20% - Accent1 3 2 2 3 2" xfId="11609"/>
    <cellStyle name="20% - Accent1 3 2 2 3 2 2" xfId="36626"/>
    <cellStyle name="20% - Accent1 3 2 2 3 3" xfId="30000"/>
    <cellStyle name="20% - Accent1 3 2 2 4" xfId="8844"/>
    <cellStyle name="20% - Accent1 3 2 2 4 2" xfId="33861"/>
    <cellStyle name="20% - Accent1 3 2 2 5" xfId="28068"/>
    <cellStyle name="20% - Accent1 3 2 2 5 2" xfId="51192"/>
    <cellStyle name="20% - Accent1 3 2 2 6" xfId="51193"/>
    <cellStyle name="20% - Accent1 3 2 20" xfId="51194"/>
    <cellStyle name="20% - Accent1 3 2 21" xfId="51195"/>
    <cellStyle name="20% - Accent1 3 2 22" xfId="51196"/>
    <cellStyle name="20% - Accent1 3 2 23" xfId="51197"/>
    <cellStyle name="20% - Accent1 3 2 24" xfId="51198"/>
    <cellStyle name="20% - Accent1 3 2 25" xfId="51199"/>
    <cellStyle name="20% - Accent1 3 2 26" xfId="51200"/>
    <cellStyle name="20% - Accent1 3 2 27" xfId="51201"/>
    <cellStyle name="20% - Accent1 3 2 28" xfId="51202"/>
    <cellStyle name="20% - Accent1 3 2 29" xfId="51203"/>
    <cellStyle name="20% - Accent1 3 2 3" xfId="5828"/>
    <cellStyle name="20% - Accent1 3 2 3 2" xfId="20610"/>
    <cellStyle name="20% - Accent1 3 2 3 2 2" xfId="45171"/>
    <cellStyle name="20% - Accent1 3 2 3 2 3" xfId="51204"/>
    <cellStyle name="20% - Accent1 3 2 3 3" xfId="14084"/>
    <cellStyle name="20% - Accent1 3 2 3 3 2" xfId="38963"/>
    <cellStyle name="20% - Accent1 3 2 3 4" xfId="9794"/>
    <cellStyle name="20% - Accent1 3 2 3 4 2" xfId="34811"/>
    <cellStyle name="20% - Accent1 3 2 3 5" xfId="30938"/>
    <cellStyle name="20% - Accent1 3 2 30" xfId="51205"/>
    <cellStyle name="20% - Accent1 3 2 4" xfId="3885"/>
    <cellStyle name="20% - Accent1 3 2 4 2" xfId="21632"/>
    <cellStyle name="20% - Accent1 3 2 4 2 2" xfId="46191"/>
    <cellStyle name="20% - Accent1 3 2 4 2 3" xfId="51206"/>
    <cellStyle name="20% - Accent1 3 2 4 3" xfId="11610"/>
    <cellStyle name="20% - Accent1 3 2 4 3 2" xfId="36627"/>
    <cellStyle name="20% - Accent1 3 2 4 4" xfId="29007"/>
    <cellStyle name="20% - Accent1 3 2 5" xfId="15273"/>
    <cellStyle name="20% - Accent1 3 2 5 2" xfId="22653"/>
    <cellStyle name="20% - Accent1 3 2 5 2 2" xfId="47197"/>
    <cellStyle name="20% - Accent1 3 2 5 2 3" xfId="51207"/>
    <cellStyle name="20% - Accent1 3 2 5 3" xfId="40076"/>
    <cellStyle name="20% - Accent1 3 2 5 4" xfId="51208"/>
    <cellStyle name="20% - Accent1 3 2 6" xfId="16331"/>
    <cellStyle name="20% - Accent1 3 2 6 2" xfId="23744"/>
    <cellStyle name="20% - Accent1 3 2 6 2 2" xfId="48283"/>
    <cellStyle name="20% - Accent1 3 2 6 2 3" xfId="51209"/>
    <cellStyle name="20% - Accent1 3 2 6 3" xfId="41090"/>
    <cellStyle name="20% - Accent1 3 2 6 4" xfId="51210"/>
    <cellStyle name="20% - Accent1 3 2 7" xfId="17406"/>
    <cellStyle name="20% - Accent1 3 2 7 2" xfId="24850"/>
    <cellStyle name="20% - Accent1 3 2 7 2 2" xfId="49373"/>
    <cellStyle name="20% - Accent1 3 2 7 2 3" xfId="51211"/>
    <cellStyle name="20% - Accent1 3 2 7 3" xfId="42107"/>
    <cellStyle name="20% - Accent1 3 2 7 4" xfId="51212"/>
    <cellStyle name="20% - Accent1 3 2 8" xfId="19295"/>
    <cellStyle name="20% - Accent1 3 2 8 2" xfId="43881"/>
    <cellStyle name="20% - Accent1 3 2 8 3" xfId="51213"/>
    <cellStyle name="20% - Accent1 3 2 9" xfId="7841"/>
    <cellStyle name="20% - Accent1 3 2 9 2" xfId="32858"/>
    <cellStyle name="20% - Accent1 3 20" xfId="51214"/>
    <cellStyle name="20% - Accent1 3 21" xfId="51215"/>
    <cellStyle name="20% - Accent1 3 22" xfId="51216"/>
    <cellStyle name="20% - Accent1 3 23" xfId="51217"/>
    <cellStyle name="20% - Accent1 3 24" xfId="51218"/>
    <cellStyle name="20% - Accent1 3 25" xfId="51219"/>
    <cellStyle name="20% - Accent1 3 26" xfId="51220"/>
    <cellStyle name="20% - Accent1 3 27" xfId="51221"/>
    <cellStyle name="20% - Accent1 3 28" xfId="51222"/>
    <cellStyle name="20% - Accent1 3 29" xfId="51223"/>
    <cellStyle name="20% - Accent1 3 3" xfId="2312"/>
    <cellStyle name="20% - Accent1 3 3 10" xfId="51224"/>
    <cellStyle name="20% - Accent1 3 3 11" xfId="51225"/>
    <cellStyle name="20% - Accent1 3 3 12" xfId="51226"/>
    <cellStyle name="20% - Accent1 3 3 13" xfId="51227"/>
    <cellStyle name="20% - Accent1 3 3 14" xfId="51228"/>
    <cellStyle name="20% - Accent1 3 3 15" xfId="51229"/>
    <cellStyle name="20% - Accent1 3 3 16" xfId="51230"/>
    <cellStyle name="20% - Accent1 3 3 17" xfId="51231"/>
    <cellStyle name="20% - Accent1 3 3 18" xfId="51232"/>
    <cellStyle name="20% - Accent1 3 3 19" xfId="51233"/>
    <cellStyle name="20% - Accent1 3 3 2" xfId="6662"/>
    <cellStyle name="20% - Accent1 3 3 2 2" xfId="21416"/>
    <cellStyle name="20% - Accent1 3 3 2 2 2" xfId="45975"/>
    <cellStyle name="20% - Accent1 3 3 2 2 3" xfId="51234"/>
    <cellStyle name="20% - Accent1 3 3 2 3" xfId="14673"/>
    <cellStyle name="20% - Accent1 3 3 2 3 2" xfId="39537"/>
    <cellStyle name="20% - Accent1 3 3 2 4" xfId="10601"/>
    <cellStyle name="20% - Accent1 3 3 2 4 2" xfId="35618"/>
    <cellStyle name="20% - Accent1 3 3 2 5" xfId="31745"/>
    <cellStyle name="20% - Accent1 3 3 20" xfId="51235"/>
    <cellStyle name="20% - Accent1 3 3 21" xfId="51236"/>
    <cellStyle name="20% - Accent1 3 3 3" xfId="4692"/>
    <cellStyle name="20% - Accent1 3 3 3 2" xfId="22414"/>
    <cellStyle name="20% - Accent1 3 3 3 2 2" xfId="46969"/>
    <cellStyle name="20% - Accent1 3 3 3 2 3" xfId="51237"/>
    <cellStyle name="20% - Accent1 3 3 3 3" xfId="11611"/>
    <cellStyle name="20% - Accent1 3 3 3 3 2" xfId="36628"/>
    <cellStyle name="20% - Accent1 3 3 3 4" xfId="29814"/>
    <cellStyle name="20% - Accent1 3 3 4" xfId="16056"/>
    <cellStyle name="20% - Accent1 3 3 4 2" xfId="23447"/>
    <cellStyle name="20% - Accent1 3 3 4 2 2" xfId="47990"/>
    <cellStyle name="20% - Accent1 3 3 4 2 3" xfId="51238"/>
    <cellStyle name="20% - Accent1 3 3 4 3" xfId="40851"/>
    <cellStyle name="20% - Accent1 3 3 4 4" xfId="51239"/>
    <cellStyle name="20% - Accent1 3 3 5" xfId="17121"/>
    <cellStyle name="20% - Accent1 3 3 5 2" xfId="24539"/>
    <cellStyle name="20% - Accent1 3 3 5 2 2" xfId="49078"/>
    <cellStyle name="20% - Accent1 3 3 5 2 3" xfId="51240"/>
    <cellStyle name="20% - Accent1 3 3 5 3" xfId="41871"/>
    <cellStyle name="20% - Accent1 3 3 5 4" xfId="51241"/>
    <cellStyle name="20% - Accent1 3 3 6" xfId="18215"/>
    <cellStyle name="20% - Accent1 3 3 6 2" xfId="25657"/>
    <cellStyle name="20% - Accent1 3 3 6 2 2" xfId="50180"/>
    <cellStyle name="20% - Accent1 3 3 6 2 3" xfId="51242"/>
    <cellStyle name="20% - Accent1 3 3 6 3" xfId="42911"/>
    <cellStyle name="20% - Accent1 3 3 6 4" xfId="51243"/>
    <cellStyle name="20% - Accent1 3 3 7" xfId="20460"/>
    <cellStyle name="20% - Accent1 3 3 7 2" xfId="45021"/>
    <cellStyle name="20% - Accent1 3 3 7 3" xfId="51244"/>
    <cellStyle name="20% - Accent1 3 3 8" xfId="8648"/>
    <cellStyle name="20% - Accent1 3 3 8 2" xfId="33665"/>
    <cellStyle name="20% - Accent1 3 3 9" xfId="27882"/>
    <cellStyle name="20% - Accent1 3 3 9 2" xfId="51245"/>
    <cellStyle name="20% - Accent1 3 30" xfId="51246"/>
    <cellStyle name="20% - Accent1 3 31" xfId="51247"/>
    <cellStyle name="20% - Accent1 3 32" xfId="51248"/>
    <cellStyle name="20% - Accent1 3 33" xfId="51249"/>
    <cellStyle name="20% - Accent1 3 4" xfId="2428"/>
    <cellStyle name="20% - Accent1 3 4 10" xfId="51250"/>
    <cellStyle name="20% - Accent1 3 4 2" xfId="6765"/>
    <cellStyle name="20% - Accent1 3 4 2 2" xfId="21519"/>
    <cellStyle name="20% - Accent1 3 4 2 2 2" xfId="46078"/>
    <cellStyle name="20% - Accent1 3 4 2 2 3" xfId="51251"/>
    <cellStyle name="20% - Accent1 3 4 2 3" xfId="14720"/>
    <cellStyle name="20% - Accent1 3 4 2 3 2" xfId="39584"/>
    <cellStyle name="20% - Accent1 3 4 2 4" xfId="10704"/>
    <cellStyle name="20% - Accent1 3 4 2 4 2" xfId="35721"/>
    <cellStyle name="20% - Accent1 3 4 2 5" xfId="31848"/>
    <cellStyle name="20% - Accent1 3 4 3" xfId="4795"/>
    <cellStyle name="20% - Accent1 3 4 3 2" xfId="22526"/>
    <cellStyle name="20% - Accent1 3 4 3 2 2" xfId="47072"/>
    <cellStyle name="20% - Accent1 3 4 3 2 3" xfId="51252"/>
    <cellStyle name="20% - Accent1 3 4 3 3" xfId="11612"/>
    <cellStyle name="20% - Accent1 3 4 3 3 2" xfId="36629"/>
    <cellStyle name="20% - Accent1 3 4 3 4" xfId="29917"/>
    <cellStyle name="20% - Accent1 3 4 4" xfId="16135"/>
    <cellStyle name="20% - Accent1 3 4 4 2" xfId="23550"/>
    <cellStyle name="20% - Accent1 3 4 4 2 2" xfId="48093"/>
    <cellStyle name="20% - Accent1 3 4 4 2 3" xfId="51253"/>
    <cellStyle name="20% - Accent1 3 4 4 3" xfId="40930"/>
    <cellStyle name="20% - Accent1 3 4 4 4" xfId="51254"/>
    <cellStyle name="20% - Accent1 3 4 5" xfId="17224"/>
    <cellStyle name="20% - Accent1 3 4 5 2" xfId="24642"/>
    <cellStyle name="20% - Accent1 3 4 5 2 2" xfId="49181"/>
    <cellStyle name="20% - Accent1 3 4 5 2 3" xfId="51255"/>
    <cellStyle name="20% - Accent1 3 4 5 3" xfId="41974"/>
    <cellStyle name="20% - Accent1 3 4 5 4" xfId="51256"/>
    <cellStyle name="20% - Accent1 3 4 6" xfId="18319"/>
    <cellStyle name="20% - Accent1 3 4 6 2" xfId="25760"/>
    <cellStyle name="20% - Accent1 3 4 6 2 2" xfId="50283"/>
    <cellStyle name="20% - Accent1 3 4 6 2 3" xfId="51257"/>
    <cellStyle name="20% - Accent1 3 4 6 3" xfId="43014"/>
    <cellStyle name="20% - Accent1 3 4 6 4" xfId="51258"/>
    <cellStyle name="20% - Accent1 3 4 7" xfId="20138"/>
    <cellStyle name="20% - Accent1 3 4 7 2" xfId="44702"/>
    <cellStyle name="20% - Accent1 3 4 7 3" xfId="51259"/>
    <cellStyle name="20% - Accent1 3 4 8" xfId="8751"/>
    <cellStyle name="20% - Accent1 3 4 8 2" xfId="33768"/>
    <cellStyle name="20% - Accent1 3 4 9" xfId="27985"/>
    <cellStyle name="20% - Accent1 3 4 9 2" xfId="51260"/>
    <cellStyle name="20% - Accent1 3 5" xfId="2512"/>
    <cellStyle name="20% - Accent1 3 5 2" xfId="6837"/>
    <cellStyle name="20% - Accent1 3 5 2 2" xfId="23623"/>
    <cellStyle name="20% - Accent1 3 5 2 2 2" xfId="48164"/>
    <cellStyle name="20% - Accent1 3 5 2 2 3" xfId="51261"/>
    <cellStyle name="20% - Accent1 3 5 2 3" xfId="16196"/>
    <cellStyle name="20% - Accent1 3 5 2 3 2" xfId="40982"/>
    <cellStyle name="20% - Accent1 3 5 2 4" xfId="10775"/>
    <cellStyle name="20% - Accent1 3 5 2 4 2" xfId="35792"/>
    <cellStyle name="20% - Accent1 3 5 2 5" xfId="31919"/>
    <cellStyle name="20% - Accent1 3 5 3" xfId="4866"/>
    <cellStyle name="20% - Accent1 3 5 3 2" xfId="24713"/>
    <cellStyle name="20% - Accent1 3 5 3 2 2" xfId="49252"/>
    <cellStyle name="20% - Accent1 3 5 3 2 3" xfId="51262"/>
    <cellStyle name="20% - Accent1 3 5 3 3" xfId="11613"/>
    <cellStyle name="20% - Accent1 3 5 3 3 2" xfId="36630"/>
    <cellStyle name="20% - Accent1 3 5 3 4" xfId="29988"/>
    <cellStyle name="20% - Accent1 3 5 4" xfId="18376"/>
    <cellStyle name="20% - Accent1 3 5 4 2" xfId="25831"/>
    <cellStyle name="20% - Accent1 3 5 4 2 2" xfId="50354"/>
    <cellStyle name="20% - Accent1 3 5 4 2 3" xfId="51263"/>
    <cellStyle name="20% - Accent1 3 5 4 3" xfId="43071"/>
    <cellStyle name="20% - Accent1 3 5 4 4" xfId="51264"/>
    <cellStyle name="20% - Accent1 3 5 5" xfId="20609"/>
    <cellStyle name="20% - Accent1 3 5 5 2" xfId="45170"/>
    <cellStyle name="20% - Accent1 3 5 5 3" xfId="51265"/>
    <cellStyle name="20% - Accent1 3 5 6" xfId="8822"/>
    <cellStyle name="20% - Accent1 3 5 6 2" xfId="33839"/>
    <cellStyle name="20% - Accent1 3 5 7" xfId="28056"/>
    <cellStyle name="20% - Accent1 3 5 7 2" xfId="51266"/>
    <cellStyle name="20% - Accent1 3 5 8" xfId="51267"/>
    <cellStyle name="20% - Accent1 3 6" xfId="2690"/>
    <cellStyle name="20% - Accent1 3 6 2" xfId="6856"/>
    <cellStyle name="20% - Accent1 3 6 2 2" xfId="25842"/>
    <cellStyle name="20% - Accent1 3 6 2 2 2" xfId="50365"/>
    <cellStyle name="20% - Accent1 3 6 2 2 3" xfId="51268"/>
    <cellStyle name="20% - Accent1 3 6 2 3" xfId="18383"/>
    <cellStyle name="20% - Accent1 3 6 2 3 2" xfId="43077"/>
    <cellStyle name="20% - Accent1 3 6 2 4" xfId="10786"/>
    <cellStyle name="20% - Accent1 3 6 2 4 2" xfId="35803"/>
    <cellStyle name="20% - Accent1 3 6 2 5" xfId="31930"/>
    <cellStyle name="20% - Accent1 3 6 3" xfId="4877"/>
    <cellStyle name="20% - Accent1 3 6 3 2" xfId="11614"/>
    <cellStyle name="20% - Accent1 3 6 3 2 2" xfId="36631"/>
    <cellStyle name="20% - Accent1 3 6 3 3" xfId="29999"/>
    <cellStyle name="20% - Accent1 3 6 4" xfId="8843"/>
    <cellStyle name="20% - Accent1 3 6 4 2" xfId="33860"/>
    <cellStyle name="20% - Accent1 3 6 5" xfId="28067"/>
    <cellStyle name="20% - Accent1 3 6 5 2" xfId="51269"/>
    <cellStyle name="20% - Accent1 3 6 6" xfId="51270"/>
    <cellStyle name="20% - Accent1 3 7" xfId="3412"/>
    <cellStyle name="20% - Accent1 3 7 2" xfId="7564"/>
    <cellStyle name="20% - Accent1 3 7 2 2" xfId="26551"/>
    <cellStyle name="20% - Accent1 3 7 2 2 2" xfId="51073"/>
    <cellStyle name="20% - Accent1 3 7 2 2 3" xfId="51271"/>
    <cellStyle name="20% - Accent1 3 7 2 3" xfId="18950"/>
    <cellStyle name="20% - Accent1 3 7 2 3 2" xfId="43643"/>
    <cellStyle name="20% - Accent1 3 7 2 4" xfId="11494"/>
    <cellStyle name="20% - Accent1 3 7 2 4 2" xfId="36511"/>
    <cellStyle name="20% - Accent1 3 7 2 5" xfId="32638"/>
    <cellStyle name="20% - Accent1 3 7 3" xfId="5585"/>
    <cellStyle name="20% - Accent1 3 7 3 2" xfId="11615"/>
    <cellStyle name="20% - Accent1 3 7 3 2 2" xfId="36632"/>
    <cellStyle name="20% - Accent1 3 7 3 3" xfId="30707"/>
    <cellStyle name="20% - Accent1 3 7 4" xfId="9560"/>
    <cellStyle name="20% - Accent1 3 7 4 2" xfId="34577"/>
    <cellStyle name="20% - Accent1 3 7 5" xfId="28775"/>
    <cellStyle name="20% - Accent1 3 7 5 2" xfId="51272"/>
    <cellStyle name="20% - Accent1 3 7 6" xfId="51273"/>
    <cellStyle name="20% - Accent1 3 8" xfId="3520"/>
    <cellStyle name="20% - Accent1 3 8 2" xfId="7658"/>
    <cellStyle name="20% - Accent1 3 8 2 2" xfId="23743"/>
    <cellStyle name="20% - Accent1 3 8 2 2 2" xfId="48282"/>
    <cellStyle name="20% - Accent1 3 8 2 3" xfId="11588"/>
    <cellStyle name="20% - Accent1 3 8 2 3 2" xfId="36605"/>
    <cellStyle name="20% - Accent1 3 8 2 4" xfId="32732"/>
    <cellStyle name="20% - Accent1 3 8 3" xfId="5679"/>
    <cellStyle name="20% - Accent1 3 8 3 2" xfId="11616"/>
    <cellStyle name="20% - Accent1 3 8 3 2 2" xfId="36633"/>
    <cellStyle name="20% - Accent1 3 8 3 3" xfId="30801"/>
    <cellStyle name="20% - Accent1 3 8 4" xfId="9655"/>
    <cellStyle name="20% - Accent1 3 8 4 2" xfId="34672"/>
    <cellStyle name="20% - Accent1 3 8 5" xfId="28869"/>
    <cellStyle name="20% - Accent1 3 9" xfId="5827"/>
    <cellStyle name="20% - Accent1 3 9 2" xfId="24849"/>
    <cellStyle name="20% - Accent1 3 9 2 2" xfId="49372"/>
    <cellStyle name="20% - Accent1 3 9 2 3" xfId="51274"/>
    <cellStyle name="20% - Accent1 3 9 3" xfId="17405"/>
    <cellStyle name="20% - Accent1 3 9 3 2" xfId="42106"/>
    <cellStyle name="20% - Accent1 3 9 4" xfId="9793"/>
    <cellStyle name="20% - Accent1 3 9 4 2" xfId="34810"/>
    <cellStyle name="20% - Accent1 3 9 5" xfId="30937"/>
    <cellStyle name="20% - Accent1 4" xfId="886"/>
    <cellStyle name="20% - Accent1 4 2" xfId="26685"/>
    <cellStyle name="20% - Accent1 4 3" xfId="51275"/>
    <cellStyle name="20% - Accent1 5" xfId="887"/>
    <cellStyle name="20% - Accent1 5 10" xfId="7842"/>
    <cellStyle name="20% - Accent1 5 10 2" xfId="32859"/>
    <cellStyle name="20% - Accent1 5 11" xfId="27076"/>
    <cellStyle name="20% - Accent1 5 11 2" xfId="51276"/>
    <cellStyle name="20% - Accent1 5 12" xfId="51277"/>
    <cellStyle name="20% - Accent1 5 2" xfId="888"/>
    <cellStyle name="20% - Accent1 5 2 10" xfId="27077"/>
    <cellStyle name="20% - Accent1 5 2 10 2" xfId="51278"/>
    <cellStyle name="20% - Accent1 5 2 11" xfId="51279"/>
    <cellStyle name="20% - Accent1 5 2 2" xfId="2693"/>
    <cellStyle name="20% - Accent1 5 2 2 2" xfId="6859"/>
    <cellStyle name="20% - Accent1 5 2 2 2 2" xfId="25845"/>
    <cellStyle name="20% - Accent1 5 2 2 2 2 2" xfId="50368"/>
    <cellStyle name="20% - Accent1 5 2 2 2 2 3" xfId="51280"/>
    <cellStyle name="20% - Accent1 5 2 2 2 3" xfId="18386"/>
    <cellStyle name="20% - Accent1 5 2 2 2 3 2" xfId="43080"/>
    <cellStyle name="20% - Accent1 5 2 2 2 4" xfId="10789"/>
    <cellStyle name="20% - Accent1 5 2 2 2 4 2" xfId="35806"/>
    <cellStyle name="20% - Accent1 5 2 2 2 5" xfId="31933"/>
    <cellStyle name="20% - Accent1 5 2 2 3" xfId="4880"/>
    <cellStyle name="20% - Accent1 5 2 2 3 2" xfId="11617"/>
    <cellStyle name="20% - Accent1 5 2 2 3 2 2" xfId="36634"/>
    <cellStyle name="20% - Accent1 5 2 2 3 3" xfId="30002"/>
    <cellStyle name="20% - Accent1 5 2 2 4" xfId="8846"/>
    <cellStyle name="20% - Accent1 5 2 2 4 2" xfId="33863"/>
    <cellStyle name="20% - Accent1 5 2 2 5" xfId="28070"/>
    <cellStyle name="20% - Accent1 5 2 2 5 2" xfId="51281"/>
    <cellStyle name="20% - Accent1 5 2 2 6" xfId="51282"/>
    <cellStyle name="20% - Accent1 5 2 3" xfId="5830"/>
    <cellStyle name="20% - Accent1 5 2 3 2" xfId="20612"/>
    <cellStyle name="20% - Accent1 5 2 3 2 2" xfId="45173"/>
    <cellStyle name="20% - Accent1 5 2 3 2 3" xfId="51283"/>
    <cellStyle name="20% - Accent1 5 2 3 3" xfId="14086"/>
    <cellStyle name="20% - Accent1 5 2 3 3 2" xfId="38965"/>
    <cellStyle name="20% - Accent1 5 2 3 4" xfId="9796"/>
    <cellStyle name="20% - Accent1 5 2 3 4 2" xfId="34813"/>
    <cellStyle name="20% - Accent1 5 2 3 5" xfId="30940"/>
    <cellStyle name="20% - Accent1 5 2 4" xfId="3887"/>
    <cellStyle name="20% - Accent1 5 2 4 2" xfId="21634"/>
    <cellStyle name="20% - Accent1 5 2 4 2 2" xfId="46193"/>
    <cellStyle name="20% - Accent1 5 2 4 2 3" xfId="51284"/>
    <cellStyle name="20% - Accent1 5 2 4 3" xfId="11618"/>
    <cellStyle name="20% - Accent1 5 2 4 3 2" xfId="36635"/>
    <cellStyle name="20% - Accent1 5 2 4 4" xfId="29009"/>
    <cellStyle name="20% - Accent1 5 2 5" xfId="15275"/>
    <cellStyle name="20% - Accent1 5 2 5 2" xfId="22655"/>
    <cellStyle name="20% - Accent1 5 2 5 2 2" xfId="47199"/>
    <cellStyle name="20% - Accent1 5 2 5 2 3" xfId="51285"/>
    <cellStyle name="20% - Accent1 5 2 5 3" xfId="40078"/>
    <cellStyle name="20% - Accent1 5 2 5 4" xfId="51286"/>
    <cellStyle name="20% - Accent1 5 2 6" xfId="16333"/>
    <cellStyle name="20% - Accent1 5 2 6 2" xfId="23746"/>
    <cellStyle name="20% - Accent1 5 2 6 2 2" xfId="48285"/>
    <cellStyle name="20% - Accent1 5 2 6 2 3" xfId="51287"/>
    <cellStyle name="20% - Accent1 5 2 6 3" xfId="41092"/>
    <cellStyle name="20% - Accent1 5 2 6 4" xfId="51288"/>
    <cellStyle name="20% - Accent1 5 2 7" xfId="17408"/>
    <cellStyle name="20% - Accent1 5 2 7 2" xfId="24852"/>
    <cellStyle name="20% - Accent1 5 2 7 2 2" xfId="49375"/>
    <cellStyle name="20% - Accent1 5 2 7 2 3" xfId="51289"/>
    <cellStyle name="20% - Accent1 5 2 7 3" xfId="42109"/>
    <cellStyle name="20% - Accent1 5 2 7 4" xfId="51290"/>
    <cellStyle name="20% - Accent1 5 2 8" xfId="19297"/>
    <cellStyle name="20% - Accent1 5 2 8 2" xfId="43883"/>
    <cellStyle name="20% - Accent1 5 2 8 3" xfId="51291"/>
    <cellStyle name="20% - Accent1 5 2 9" xfId="7843"/>
    <cellStyle name="20% - Accent1 5 2 9 2" xfId="32860"/>
    <cellStyle name="20% - Accent1 5 3" xfId="2692"/>
    <cellStyle name="20% - Accent1 5 3 2" xfId="6858"/>
    <cellStyle name="20% - Accent1 5 3 2 2" xfId="25844"/>
    <cellStyle name="20% - Accent1 5 3 2 2 2" xfId="50367"/>
    <cellStyle name="20% - Accent1 5 3 2 2 3" xfId="51292"/>
    <cellStyle name="20% - Accent1 5 3 2 3" xfId="18385"/>
    <cellStyle name="20% - Accent1 5 3 2 3 2" xfId="43079"/>
    <cellStyle name="20% - Accent1 5 3 2 4" xfId="10788"/>
    <cellStyle name="20% - Accent1 5 3 2 4 2" xfId="35805"/>
    <cellStyle name="20% - Accent1 5 3 2 5" xfId="31932"/>
    <cellStyle name="20% - Accent1 5 3 3" xfId="4879"/>
    <cellStyle name="20% - Accent1 5 3 3 2" xfId="11619"/>
    <cellStyle name="20% - Accent1 5 3 3 2 2" xfId="36636"/>
    <cellStyle name="20% - Accent1 5 3 3 3" xfId="30001"/>
    <cellStyle name="20% - Accent1 5 3 4" xfId="8845"/>
    <cellStyle name="20% - Accent1 5 3 4 2" xfId="33862"/>
    <cellStyle name="20% - Accent1 5 3 5" xfId="28069"/>
    <cellStyle name="20% - Accent1 5 3 5 2" xfId="51293"/>
    <cellStyle name="20% - Accent1 5 3 6" xfId="51294"/>
    <cellStyle name="20% - Accent1 5 4" xfId="5829"/>
    <cellStyle name="20% - Accent1 5 4 2" xfId="20611"/>
    <cellStyle name="20% - Accent1 5 4 2 2" xfId="45172"/>
    <cellStyle name="20% - Accent1 5 4 2 3" xfId="51295"/>
    <cellStyle name="20% - Accent1 5 4 3" xfId="14085"/>
    <cellStyle name="20% - Accent1 5 4 3 2" xfId="38964"/>
    <cellStyle name="20% - Accent1 5 4 4" xfId="9795"/>
    <cellStyle name="20% - Accent1 5 4 4 2" xfId="34812"/>
    <cellStyle name="20% - Accent1 5 4 5" xfId="30939"/>
    <cellStyle name="20% - Accent1 5 5" xfId="3886"/>
    <cellStyle name="20% - Accent1 5 5 2" xfId="21633"/>
    <cellStyle name="20% - Accent1 5 5 2 2" xfId="46192"/>
    <cellStyle name="20% - Accent1 5 5 2 3" xfId="51296"/>
    <cellStyle name="20% - Accent1 5 5 3" xfId="11620"/>
    <cellStyle name="20% - Accent1 5 5 3 2" xfId="36637"/>
    <cellStyle name="20% - Accent1 5 5 4" xfId="29008"/>
    <cellStyle name="20% - Accent1 5 6" xfId="15274"/>
    <cellStyle name="20% - Accent1 5 6 2" xfId="22654"/>
    <cellStyle name="20% - Accent1 5 6 2 2" xfId="47198"/>
    <cellStyle name="20% - Accent1 5 6 2 3" xfId="51297"/>
    <cellStyle name="20% - Accent1 5 6 3" xfId="40077"/>
    <cellStyle name="20% - Accent1 5 6 4" xfId="51298"/>
    <cellStyle name="20% - Accent1 5 7" xfId="16332"/>
    <cellStyle name="20% - Accent1 5 7 2" xfId="23745"/>
    <cellStyle name="20% - Accent1 5 7 2 2" xfId="48284"/>
    <cellStyle name="20% - Accent1 5 7 2 3" xfId="51299"/>
    <cellStyle name="20% - Accent1 5 7 3" xfId="41091"/>
    <cellStyle name="20% - Accent1 5 7 4" xfId="51300"/>
    <cellStyle name="20% - Accent1 5 8" xfId="17407"/>
    <cellStyle name="20% - Accent1 5 8 2" xfId="24851"/>
    <cellStyle name="20% - Accent1 5 8 2 2" xfId="49374"/>
    <cellStyle name="20% - Accent1 5 8 2 3" xfId="51301"/>
    <cellStyle name="20% - Accent1 5 8 3" xfId="42108"/>
    <cellStyle name="20% - Accent1 5 8 4" xfId="51302"/>
    <cellStyle name="20% - Accent1 5 9" xfId="19296"/>
    <cellStyle name="20% - Accent1 5 9 2" xfId="43882"/>
    <cellStyle name="20% - Accent1 5 9 3" xfId="51303"/>
    <cellStyle name="20% - Accent1 6" xfId="889"/>
    <cellStyle name="20% - Accent1 6 2" xfId="26491"/>
    <cellStyle name="20% - Accent1 7" xfId="2257"/>
    <cellStyle name="20% - Accent1 7 10" xfId="51304"/>
    <cellStyle name="20% - Accent1 7 2" xfId="6612"/>
    <cellStyle name="20% - Accent1 7 2 2" xfId="21366"/>
    <cellStyle name="20% - Accent1 7 2 2 2" xfId="45925"/>
    <cellStyle name="20% - Accent1 7 2 2 3" xfId="51305"/>
    <cellStyle name="20% - Accent1 7 2 3" xfId="14627"/>
    <cellStyle name="20% - Accent1 7 2 3 2" xfId="39493"/>
    <cellStyle name="20% - Accent1 7 2 4" xfId="10551"/>
    <cellStyle name="20% - Accent1 7 2 4 2" xfId="35568"/>
    <cellStyle name="20% - Accent1 7 2 5" xfId="31695"/>
    <cellStyle name="20% - Accent1 7 3" xfId="4642"/>
    <cellStyle name="20% - Accent1 7 3 2" xfId="22362"/>
    <cellStyle name="20% - Accent1 7 3 2 2" xfId="46919"/>
    <cellStyle name="20% - Accent1 7 3 2 3" xfId="51306"/>
    <cellStyle name="20% - Accent1 7 3 3" xfId="11621"/>
    <cellStyle name="20% - Accent1 7 3 3 2" xfId="36638"/>
    <cellStyle name="20% - Accent1 7 3 4" xfId="29764"/>
    <cellStyle name="20% - Accent1 7 4" xfId="16006"/>
    <cellStyle name="20% - Accent1 7 4 2" xfId="23397"/>
    <cellStyle name="20% - Accent1 7 4 2 2" xfId="47940"/>
    <cellStyle name="20% - Accent1 7 4 2 3" xfId="51307"/>
    <cellStyle name="20% - Accent1 7 4 3" xfId="40801"/>
    <cellStyle name="20% - Accent1 7 4 4" xfId="51308"/>
    <cellStyle name="20% - Accent1 7 5" xfId="17071"/>
    <cellStyle name="20% - Accent1 7 5 2" xfId="24489"/>
    <cellStyle name="20% - Accent1 7 5 2 2" xfId="49028"/>
    <cellStyle name="20% - Accent1 7 5 2 3" xfId="51309"/>
    <cellStyle name="20% - Accent1 7 5 3" xfId="41821"/>
    <cellStyle name="20% - Accent1 7 5 4" xfId="51310"/>
    <cellStyle name="20% - Accent1 7 6" xfId="18165"/>
    <cellStyle name="20% - Accent1 7 6 2" xfId="25607"/>
    <cellStyle name="20% - Accent1 7 6 2 2" xfId="50130"/>
    <cellStyle name="20% - Accent1 7 6 2 3" xfId="51311"/>
    <cellStyle name="20% - Accent1 7 6 3" xfId="42861"/>
    <cellStyle name="20% - Accent1 7 6 4" xfId="51312"/>
    <cellStyle name="20% - Accent1 7 7" xfId="20410"/>
    <cellStyle name="20% - Accent1 7 7 2" xfId="44971"/>
    <cellStyle name="20% - Accent1 7 7 3" xfId="51313"/>
    <cellStyle name="20% - Accent1 7 8" xfId="8598"/>
    <cellStyle name="20% - Accent1 7 8 2" xfId="33615"/>
    <cellStyle name="20% - Accent1 7 9" xfId="27832"/>
    <cellStyle name="20% - Accent1 7 9 2" xfId="51314"/>
    <cellStyle name="20% - Accent1 8" xfId="2377"/>
    <cellStyle name="20% - Accent1 8 10" xfId="51315"/>
    <cellStyle name="20% - Accent1 8 2" xfId="6718"/>
    <cellStyle name="20% - Accent1 8 2 2" xfId="21472"/>
    <cellStyle name="20% - Accent1 8 2 2 2" xfId="46031"/>
    <cellStyle name="20% - Accent1 8 2 2 3" xfId="51316"/>
    <cellStyle name="20% - Accent1 8 2 3" xfId="14688"/>
    <cellStyle name="20% - Accent1 8 2 3 2" xfId="39552"/>
    <cellStyle name="20% - Accent1 8 2 4" xfId="10657"/>
    <cellStyle name="20% - Accent1 8 2 4 2" xfId="35674"/>
    <cellStyle name="20% - Accent1 8 2 5" xfId="31801"/>
    <cellStyle name="20% - Accent1 8 3" xfId="4748"/>
    <cellStyle name="20% - Accent1 8 3 2" xfId="22477"/>
    <cellStyle name="20% - Accent1 8 3 2 2" xfId="47025"/>
    <cellStyle name="20% - Accent1 8 3 2 3" xfId="51317"/>
    <cellStyle name="20% - Accent1 8 3 3" xfId="11622"/>
    <cellStyle name="20% - Accent1 8 3 3 2" xfId="36639"/>
    <cellStyle name="20% - Accent1 8 3 4" xfId="29870"/>
    <cellStyle name="20% - Accent1 8 4" xfId="16103"/>
    <cellStyle name="20% - Accent1 8 4 2" xfId="23503"/>
    <cellStyle name="20% - Accent1 8 4 2 2" xfId="48046"/>
    <cellStyle name="20% - Accent1 8 4 2 3" xfId="51318"/>
    <cellStyle name="20% - Accent1 8 4 3" xfId="40898"/>
    <cellStyle name="20% - Accent1 8 4 4" xfId="51319"/>
    <cellStyle name="20% - Accent1 8 5" xfId="17177"/>
    <cellStyle name="20% - Accent1 8 5 2" xfId="24595"/>
    <cellStyle name="20% - Accent1 8 5 2 2" xfId="49134"/>
    <cellStyle name="20% - Accent1 8 5 2 3" xfId="51320"/>
    <cellStyle name="20% - Accent1 8 5 3" xfId="41927"/>
    <cellStyle name="20% - Accent1 8 5 4" xfId="51321"/>
    <cellStyle name="20% - Accent1 8 6" xfId="18271"/>
    <cellStyle name="20% - Accent1 8 6 2" xfId="25713"/>
    <cellStyle name="20% - Accent1 8 6 2 2" xfId="50236"/>
    <cellStyle name="20% - Accent1 8 6 2 3" xfId="51322"/>
    <cellStyle name="20% - Accent1 8 6 3" xfId="42967"/>
    <cellStyle name="20% - Accent1 8 6 4" xfId="51323"/>
    <cellStyle name="20% - Accent1 8 7" xfId="20331"/>
    <cellStyle name="20% - Accent1 8 7 2" xfId="44893"/>
    <cellStyle name="20% - Accent1 8 7 3" xfId="51324"/>
    <cellStyle name="20% - Accent1 8 8" xfId="8704"/>
    <cellStyle name="20% - Accent1 8 8 2" xfId="33721"/>
    <cellStyle name="20% - Accent1 8 9" xfId="27938"/>
    <cellStyle name="20% - Accent1 8 9 2" xfId="51325"/>
    <cellStyle name="20% - Accent1 9" xfId="2455"/>
    <cellStyle name="20% - Accent1 9 2" xfId="6786"/>
    <cellStyle name="20% - Accent1 9 2 2" xfId="23573"/>
    <cellStyle name="20% - Accent1 9 2 2 2" xfId="48114"/>
    <cellStyle name="20% - Accent1 9 2 2 3" xfId="51326"/>
    <cellStyle name="20% - Accent1 9 2 3" xfId="16152"/>
    <cellStyle name="20% - Accent1 9 2 3 2" xfId="40943"/>
    <cellStyle name="20% - Accent1 9 2 4" xfId="10725"/>
    <cellStyle name="20% - Accent1 9 2 4 2" xfId="35742"/>
    <cellStyle name="20% - Accent1 9 2 5" xfId="31869"/>
    <cellStyle name="20% - Accent1 9 3" xfId="4816"/>
    <cellStyle name="20% - Accent1 9 3 2" xfId="24663"/>
    <cellStyle name="20% - Accent1 9 3 2 2" xfId="49202"/>
    <cellStyle name="20% - Accent1 9 3 2 3" xfId="51327"/>
    <cellStyle name="20% - Accent1 9 3 3" xfId="11623"/>
    <cellStyle name="20% - Accent1 9 3 3 2" xfId="36640"/>
    <cellStyle name="20% - Accent1 9 3 4" xfId="29938"/>
    <cellStyle name="20% - Accent1 9 4" xfId="18337"/>
    <cellStyle name="20% - Accent1 9 4 2" xfId="25781"/>
    <cellStyle name="20% - Accent1 9 4 2 2" xfId="50304"/>
    <cellStyle name="20% - Accent1 9 4 2 3" xfId="51328"/>
    <cellStyle name="20% - Accent1 9 4 3" xfId="43032"/>
    <cellStyle name="20% - Accent1 9 4 4" xfId="51329"/>
    <cellStyle name="20% - Accent1 9 5" xfId="21287"/>
    <cellStyle name="20% - Accent1 9 5 2" xfId="45847"/>
    <cellStyle name="20% - Accent1 9 5 3" xfId="51330"/>
    <cellStyle name="20% - Accent1 9 6" xfId="8772"/>
    <cellStyle name="20% - Accent1 9 6 2" xfId="33789"/>
    <cellStyle name="20% - Accent1 9 7" xfId="28006"/>
    <cellStyle name="20% - Accent1 9 7 2" xfId="51331"/>
    <cellStyle name="20% - Accent1 9 8" xfId="51332"/>
    <cellStyle name="20% - Accent2" xfId="2" builtinId="34" customBuiltin="1"/>
    <cellStyle name="20% - Accent2 10" xfId="3346"/>
    <cellStyle name="20% - Accent2 10 2" xfId="7507"/>
    <cellStyle name="20% - Accent2 10 2 2" xfId="26494"/>
    <cellStyle name="20% - Accent2 10 2 2 2" xfId="51016"/>
    <cellStyle name="20% - Accent2 10 2 2 3" xfId="51333"/>
    <cellStyle name="20% - Accent2 10 2 3" xfId="18903"/>
    <cellStyle name="20% - Accent2 10 2 3 2" xfId="43596"/>
    <cellStyle name="20% - Accent2 10 2 4" xfId="11437"/>
    <cellStyle name="20% - Accent2 10 2 4 2" xfId="36454"/>
    <cellStyle name="20% - Accent2 10 2 5" xfId="32581"/>
    <cellStyle name="20% - Accent2 10 3" xfId="5528"/>
    <cellStyle name="20% - Accent2 10 3 2" xfId="11624"/>
    <cellStyle name="20% - Accent2 10 3 2 2" xfId="36641"/>
    <cellStyle name="20% - Accent2 10 3 3" xfId="30650"/>
    <cellStyle name="20% - Accent2 10 4" xfId="9495"/>
    <cellStyle name="20% - Accent2 10 4 2" xfId="34512"/>
    <cellStyle name="20% - Accent2 10 5" xfId="28718"/>
    <cellStyle name="20% - Accent2 10 5 2" xfId="51334"/>
    <cellStyle name="20% - Accent2 10 6" xfId="51335"/>
    <cellStyle name="20% - Accent2 11" xfId="3453"/>
    <cellStyle name="20% - Accent2 11 2" xfId="7598"/>
    <cellStyle name="20% - Accent2 11 2 2" xfId="23321"/>
    <cellStyle name="20% - Accent2 11 2 2 2" xfId="47864"/>
    <cellStyle name="20% - Accent2 11 2 3" xfId="11528"/>
    <cellStyle name="20% - Accent2 11 2 3 2" xfId="36545"/>
    <cellStyle name="20% - Accent2 11 2 4" xfId="32672"/>
    <cellStyle name="20% - Accent2 11 3" xfId="5619"/>
    <cellStyle name="20% - Accent2 11 3 2" xfId="11625"/>
    <cellStyle name="20% - Accent2 11 3 2 2" xfId="36642"/>
    <cellStyle name="20% - Accent2 11 3 3" xfId="30741"/>
    <cellStyle name="20% - Accent2 11 4" xfId="9594"/>
    <cellStyle name="20% - Accent2 11 4 2" xfId="34611"/>
    <cellStyle name="20% - Accent2 11 5" xfId="28809"/>
    <cellStyle name="20% - Accent2 12" xfId="2087"/>
    <cellStyle name="20% - Accent2 12 2" xfId="4566"/>
    <cellStyle name="20% - Accent2 12 2 2" xfId="11626"/>
    <cellStyle name="20% - Accent2 12 2 2 2" xfId="36643"/>
    <cellStyle name="20% - Accent2 12 2 3" xfId="29688"/>
    <cellStyle name="20% - Accent2 12 3" xfId="8522"/>
    <cellStyle name="20% - Accent2 12 3 2" xfId="33539"/>
    <cellStyle name="20% - Accent2 12 4" xfId="27756"/>
    <cellStyle name="20% - Accent2 13" xfId="6529"/>
    <cellStyle name="20% - Accent2 13 2" xfId="25531"/>
    <cellStyle name="20% - Accent2 13 2 2" xfId="50054"/>
    <cellStyle name="20% - Accent2 13 2 3" xfId="51336"/>
    <cellStyle name="20% - Accent2 13 3" xfId="18092"/>
    <cellStyle name="20% - Accent2 13 3 2" xfId="42788"/>
    <cellStyle name="20% - Accent2 13 4" xfId="10475"/>
    <cellStyle name="20% - Accent2 13 4 2" xfId="35492"/>
    <cellStyle name="20% - Accent2 13 5" xfId="31619"/>
    <cellStyle name="20% - Accent2 14" xfId="19167"/>
    <cellStyle name="20% - Accent2 14 2" xfId="43760"/>
    <cellStyle name="20% - Accent2 14 3" xfId="51337"/>
    <cellStyle name="20% - Accent2 15" xfId="51338"/>
    <cellStyle name="20% - Accent2 15 2" xfId="51339"/>
    <cellStyle name="20% - Accent2 16" xfId="51340"/>
    <cellStyle name="20% - Accent2 16 2" xfId="51341"/>
    <cellStyle name="20% - Accent2 17" xfId="51342"/>
    <cellStyle name="20% - Accent2 18" xfId="51343"/>
    <cellStyle name="20% - Accent2 19" xfId="51344"/>
    <cellStyle name="20% - Accent2 2" xfId="367"/>
    <cellStyle name="20% - Accent2 2 2" xfId="891"/>
    <cellStyle name="20% - Accent2 2 2 10" xfId="27079"/>
    <cellStyle name="20% - Accent2 2 2 10 2" xfId="51345"/>
    <cellStyle name="20% - Accent2 2 2 11" xfId="51346"/>
    <cellStyle name="20% - Accent2 2 2 2" xfId="2695"/>
    <cellStyle name="20% - Accent2 2 2 2 2" xfId="6861"/>
    <cellStyle name="20% - Accent2 2 2 2 2 2" xfId="25847"/>
    <cellStyle name="20% - Accent2 2 2 2 2 2 2" xfId="50370"/>
    <cellStyle name="20% - Accent2 2 2 2 2 2 3" xfId="51347"/>
    <cellStyle name="20% - Accent2 2 2 2 2 3" xfId="18387"/>
    <cellStyle name="20% - Accent2 2 2 2 2 3 2" xfId="43081"/>
    <cellStyle name="20% - Accent2 2 2 2 2 4" xfId="10791"/>
    <cellStyle name="20% - Accent2 2 2 2 2 4 2" xfId="35808"/>
    <cellStyle name="20% - Accent2 2 2 2 2 5" xfId="31935"/>
    <cellStyle name="20% - Accent2 2 2 2 3" xfId="4882"/>
    <cellStyle name="20% - Accent2 2 2 2 3 2" xfId="11627"/>
    <cellStyle name="20% - Accent2 2 2 2 3 2 2" xfId="36644"/>
    <cellStyle name="20% - Accent2 2 2 2 3 3" xfId="30004"/>
    <cellStyle name="20% - Accent2 2 2 2 4" xfId="8848"/>
    <cellStyle name="20% - Accent2 2 2 2 4 2" xfId="33865"/>
    <cellStyle name="20% - Accent2 2 2 2 5" xfId="28072"/>
    <cellStyle name="20% - Accent2 2 2 2 5 2" xfId="51348"/>
    <cellStyle name="20% - Accent2 2 2 2 6" xfId="51349"/>
    <cellStyle name="20% - Accent2 2 2 3" xfId="5832"/>
    <cellStyle name="20% - Accent2 2 2 3 2" xfId="20614"/>
    <cellStyle name="20% - Accent2 2 2 3 2 2" xfId="45175"/>
    <cellStyle name="20% - Accent2 2 2 3 2 3" xfId="51350"/>
    <cellStyle name="20% - Accent2 2 2 3 3" xfId="14087"/>
    <cellStyle name="20% - Accent2 2 2 3 3 2" xfId="38966"/>
    <cellStyle name="20% - Accent2 2 2 3 4" xfId="9798"/>
    <cellStyle name="20% - Accent2 2 2 3 4 2" xfId="34815"/>
    <cellStyle name="20% - Accent2 2 2 3 5" xfId="30942"/>
    <cellStyle name="20% - Accent2 2 2 4" xfId="3889"/>
    <cellStyle name="20% - Accent2 2 2 4 2" xfId="21636"/>
    <cellStyle name="20% - Accent2 2 2 4 2 2" xfId="46195"/>
    <cellStyle name="20% - Accent2 2 2 4 2 3" xfId="51351"/>
    <cellStyle name="20% - Accent2 2 2 4 3" xfId="11628"/>
    <cellStyle name="20% - Accent2 2 2 4 3 2" xfId="36645"/>
    <cellStyle name="20% - Accent2 2 2 4 4" xfId="29011"/>
    <cellStyle name="20% - Accent2 2 2 5" xfId="15277"/>
    <cellStyle name="20% - Accent2 2 2 5 2" xfId="22657"/>
    <cellStyle name="20% - Accent2 2 2 5 2 2" xfId="47201"/>
    <cellStyle name="20% - Accent2 2 2 5 2 3" xfId="51352"/>
    <cellStyle name="20% - Accent2 2 2 5 3" xfId="40080"/>
    <cellStyle name="20% - Accent2 2 2 5 4" xfId="51353"/>
    <cellStyle name="20% - Accent2 2 2 6" xfId="16335"/>
    <cellStyle name="20% - Accent2 2 2 6 2" xfId="23748"/>
    <cellStyle name="20% - Accent2 2 2 6 2 2" xfId="48287"/>
    <cellStyle name="20% - Accent2 2 2 6 2 3" xfId="51354"/>
    <cellStyle name="20% - Accent2 2 2 6 3" xfId="41094"/>
    <cellStyle name="20% - Accent2 2 2 6 4" xfId="51355"/>
    <cellStyle name="20% - Accent2 2 2 7" xfId="17410"/>
    <cellStyle name="20% - Accent2 2 2 7 2" xfId="24854"/>
    <cellStyle name="20% - Accent2 2 2 7 2 2" xfId="49377"/>
    <cellStyle name="20% - Accent2 2 2 7 2 3" xfId="51356"/>
    <cellStyle name="20% - Accent2 2 2 7 3" xfId="42111"/>
    <cellStyle name="20% - Accent2 2 2 7 4" xfId="51357"/>
    <cellStyle name="20% - Accent2 2 2 8" xfId="19299"/>
    <cellStyle name="20% - Accent2 2 2 8 2" xfId="43885"/>
    <cellStyle name="20% - Accent2 2 2 8 3" xfId="51358"/>
    <cellStyle name="20% - Accent2 2 2 9" xfId="7845"/>
    <cellStyle name="20% - Accent2 2 2 9 2" xfId="32862"/>
    <cellStyle name="20% - Accent2 2 3" xfId="890"/>
    <cellStyle name="20% - Accent2 2 3 10" xfId="27078"/>
    <cellStyle name="20% - Accent2 2 3 10 2" xfId="51359"/>
    <cellStyle name="20% - Accent2 2 3 11" xfId="51360"/>
    <cellStyle name="20% - Accent2 2 3 2" xfId="5831"/>
    <cellStyle name="20% - Accent2 2 3 2 2" xfId="20139"/>
    <cellStyle name="20% - Accent2 2 3 2 2 2" xfId="44703"/>
    <cellStyle name="20% - Accent2 2 3 2 2 3" xfId="51361"/>
    <cellStyle name="20% - Accent2 2 3 2 3" xfId="13762"/>
    <cellStyle name="20% - Accent2 2 3 2 3 2" xfId="38674"/>
    <cellStyle name="20% - Accent2 2 3 2 4" xfId="9797"/>
    <cellStyle name="20% - Accent2 2 3 2 4 2" xfId="34814"/>
    <cellStyle name="20% - Accent2 2 3 2 5" xfId="30941"/>
    <cellStyle name="20% - Accent2 2 3 3" xfId="3888"/>
    <cellStyle name="20% - Accent2 2 3 3 2" xfId="20613"/>
    <cellStyle name="20% - Accent2 2 3 3 2 2" xfId="45174"/>
    <cellStyle name="20% - Accent2 2 3 3 2 3" xfId="51362"/>
    <cellStyle name="20% - Accent2 2 3 3 3" xfId="11629"/>
    <cellStyle name="20% - Accent2 2 3 3 3 2" xfId="36646"/>
    <cellStyle name="20% - Accent2 2 3 3 4" xfId="29010"/>
    <cellStyle name="20% - Accent2 2 3 4" xfId="14826"/>
    <cellStyle name="20% - Accent2 2 3 4 2" xfId="21635"/>
    <cellStyle name="20% - Accent2 2 3 4 2 2" xfId="46194"/>
    <cellStyle name="20% - Accent2 2 3 4 2 3" xfId="51363"/>
    <cellStyle name="20% - Accent2 2 3 4 3" xfId="39671"/>
    <cellStyle name="20% - Accent2 2 3 4 4" xfId="51364"/>
    <cellStyle name="20% - Accent2 2 3 5" xfId="15276"/>
    <cellStyle name="20% - Accent2 2 3 5 2" xfId="22656"/>
    <cellStyle name="20% - Accent2 2 3 5 2 2" xfId="47200"/>
    <cellStyle name="20% - Accent2 2 3 5 2 3" xfId="51365"/>
    <cellStyle name="20% - Accent2 2 3 5 3" xfId="40079"/>
    <cellStyle name="20% - Accent2 2 3 5 4" xfId="51366"/>
    <cellStyle name="20% - Accent2 2 3 6" xfId="16334"/>
    <cellStyle name="20% - Accent2 2 3 6 2" xfId="23747"/>
    <cellStyle name="20% - Accent2 2 3 6 2 2" xfId="48286"/>
    <cellStyle name="20% - Accent2 2 3 6 2 3" xfId="51367"/>
    <cellStyle name="20% - Accent2 2 3 6 3" xfId="41093"/>
    <cellStyle name="20% - Accent2 2 3 6 4" xfId="51368"/>
    <cellStyle name="20% - Accent2 2 3 7" xfId="17409"/>
    <cellStyle name="20% - Accent2 2 3 7 2" xfId="24853"/>
    <cellStyle name="20% - Accent2 2 3 7 2 2" xfId="49376"/>
    <cellStyle name="20% - Accent2 2 3 7 2 3" xfId="51369"/>
    <cellStyle name="20% - Accent2 2 3 7 3" xfId="42110"/>
    <cellStyle name="20% - Accent2 2 3 7 4" xfId="51370"/>
    <cellStyle name="20% - Accent2 2 3 8" xfId="19298"/>
    <cellStyle name="20% - Accent2 2 3 8 2" xfId="43884"/>
    <cellStyle name="20% - Accent2 2 3 8 3" xfId="51371"/>
    <cellStyle name="20% - Accent2 2 3 9" xfId="7844"/>
    <cellStyle name="20% - Accent2 2 3 9 2" xfId="32861"/>
    <cellStyle name="20% - Accent2 2 4" xfId="2125"/>
    <cellStyle name="20% - Accent2 2 5" xfId="2525"/>
    <cellStyle name="20% - Accent2 2 5 2" xfId="17251"/>
    <cellStyle name="20% - Accent2 2 5 3" xfId="22538"/>
    <cellStyle name="20% - Accent2 2 5 3 2" xfId="47083"/>
    <cellStyle name="20% - Accent2 2 5 3 3" xfId="51372"/>
    <cellStyle name="20% - Accent2 2 5 4" xfId="15159"/>
    <cellStyle name="20% - Accent2 2 5 4 2" xfId="39975"/>
    <cellStyle name="20% - Accent2 2 5 5" xfId="51373"/>
    <cellStyle name="20% - Accent2 2 6" xfId="2694"/>
    <cellStyle name="20% - Accent2 2 6 2" xfId="6860"/>
    <cellStyle name="20% - Accent2 2 6 2 2" xfId="25846"/>
    <cellStyle name="20% - Accent2 2 6 2 2 2" xfId="50369"/>
    <cellStyle name="20% - Accent2 2 6 2 3" xfId="10790"/>
    <cellStyle name="20% - Accent2 2 6 2 3 2" xfId="35807"/>
    <cellStyle name="20% - Accent2 2 6 2 4" xfId="31934"/>
    <cellStyle name="20% - Accent2 2 6 3" xfId="4881"/>
    <cellStyle name="20% - Accent2 2 6 3 2" xfId="11630"/>
    <cellStyle name="20% - Accent2 2 6 3 2 2" xfId="36647"/>
    <cellStyle name="20% - Accent2 2 6 3 3" xfId="30003"/>
    <cellStyle name="20% - Accent2 2 6 4" xfId="8847"/>
    <cellStyle name="20% - Accent2 2 6 4 2" xfId="33864"/>
    <cellStyle name="20% - Accent2 2 6 5" xfId="28071"/>
    <cellStyle name="20% - Accent2 2 7" xfId="26686"/>
    <cellStyle name="20% - Accent2 2 8" xfId="51374"/>
    <cellStyle name="20% - Accent2 20" xfId="51375"/>
    <cellStyle name="20% - Accent2 21" xfId="51376"/>
    <cellStyle name="20% - Accent2 22" xfId="51377"/>
    <cellStyle name="20% - Accent2 23" xfId="51378"/>
    <cellStyle name="20% - Accent2 24" xfId="51379"/>
    <cellStyle name="20% - Accent2 3" xfId="892"/>
    <cellStyle name="20% - Accent2 3 10" xfId="3890"/>
    <cellStyle name="20% - Accent2 3 10 2" xfId="11631"/>
    <cellStyle name="20% - Accent2 3 10 2 2" xfId="36648"/>
    <cellStyle name="20% - Accent2 3 10 3" xfId="29012"/>
    <cellStyle name="20% - Accent2 3 11" xfId="7846"/>
    <cellStyle name="20% - Accent2 3 11 2" xfId="32863"/>
    <cellStyle name="20% - Accent2 3 12" xfId="27080"/>
    <cellStyle name="20% - Accent2 3 12 2" xfId="51380"/>
    <cellStyle name="20% - Accent2 3 13" xfId="51381"/>
    <cellStyle name="20% - Accent2 3 14" xfId="51382"/>
    <cellStyle name="20% - Accent2 3 15" xfId="51383"/>
    <cellStyle name="20% - Accent2 3 16" xfId="51384"/>
    <cellStyle name="20% - Accent2 3 17" xfId="51385"/>
    <cellStyle name="20% - Accent2 3 18" xfId="51386"/>
    <cellStyle name="20% - Accent2 3 19" xfId="51387"/>
    <cellStyle name="20% - Accent2 3 2" xfId="893"/>
    <cellStyle name="20% - Accent2 3 2 10" xfId="27081"/>
    <cellStyle name="20% - Accent2 3 2 10 2" xfId="51388"/>
    <cellStyle name="20% - Accent2 3 2 11" xfId="51389"/>
    <cellStyle name="20% - Accent2 3 2 12" xfId="51390"/>
    <cellStyle name="20% - Accent2 3 2 13" xfId="51391"/>
    <cellStyle name="20% - Accent2 3 2 14" xfId="51392"/>
    <cellStyle name="20% - Accent2 3 2 15" xfId="51393"/>
    <cellStyle name="20% - Accent2 3 2 16" xfId="51394"/>
    <cellStyle name="20% - Accent2 3 2 17" xfId="51395"/>
    <cellStyle name="20% - Accent2 3 2 18" xfId="51396"/>
    <cellStyle name="20% - Accent2 3 2 19" xfId="51397"/>
    <cellStyle name="20% - Accent2 3 2 2" xfId="2697"/>
    <cellStyle name="20% - Accent2 3 2 2 2" xfId="6863"/>
    <cellStyle name="20% - Accent2 3 2 2 2 2" xfId="25849"/>
    <cellStyle name="20% - Accent2 3 2 2 2 2 2" xfId="50372"/>
    <cellStyle name="20% - Accent2 3 2 2 2 2 3" xfId="51398"/>
    <cellStyle name="20% - Accent2 3 2 2 2 3" xfId="18389"/>
    <cellStyle name="20% - Accent2 3 2 2 2 3 2" xfId="43083"/>
    <cellStyle name="20% - Accent2 3 2 2 2 4" xfId="10793"/>
    <cellStyle name="20% - Accent2 3 2 2 2 4 2" xfId="35810"/>
    <cellStyle name="20% - Accent2 3 2 2 2 5" xfId="31937"/>
    <cellStyle name="20% - Accent2 3 2 2 3" xfId="4884"/>
    <cellStyle name="20% - Accent2 3 2 2 3 2" xfId="11632"/>
    <cellStyle name="20% - Accent2 3 2 2 3 2 2" xfId="36649"/>
    <cellStyle name="20% - Accent2 3 2 2 3 3" xfId="30006"/>
    <cellStyle name="20% - Accent2 3 2 2 4" xfId="8850"/>
    <cellStyle name="20% - Accent2 3 2 2 4 2" xfId="33867"/>
    <cellStyle name="20% - Accent2 3 2 2 5" xfId="28074"/>
    <cellStyle name="20% - Accent2 3 2 2 5 2" xfId="51399"/>
    <cellStyle name="20% - Accent2 3 2 2 6" xfId="51400"/>
    <cellStyle name="20% - Accent2 3 2 20" xfId="51401"/>
    <cellStyle name="20% - Accent2 3 2 21" xfId="51402"/>
    <cellStyle name="20% - Accent2 3 2 22" xfId="51403"/>
    <cellStyle name="20% - Accent2 3 2 23" xfId="51404"/>
    <cellStyle name="20% - Accent2 3 2 24" xfId="51405"/>
    <cellStyle name="20% - Accent2 3 2 25" xfId="51406"/>
    <cellStyle name="20% - Accent2 3 2 26" xfId="51407"/>
    <cellStyle name="20% - Accent2 3 2 27" xfId="51408"/>
    <cellStyle name="20% - Accent2 3 2 28" xfId="51409"/>
    <cellStyle name="20% - Accent2 3 2 29" xfId="51410"/>
    <cellStyle name="20% - Accent2 3 2 3" xfId="5834"/>
    <cellStyle name="20% - Accent2 3 2 3 2" xfId="20616"/>
    <cellStyle name="20% - Accent2 3 2 3 2 2" xfId="45177"/>
    <cellStyle name="20% - Accent2 3 2 3 2 3" xfId="51411"/>
    <cellStyle name="20% - Accent2 3 2 3 3" xfId="14088"/>
    <cellStyle name="20% - Accent2 3 2 3 3 2" xfId="38967"/>
    <cellStyle name="20% - Accent2 3 2 3 4" xfId="9800"/>
    <cellStyle name="20% - Accent2 3 2 3 4 2" xfId="34817"/>
    <cellStyle name="20% - Accent2 3 2 3 5" xfId="30944"/>
    <cellStyle name="20% - Accent2 3 2 30" xfId="51412"/>
    <cellStyle name="20% - Accent2 3 2 4" xfId="3891"/>
    <cellStyle name="20% - Accent2 3 2 4 2" xfId="21637"/>
    <cellStyle name="20% - Accent2 3 2 4 2 2" xfId="46196"/>
    <cellStyle name="20% - Accent2 3 2 4 2 3" xfId="51413"/>
    <cellStyle name="20% - Accent2 3 2 4 3" xfId="11633"/>
    <cellStyle name="20% - Accent2 3 2 4 3 2" xfId="36650"/>
    <cellStyle name="20% - Accent2 3 2 4 4" xfId="29013"/>
    <cellStyle name="20% - Accent2 3 2 5" xfId="15278"/>
    <cellStyle name="20% - Accent2 3 2 5 2" xfId="22658"/>
    <cellStyle name="20% - Accent2 3 2 5 2 2" xfId="47202"/>
    <cellStyle name="20% - Accent2 3 2 5 2 3" xfId="51414"/>
    <cellStyle name="20% - Accent2 3 2 5 3" xfId="40081"/>
    <cellStyle name="20% - Accent2 3 2 5 4" xfId="51415"/>
    <cellStyle name="20% - Accent2 3 2 6" xfId="16336"/>
    <cellStyle name="20% - Accent2 3 2 6 2" xfId="23750"/>
    <cellStyle name="20% - Accent2 3 2 6 2 2" xfId="48289"/>
    <cellStyle name="20% - Accent2 3 2 6 2 3" xfId="51416"/>
    <cellStyle name="20% - Accent2 3 2 6 3" xfId="41095"/>
    <cellStyle name="20% - Accent2 3 2 6 4" xfId="51417"/>
    <cellStyle name="20% - Accent2 3 2 7" xfId="17412"/>
    <cellStyle name="20% - Accent2 3 2 7 2" xfId="24856"/>
    <cellStyle name="20% - Accent2 3 2 7 2 2" xfId="49379"/>
    <cellStyle name="20% - Accent2 3 2 7 2 3" xfId="51418"/>
    <cellStyle name="20% - Accent2 3 2 7 3" xfId="42113"/>
    <cellStyle name="20% - Accent2 3 2 7 4" xfId="51419"/>
    <cellStyle name="20% - Accent2 3 2 8" xfId="19300"/>
    <cellStyle name="20% - Accent2 3 2 8 2" xfId="43886"/>
    <cellStyle name="20% - Accent2 3 2 8 3" xfId="51420"/>
    <cellStyle name="20% - Accent2 3 2 9" xfId="7847"/>
    <cellStyle name="20% - Accent2 3 2 9 2" xfId="32864"/>
    <cellStyle name="20% - Accent2 3 20" xfId="51421"/>
    <cellStyle name="20% - Accent2 3 21" xfId="51422"/>
    <cellStyle name="20% - Accent2 3 22" xfId="51423"/>
    <cellStyle name="20% - Accent2 3 23" xfId="51424"/>
    <cellStyle name="20% - Accent2 3 24" xfId="51425"/>
    <cellStyle name="20% - Accent2 3 25" xfId="51426"/>
    <cellStyle name="20% - Accent2 3 26" xfId="51427"/>
    <cellStyle name="20% - Accent2 3 27" xfId="51428"/>
    <cellStyle name="20% - Accent2 3 28" xfId="51429"/>
    <cellStyle name="20% - Accent2 3 29" xfId="51430"/>
    <cellStyle name="20% - Accent2 3 3" xfId="2310"/>
    <cellStyle name="20% - Accent2 3 3 10" xfId="51431"/>
    <cellStyle name="20% - Accent2 3 3 11" xfId="51432"/>
    <cellStyle name="20% - Accent2 3 3 12" xfId="51433"/>
    <cellStyle name="20% - Accent2 3 3 13" xfId="51434"/>
    <cellStyle name="20% - Accent2 3 3 14" xfId="51435"/>
    <cellStyle name="20% - Accent2 3 3 15" xfId="51436"/>
    <cellStyle name="20% - Accent2 3 3 16" xfId="51437"/>
    <cellStyle name="20% - Accent2 3 3 17" xfId="51438"/>
    <cellStyle name="20% - Accent2 3 3 18" xfId="51439"/>
    <cellStyle name="20% - Accent2 3 3 19" xfId="51440"/>
    <cellStyle name="20% - Accent2 3 3 2" xfId="6660"/>
    <cellStyle name="20% - Accent2 3 3 2 2" xfId="21414"/>
    <cellStyle name="20% - Accent2 3 3 2 2 2" xfId="45973"/>
    <cellStyle name="20% - Accent2 3 3 2 2 3" xfId="51441"/>
    <cellStyle name="20% - Accent2 3 3 2 3" xfId="14671"/>
    <cellStyle name="20% - Accent2 3 3 2 3 2" xfId="39535"/>
    <cellStyle name="20% - Accent2 3 3 2 4" xfId="10599"/>
    <cellStyle name="20% - Accent2 3 3 2 4 2" xfId="35616"/>
    <cellStyle name="20% - Accent2 3 3 2 5" xfId="31743"/>
    <cellStyle name="20% - Accent2 3 3 20" xfId="51442"/>
    <cellStyle name="20% - Accent2 3 3 21" xfId="51443"/>
    <cellStyle name="20% - Accent2 3 3 3" xfId="4690"/>
    <cellStyle name="20% - Accent2 3 3 3 2" xfId="22412"/>
    <cellStyle name="20% - Accent2 3 3 3 2 2" xfId="46967"/>
    <cellStyle name="20% - Accent2 3 3 3 2 3" xfId="51444"/>
    <cellStyle name="20% - Accent2 3 3 3 3" xfId="11634"/>
    <cellStyle name="20% - Accent2 3 3 3 3 2" xfId="36651"/>
    <cellStyle name="20% - Accent2 3 3 3 4" xfId="29812"/>
    <cellStyle name="20% - Accent2 3 3 4" xfId="16054"/>
    <cellStyle name="20% - Accent2 3 3 4 2" xfId="23445"/>
    <cellStyle name="20% - Accent2 3 3 4 2 2" xfId="47988"/>
    <cellStyle name="20% - Accent2 3 3 4 2 3" xfId="51445"/>
    <cellStyle name="20% - Accent2 3 3 4 3" xfId="40849"/>
    <cellStyle name="20% - Accent2 3 3 4 4" xfId="51446"/>
    <cellStyle name="20% - Accent2 3 3 5" xfId="17119"/>
    <cellStyle name="20% - Accent2 3 3 5 2" xfId="24537"/>
    <cellStyle name="20% - Accent2 3 3 5 2 2" xfId="49076"/>
    <cellStyle name="20% - Accent2 3 3 5 2 3" xfId="51447"/>
    <cellStyle name="20% - Accent2 3 3 5 3" xfId="41869"/>
    <cellStyle name="20% - Accent2 3 3 5 4" xfId="51448"/>
    <cellStyle name="20% - Accent2 3 3 6" xfId="18213"/>
    <cellStyle name="20% - Accent2 3 3 6 2" xfId="25655"/>
    <cellStyle name="20% - Accent2 3 3 6 2 2" xfId="50178"/>
    <cellStyle name="20% - Accent2 3 3 6 2 3" xfId="51449"/>
    <cellStyle name="20% - Accent2 3 3 6 3" xfId="42909"/>
    <cellStyle name="20% - Accent2 3 3 6 4" xfId="51450"/>
    <cellStyle name="20% - Accent2 3 3 7" xfId="20458"/>
    <cellStyle name="20% - Accent2 3 3 7 2" xfId="45019"/>
    <cellStyle name="20% - Accent2 3 3 7 3" xfId="51451"/>
    <cellStyle name="20% - Accent2 3 3 8" xfId="8646"/>
    <cellStyle name="20% - Accent2 3 3 8 2" xfId="33663"/>
    <cellStyle name="20% - Accent2 3 3 9" xfId="27880"/>
    <cellStyle name="20% - Accent2 3 3 9 2" xfId="51452"/>
    <cellStyle name="20% - Accent2 3 30" xfId="51453"/>
    <cellStyle name="20% - Accent2 3 31" xfId="51454"/>
    <cellStyle name="20% - Accent2 3 32" xfId="51455"/>
    <cellStyle name="20% - Accent2 3 33" xfId="51456"/>
    <cellStyle name="20% - Accent2 3 4" xfId="2426"/>
    <cellStyle name="20% - Accent2 3 4 10" xfId="51457"/>
    <cellStyle name="20% - Accent2 3 4 2" xfId="6763"/>
    <cellStyle name="20% - Accent2 3 4 2 2" xfId="21517"/>
    <cellStyle name="20% - Accent2 3 4 2 2 2" xfId="46076"/>
    <cellStyle name="20% - Accent2 3 4 2 2 3" xfId="51458"/>
    <cellStyle name="20% - Accent2 3 4 2 3" xfId="14718"/>
    <cellStyle name="20% - Accent2 3 4 2 3 2" xfId="39582"/>
    <cellStyle name="20% - Accent2 3 4 2 4" xfId="10702"/>
    <cellStyle name="20% - Accent2 3 4 2 4 2" xfId="35719"/>
    <cellStyle name="20% - Accent2 3 4 2 5" xfId="31846"/>
    <cellStyle name="20% - Accent2 3 4 3" xfId="4793"/>
    <cellStyle name="20% - Accent2 3 4 3 2" xfId="22524"/>
    <cellStyle name="20% - Accent2 3 4 3 2 2" xfId="47070"/>
    <cellStyle name="20% - Accent2 3 4 3 2 3" xfId="51459"/>
    <cellStyle name="20% - Accent2 3 4 3 3" xfId="11635"/>
    <cellStyle name="20% - Accent2 3 4 3 3 2" xfId="36652"/>
    <cellStyle name="20% - Accent2 3 4 3 4" xfId="29915"/>
    <cellStyle name="20% - Accent2 3 4 4" xfId="16133"/>
    <cellStyle name="20% - Accent2 3 4 4 2" xfId="23548"/>
    <cellStyle name="20% - Accent2 3 4 4 2 2" xfId="48091"/>
    <cellStyle name="20% - Accent2 3 4 4 2 3" xfId="51460"/>
    <cellStyle name="20% - Accent2 3 4 4 3" xfId="40928"/>
    <cellStyle name="20% - Accent2 3 4 4 4" xfId="51461"/>
    <cellStyle name="20% - Accent2 3 4 5" xfId="17222"/>
    <cellStyle name="20% - Accent2 3 4 5 2" xfId="24640"/>
    <cellStyle name="20% - Accent2 3 4 5 2 2" xfId="49179"/>
    <cellStyle name="20% - Accent2 3 4 5 2 3" xfId="51462"/>
    <cellStyle name="20% - Accent2 3 4 5 3" xfId="41972"/>
    <cellStyle name="20% - Accent2 3 4 5 4" xfId="51463"/>
    <cellStyle name="20% - Accent2 3 4 6" xfId="18317"/>
    <cellStyle name="20% - Accent2 3 4 6 2" xfId="25758"/>
    <cellStyle name="20% - Accent2 3 4 6 2 2" xfId="50281"/>
    <cellStyle name="20% - Accent2 3 4 6 2 3" xfId="51464"/>
    <cellStyle name="20% - Accent2 3 4 6 3" xfId="43012"/>
    <cellStyle name="20% - Accent2 3 4 6 4" xfId="51465"/>
    <cellStyle name="20% - Accent2 3 4 7" xfId="20140"/>
    <cellStyle name="20% - Accent2 3 4 7 2" xfId="44704"/>
    <cellStyle name="20% - Accent2 3 4 7 3" xfId="51466"/>
    <cellStyle name="20% - Accent2 3 4 8" xfId="8749"/>
    <cellStyle name="20% - Accent2 3 4 8 2" xfId="33766"/>
    <cellStyle name="20% - Accent2 3 4 9" xfId="27983"/>
    <cellStyle name="20% - Accent2 3 4 9 2" xfId="51467"/>
    <cellStyle name="20% - Accent2 3 5" xfId="2510"/>
    <cellStyle name="20% - Accent2 3 5 2" xfId="6835"/>
    <cellStyle name="20% - Accent2 3 5 2 2" xfId="23621"/>
    <cellStyle name="20% - Accent2 3 5 2 2 2" xfId="48162"/>
    <cellStyle name="20% - Accent2 3 5 2 2 3" xfId="51468"/>
    <cellStyle name="20% - Accent2 3 5 2 3" xfId="16194"/>
    <cellStyle name="20% - Accent2 3 5 2 3 2" xfId="40980"/>
    <cellStyle name="20% - Accent2 3 5 2 4" xfId="10773"/>
    <cellStyle name="20% - Accent2 3 5 2 4 2" xfId="35790"/>
    <cellStyle name="20% - Accent2 3 5 2 5" xfId="31917"/>
    <cellStyle name="20% - Accent2 3 5 3" xfId="4864"/>
    <cellStyle name="20% - Accent2 3 5 3 2" xfId="24711"/>
    <cellStyle name="20% - Accent2 3 5 3 2 2" xfId="49250"/>
    <cellStyle name="20% - Accent2 3 5 3 2 3" xfId="51469"/>
    <cellStyle name="20% - Accent2 3 5 3 3" xfId="11636"/>
    <cellStyle name="20% - Accent2 3 5 3 3 2" xfId="36653"/>
    <cellStyle name="20% - Accent2 3 5 3 4" xfId="29986"/>
    <cellStyle name="20% - Accent2 3 5 4" xfId="18374"/>
    <cellStyle name="20% - Accent2 3 5 4 2" xfId="25829"/>
    <cellStyle name="20% - Accent2 3 5 4 2 2" xfId="50352"/>
    <cellStyle name="20% - Accent2 3 5 4 2 3" xfId="51470"/>
    <cellStyle name="20% - Accent2 3 5 4 3" xfId="43069"/>
    <cellStyle name="20% - Accent2 3 5 4 4" xfId="51471"/>
    <cellStyle name="20% - Accent2 3 5 5" xfId="20615"/>
    <cellStyle name="20% - Accent2 3 5 5 2" xfId="45176"/>
    <cellStyle name="20% - Accent2 3 5 5 3" xfId="51472"/>
    <cellStyle name="20% - Accent2 3 5 6" xfId="8820"/>
    <cellStyle name="20% - Accent2 3 5 6 2" xfId="33837"/>
    <cellStyle name="20% - Accent2 3 5 7" xfId="28054"/>
    <cellStyle name="20% - Accent2 3 5 7 2" xfId="51473"/>
    <cellStyle name="20% - Accent2 3 5 8" xfId="51474"/>
    <cellStyle name="20% - Accent2 3 6" xfId="2696"/>
    <cellStyle name="20% - Accent2 3 6 2" xfId="6862"/>
    <cellStyle name="20% - Accent2 3 6 2 2" xfId="25848"/>
    <cellStyle name="20% - Accent2 3 6 2 2 2" xfId="50371"/>
    <cellStyle name="20% - Accent2 3 6 2 2 3" xfId="51475"/>
    <cellStyle name="20% - Accent2 3 6 2 3" xfId="18388"/>
    <cellStyle name="20% - Accent2 3 6 2 3 2" xfId="43082"/>
    <cellStyle name="20% - Accent2 3 6 2 4" xfId="10792"/>
    <cellStyle name="20% - Accent2 3 6 2 4 2" xfId="35809"/>
    <cellStyle name="20% - Accent2 3 6 2 5" xfId="31936"/>
    <cellStyle name="20% - Accent2 3 6 3" xfId="4883"/>
    <cellStyle name="20% - Accent2 3 6 3 2" xfId="11637"/>
    <cellStyle name="20% - Accent2 3 6 3 2 2" xfId="36654"/>
    <cellStyle name="20% - Accent2 3 6 3 3" xfId="30005"/>
    <cellStyle name="20% - Accent2 3 6 4" xfId="8849"/>
    <cellStyle name="20% - Accent2 3 6 4 2" xfId="33866"/>
    <cellStyle name="20% - Accent2 3 6 5" xfId="28073"/>
    <cellStyle name="20% - Accent2 3 6 5 2" xfId="51476"/>
    <cellStyle name="20% - Accent2 3 6 6" xfId="51477"/>
    <cellStyle name="20% - Accent2 3 7" xfId="3410"/>
    <cellStyle name="20% - Accent2 3 7 2" xfId="7562"/>
    <cellStyle name="20% - Accent2 3 7 2 2" xfId="26549"/>
    <cellStyle name="20% - Accent2 3 7 2 2 2" xfId="51071"/>
    <cellStyle name="20% - Accent2 3 7 2 2 3" xfId="51478"/>
    <cellStyle name="20% - Accent2 3 7 2 3" xfId="18948"/>
    <cellStyle name="20% - Accent2 3 7 2 3 2" xfId="43641"/>
    <cellStyle name="20% - Accent2 3 7 2 4" xfId="11492"/>
    <cellStyle name="20% - Accent2 3 7 2 4 2" xfId="36509"/>
    <cellStyle name="20% - Accent2 3 7 2 5" xfId="32636"/>
    <cellStyle name="20% - Accent2 3 7 3" xfId="5583"/>
    <cellStyle name="20% - Accent2 3 7 3 2" xfId="11638"/>
    <cellStyle name="20% - Accent2 3 7 3 2 2" xfId="36655"/>
    <cellStyle name="20% - Accent2 3 7 3 3" xfId="30705"/>
    <cellStyle name="20% - Accent2 3 7 4" xfId="9558"/>
    <cellStyle name="20% - Accent2 3 7 4 2" xfId="34575"/>
    <cellStyle name="20% - Accent2 3 7 5" xfId="28773"/>
    <cellStyle name="20% - Accent2 3 7 5 2" xfId="51479"/>
    <cellStyle name="20% - Accent2 3 7 6" xfId="51480"/>
    <cellStyle name="20% - Accent2 3 8" xfId="3518"/>
    <cellStyle name="20% - Accent2 3 8 2" xfId="7656"/>
    <cellStyle name="20% - Accent2 3 8 2 2" xfId="23749"/>
    <cellStyle name="20% - Accent2 3 8 2 2 2" xfId="48288"/>
    <cellStyle name="20% - Accent2 3 8 2 3" xfId="11586"/>
    <cellStyle name="20% - Accent2 3 8 2 3 2" xfId="36603"/>
    <cellStyle name="20% - Accent2 3 8 2 4" xfId="32730"/>
    <cellStyle name="20% - Accent2 3 8 3" xfId="5677"/>
    <cellStyle name="20% - Accent2 3 8 3 2" xfId="11639"/>
    <cellStyle name="20% - Accent2 3 8 3 2 2" xfId="36656"/>
    <cellStyle name="20% - Accent2 3 8 3 3" xfId="30799"/>
    <cellStyle name="20% - Accent2 3 8 4" xfId="9653"/>
    <cellStyle name="20% - Accent2 3 8 4 2" xfId="34670"/>
    <cellStyle name="20% - Accent2 3 8 5" xfId="28867"/>
    <cellStyle name="20% - Accent2 3 9" xfId="5833"/>
    <cellStyle name="20% - Accent2 3 9 2" xfId="24855"/>
    <cellStyle name="20% - Accent2 3 9 2 2" xfId="49378"/>
    <cellStyle name="20% - Accent2 3 9 2 3" xfId="51481"/>
    <cellStyle name="20% - Accent2 3 9 3" xfId="17411"/>
    <cellStyle name="20% - Accent2 3 9 3 2" xfId="42112"/>
    <cellStyle name="20% - Accent2 3 9 4" xfId="9799"/>
    <cellStyle name="20% - Accent2 3 9 4 2" xfId="34816"/>
    <cellStyle name="20% - Accent2 3 9 5" xfId="30943"/>
    <cellStyle name="20% - Accent2 4" xfId="894"/>
    <cellStyle name="20% - Accent2 4 2" xfId="26777"/>
    <cellStyle name="20% - Accent2 4 3" xfId="51482"/>
    <cellStyle name="20% - Accent2 5" xfId="895"/>
    <cellStyle name="20% - Accent2 5 10" xfId="7848"/>
    <cellStyle name="20% - Accent2 5 10 2" xfId="32865"/>
    <cellStyle name="20% - Accent2 5 11" xfId="27082"/>
    <cellStyle name="20% - Accent2 5 11 2" xfId="51483"/>
    <cellStyle name="20% - Accent2 5 12" xfId="51484"/>
    <cellStyle name="20% - Accent2 5 2" xfId="896"/>
    <cellStyle name="20% - Accent2 5 2 10" xfId="27083"/>
    <cellStyle name="20% - Accent2 5 2 10 2" xfId="51485"/>
    <cellStyle name="20% - Accent2 5 2 11" xfId="51486"/>
    <cellStyle name="20% - Accent2 5 2 2" xfId="2699"/>
    <cellStyle name="20% - Accent2 5 2 2 2" xfId="6865"/>
    <cellStyle name="20% - Accent2 5 2 2 2 2" xfId="25851"/>
    <cellStyle name="20% - Accent2 5 2 2 2 2 2" xfId="50374"/>
    <cellStyle name="20% - Accent2 5 2 2 2 2 3" xfId="51487"/>
    <cellStyle name="20% - Accent2 5 2 2 2 3" xfId="18391"/>
    <cellStyle name="20% - Accent2 5 2 2 2 3 2" xfId="43085"/>
    <cellStyle name="20% - Accent2 5 2 2 2 4" xfId="10795"/>
    <cellStyle name="20% - Accent2 5 2 2 2 4 2" xfId="35812"/>
    <cellStyle name="20% - Accent2 5 2 2 2 5" xfId="31939"/>
    <cellStyle name="20% - Accent2 5 2 2 3" xfId="4886"/>
    <cellStyle name="20% - Accent2 5 2 2 3 2" xfId="11640"/>
    <cellStyle name="20% - Accent2 5 2 2 3 2 2" xfId="36657"/>
    <cellStyle name="20% - Accent2 5 2 2 3 3" xfId="30008"/>
    <cellStyle name="20% - Accent2 5 2 2 4" xfId="8852"/>
    <cellStyle name="20% - Accent2 5 2 2 4 2" xfId="33869"/>
    <cellStyle name="20% - Accent2 5 2 2 5" xfId="28076"/>
    <cellStyle name="20% - Accent2 5 2 2 5 2" xfId="51488"/>
    <cellStyle name="20% - Accent2 5 2 2 6" xfId="51489"/>
    <cellStyle name="20% - Accent2 5 2 3" xfId="5836"/>
    <cellStyle name="20% - Accent2 5 2 3 2" xfId="20618"/>
    <cellStyle name="20% - Accent2 5 2 3 2 2" xfId="45179"/>
    <cellStyle name="20% - Accent2 5 2 3 2 3" xfId="51490"/>
    <cellStyle name="20% - Accent2 5 2 3 3" xfId="14090"/>
    <cellStyle name="20% - Accent2 5 2 3 3 2" xfId="38969"/>
    <cellStyle name="20% - Accent2 5 2 3 4" xfId="9802"/>
    <cellStyle name="20% - Accent2 5 2 3 4 2" xfId="34819"/>
    <cellStyle name="20% - Accent2 5 2 3 5" xfId="30946"/>
    <cellStyle name="20% - Accent2 5 2 4" xfId="3893"/>
    <cellStyle name="20% - Accent2 5 2 4 2" xfId="21639"/>
    <cellStyle name="20% - Accent2 5 2 4 2 2" xfId="46198"/>
    <cellStyle name="20% - Accent2 5 2 4 2 3" xfId="51491"/>
    <cellStyle name="20% - Accent2 5 2 4 3" xfId="11641"/>
    <cellStyle name="20% - Accent2 5 2 4 3 2" xfId="36658"/>
    <cellStyle name="20% - Accent2 5 2 4 4" xfId="29015"/>
    <cellStyle name="20% - Accent2 5 2 5" xfId="15280"/>
    <cellStyle name="20% - Accent2 5 2 5 2" xfId="22660"/>
    <cellStyle name="20% - Accent2 5 2 5 2 2" xfId="47204"/>
    <cellStyle name="20% - Accent2 5 2 5 2 3" xfId="51492"/>
    <cellStyle name="20% - Accent2 5 2 5 3" xfId="40083"/>
    <cellStyle name="20% - Accent2 5 2 5 4" xfId="51493"/>
    <cellStyle name="20% - Accent2 5 2 6" xfId="16338"/>
    <cellStyle name="20% - Accent2 5 2 6 2" xfId="23752"/>
    <cellStyle name="20% - Accent2 5 2 6 2 2" xfId="48291"/>
    <cellStyle name="20% - Accent2 5 2 6 2 3" xfId="51494"/>
    <cellStyle name="20% - Accent2 5 2 6 3" xfId="41097"/>
    <cellStyle name="20% - Accent2 5 2 6 4" xfId="51495"/>
    <cellStyle name="20% - Accent2 5 2 7" xfId="17414"/>
    <cellStyle name="20% - Accent2 5 2 7 2" xfId="24858"/>
    <cellStyle name="20% - Accent2 5 2 7 2 2" xfId="49381"/>
    <cellStyle name="20% - Accent2 5 2 7 2 3" xfId="51496"/>
    <cellStyle name="20% - Accent2 5 2 7 3" xfId="42115"/>
    <cellStyle name="20% - Accent2 5 2 7 4" xfId="51497"/>
    <cellStyle name="20% - Accent2 5 2 8" xfId="19303"/>
    <cellStyle name="20% - Accent2 5 2 8 2" xfId="43889"/>
    <cellStyle name="20% - Accent2 5 2 8 3" xfId="51498"/>
    <cellStyle name="20% - Accent2 5 2 9" xfId="7849"/>
    <cellStyle name="20% - Accent2 5 2 9 2" xfId="32866"/>
    <cellStyle name="20% - Accent2 5 3" xfId="2698"/>
    <cellStyle name="20% - Accent2 5 3 2" xfId="6864"/>
    <cellStyle name="20% - Accent2 5 3 2 2" xfId="25850"/>
    <cellStyle name="20% - Accent2 5 3 2 2 2" xfId="50373"/>
    <cellStyle name="20% - Accent2 5 3 2 2 3" xfId="51499"/>
    <cellStyle name="20% - Accent2 5 3 2 3" xfId="18390"/>
    <cellStyle name="20% - Accent2 5 3 2 3 2" xfId="43084"/>
    <cellStyle name="20% - Accent2 5 3 2 4" xfId="10794"/>
    <cellStyle name="20% - Accent2 5 3 2 4 2" xfId="35811"/>
    <cellStyle name="20% - Accent2 5 3 2 5" xfId="31938"/>
    <cellStyle name="20% - Accent2 5 3 3" xfId="4885"/>
    <cellStyle name="20% - Accent2 5 3 3 2" xfId="11642"/>
    <cellStyle name="20% - Accent2 5 3 3 2 2" xfId="36659"/>
    <cellStyle name="20% - Accent2 5 3 3 3" xfId="30007"/>
    <cellStyle name="20% - Accent2 5 3 4" xfId="8851"/>
    <cellStyle name="20% - Accent2 5 3 4 2" xfId="33868"/>
    <cellStyle name="20% - Accent2 5 3 5" xfId="28075"/>
    <cellStyle name="20% - Accent2 5 3 5 2" xfId="51500"/>
    <cellStyle name="20% - Accent2 5 3 6" xfId="51501"/>
    <cellStyle name="20% - Accent2 5 4" xfId="5835"/>
    <cellStyle name="20% - Accent2 5 4 2" xfId="20617"/>
    <cellStyle name="20% - Accent2 5 4 2 2" xfId="45178"/>
    <cellStyle name="20% - Accent2 5 4 2 3" xfId="51502"/>
    <cellStyle name="20% - Accent2 5 4 3" xfId="14089"/>
    <cellStyle name="20% - Accent2 5 4 3 2" xfId="38968"/>
    <cellStyle name="20% - Accent2 5 4 4" xfId="9801"/>
    <cellStyle name="20% - Accent2 5 4 4 2" xfId="34818"/>
    <cellStyle name="20% - Accent2 5 4 5" xfId="30945"/>
    <cellStyle name="20% - Accent2 5 5" xfId="3892"/>
    <cellStyle name="20% - Accent2 5 5 2" xfId="21638"/>
    <cellStyle name="20% - Accent2 5 5 2 2" xfId="46197"/>
    <cellStyle name="20% - Accent2 5 5 2 3" xfId="51503"/>
    <cellStyle name="20% - Accent2 5 5 3" xfId="11643"/>
    <cellStyle name="20% - Accent2 5 5 3 2" xfId="36660"/>
    <cellStyle name="20% - Accent2 5 5 4" xfId="29014"/>
    <cellStyle name="20% - Accent2 5 6" xfId="15279"/>
    <cellStyle name="20% - Accent2 5 6 2" xfId="22659"/>
    <cellStyle name="20% - Accent2 5 6 2 2" xfId="47203"/>
    <cellStyle name="20% - Accent2 5 6 2 3" xfId="51504"/>
    <cellStyle name="20% - Accent2 5 6 3" xfId="40082"/>
    <cellStyle name="20% - Accent2 5 6 4" xfId="51505"/>
    <cellStyle name="20% - Accent2 5 7" xfId="16337"/>
    <cellStyle name="20% - Accent2 5 7 2" xfId="23751"/>
    <cellStyle name="20% - Accent2 5 7 2 2" xfId="48290"/>
    <cellStyle name="20% - Accent2 5 7 2 3" xfId="51506"/>
    <cellStyle name="20% - Accent2 5 7 3" xfId="41096"/>
    <cellStyle name="20% - Accent2 5 7 4" xfId="51507"/>
    <cellStyle name="20% - Accent2 5 8" xfId="17413"/>
    <cellStyle name="20% - Accent2 5 8 2" xfId="24857"/>
    <cellStyle name="20% - Accent2 5 8 2 2" xfId="49380"/>
    <cellStyle name="20% - Accent2 5 8 2 3" xfId="51508"/>
    <cellStyle name="20% - Accent2 5 8 3" xfId="42114"/>
    <cellStyle name="20% - Accent2 5 8 4" xfId="51509"/>
    <cellStyle name="20% - Accent2 5 9" xfId="19302"/>
    <cellStyle name="20% - Accent2 5 9 2" xfId="43888"/>
    <cellStyle name="20% - Accent2 5 9 3" xfId="51510"/>
    <cellStyle name="20% - Accent2 6" xfId="897"/>
    <cellStyle name="20% - Accent2 6 2" xfId="26667"/>
    <cellStyle name="20% - Accent2 7" xfId="2259"/>
    <cellStyle name="20% - Accent2 7 10" xfId="51511"/>
    <cellStyle name="20% - Accent2 7 2" xfId="6614"/>
    <cellStyle name="20% - Accent2 7 2 2" xfId="21368"/>
    <cellStyle name="20% - Accent2 7 2 2 2" xfId="45927"/>
    <cellStyle name="20% - Accent2 7 2 2 3" xfId="51512"/>
    <cellStyle name="20% - Accent2 7 2 3" xfId="14629"/>
    <cellStyle name="20% - Accent2 7 2 3 2" xfId="39495"/>
    <cellStyle name="20% - Accent2 7 2 4" xfId="10553"/>
    <cellStyle name="20% - Accent2 7 2 4 2" xfId="35570"/>
    <cellStyle name="20% - Accent2 7 2 5" xfId="31697"/>
    <cellStyle name="20% - Accent2 7 3" xfId="4644"/>
    <cellStyle name="20% - Accent2 7 3 2" xfId="22364"/>
    <cellStyle name="20% - Accent2 7 3 2 2" xfId="46921"/>
    <cellStyle name="20% - Accent2 7 3 2 3" xfId="51513"/>
    <cellStyle name="20% - Accent2 7 3 3" xfId="11644"/>
    <cellStyle name="20% - Accent2 7 3 3 2" xfId="36661"/>
    <cellStyle name="20% - Accent2 7 3 4" xfId="29766"/>
    <cellStyle name="20% - Accent2 7 4" xfId="16008"/>
    <cellStyle name="20% - Accent2 7 4 2" xfId="23399"/>
    <cellStyle name="20% - Accent2 7 4 2 2" xfId="47942"/>
    <cellStyle name="20% - Accent2 7 4 2 3" xfId="51514"/>
    <cellStyle name="20% - Accent2 7 4 3" xfId="40803"/>
    <cellStyle name="20% - Accent2 7 4 4" xfId="51515"/>
    <cellStyle name="20% - Accent2 7 5" xfId="17073"/>
    <cellStyle name="20% - Accent2 7 5 2" xfId="24491"/>
    <cellStyle name="20% - Accent2 7 5 2 2" xfId="49030"/>
    <cellStyle name="20% - Accent2 7 5 2 3" xfId="51516"/>
    <cellStyle name="20% - Accent2 7 5 3" xfId="41823"/>
    <cellStyle name="20% - Accent2 7 5 4" xfId="51517"/>
    <cellStyle name="20% - Accent2 7 6" xfId="18167"/>
    <cellStyle name="20% - Accent2 7 6 2" xfId="25609"/>
    <cellStyle name="20% - Accent2 7 6 2 2" xfId="50132"/>
    <cellStyle name="20% - Accent2 7 6 2 3" xfId="51518"/>
    <cellStyle name="20% - Accent2 7 6 3" xfId="42863"/>
    <cellStyle name="20% - Accent2 7 6 4" xfId="51519"/>
    <cellStyle name="20% - Accent2 7 7" xfId="20412"/>
    <cellStyle name="20% - Accent2 7 7 2" xfId="44973"/>
    <cellStyle name="20% - Accent2 7 7 3" xfId="51520"/>
    <cellStyle name="20% - Accent2 7 8" xfId="8600"/>
    <cellStyle name="20% - Accent2 7 8 2" xfId="33617"/>
    <cellStyle name="20% - Accent2 7 9" xfId="27834"/>
    <cellStyle name="20% - Accent2 7 9 2" xfId="51521"/>
    <cellStyle name="20% - Accent2 8" xfId="2379"/>
    <cellStyle name="20% - Accent2 8 10" xfId="51522"/>
    <cellStyle name="20% - Accent2 8 2" xfId="6720"/>
    <cellStyle name="20% - Accent2 8 2 2" xfId="21474"/>
    <cellStyle name="20% - Accent2 8 2 2 2" xfId="46033"/>
    <cellStyle name="20% - Accent2 8 2 2 3" xfId="51523"/>
    <cellStyle name="20% - Accent2 8 2 3" xfId="14690"/>
    <cellStyle name="20% - Accent2 8 2 3 2" xfId="39554"/>
    <cellStyle name="20% - Accent2 8 2 4" xfId="10659"/>
    <cellStyle name="20% - Accent2 8 2 4 2" xfId="35676"/>
    <cellStyle name="20% - Accent2 8 2 5" xfId="31803"/>
    <cellStyle name="20% - Accent2 8 3" xfId="4750"/>
    <cellStyle name="20% - Accent2 8 3 2" xfId="22479"/>
    <cellStyle name="20% - Accent2 8 3 2 2" xfId="47027"/>
    <cellStyle name="20% - Accent2 8 3 2 3" xfId="51524"/>
    <cellStyle name="20% - Accent2 8 3 3" xfId="11645"/>
    <cellStyle name="20% - Accent2 8 3 3 2" xfId="36662"/>
    <cellStyle name="20% - Accent2 8 3 4" xfId="29872"/>
    <cellStyle name="20% - Accent2 8 4" xfId="16105"/>
    <cellStyle name="20% - Accent2 8 4 2" xfId="23505"/>
    <cellStyle name="20% - Accent2 8 4 2 2" xfId="48048"/>
    <cellStyle name="20% - Accent2 8 4 2 3" xfId="51525"/>
    <cellStyle name="20% - Accent2 8 4 3" xfId="40900"/>
    <cellStyle name="20% - Accent2 8 4 4" xfId="51526"/>
    <cellStyle name="20% - Accent2 8 5" xfId="17179"/>
    <cellStyle name="20% - Accent2 8 5 2" xfId="24597"/>
    <cellStyle name="20% - Accent2 8 5 2 2" xfId="49136"/>
    <cellStyle name="20% - Accent2 8 5 2 3" xfId="51527"/>
    <cellStyle name="20% - Accent2 8 5 3" xfId="41929"/>
    <cellStyle name="20% - Accent2 8 5 4" xfId="51528"/>
    <cellStyle name="20% - Accent2 8 6" xfId="18273"/>
    <cellStyle name="20% - Accent2 8 6 2" xfId="25715"/>
    <cellStyle name="20% - Accent2 8 6 2 2" xfId="50238"/>
    <cellStyle name="20% - Accent2 8 6 2 3" xfId="51529"/>
    <cellStyle name="20% - Accent2 8 6 3" xfId="42969"/>
    <cellStyle name="20% - Accent2 8 6 4" xfId="51530"/>
    <cellStyle name="20% - Accent2 8 7" xfId="20333"/>
    <cellStyle name="20% - Accent2 8 7 2" xfId="44895"/>
    <cellStyle name="20% - Accent2 8 7 3" xfId="51531"/>
    <cellStyle name="20% - Accent2 8 8" xfId="8706"/>
    <cellStyle name="20% - Accent2 8 8 2" xfId="33723"/>
    <cellStyle name="20% - Accent2 8 9" xfId="27940"/>
    <cellStyle name="20% - Accent2 8 9 2" xfId="51532"/>
    <cellStyle name="20% - Accent2 9" xfId="2457"/>
    <cellStyle name="20% - Accent2 9 2" xfId="6788"/>
    <cellStyle name="20% - Accent2 9 2 2" xfId="23575"/>
    <cellStyle name="20% - Accent2 9 2 2 2" xfId="48116"/>
    <cellStyle name="20% - Accent2 9 2 2 3" xfId="51533"/>
    <cellStyle name="20% - Accent2 9 2 3" xfId="16154"/>
    <cellStyle name="20% - Accent2 9 2 3 2" xfId="40945"/>
    <cellStyle name="20% - Accent2 9 2 4" xfId="10727"/>
    <cellStyle name="20% - Accent2 9 2 4 2" xfId="35744"/>
    <cellStyle name="20% - Accent2 9 2 5" xfId="31871"/>
    <cellStyle name="20% - Accent2 9 3" xfId="4818"/>
    <cellStyle name="20% - Accent2 9 3 2" xfId="24665"/>
    <cellStyle name="20% - Accent2 9 3 2 2" xfId="49204"/>
    <cellStyle name="20% - Accent2 9 3 2 3" xfId="51534"/>
    <cellStyle name="20% - Accent2 9 3 3" xfId="11646"/>
    <cellStyle name="20% - Accent2 9 3 3 2" xfId="36663"/>
    <cellStyle name="20% - Accent2 9 3 4" xfId="29940"/>
    <cellStyle name="20% - Accent2 9 4" xfId="18339"/>
    <cellStyle name="20% - Accent2 9 4 2" xfId="25783"/>
    <cellStyle name="20% - Accent2 9 4 2 2" xfId="50306"/>
    <cellStyle name="20% - Accent2 9 4 2 3" xfId="51535"/>
    <cellStyle name="20% - Accent2 9 4 3" xfId="43034"/>
    <cellStyle name="20% - Accent2 9 4 4" xfId="51536"/>
    <cellStyle name="20% - Accent2 9 5" xfId="21289"/>
    <cellStyle name="20% - Accent2 9 5 2" xfId="45849"/>
    <cellStyle name="20% - Accent2 9 5 3" xfId="51537"/>
    <cellStyle name="20% - Accent2 9 6" xfId="8774"/>
    <cellStyle name="20% - Accent2 9 6 2" xfId="33791"/>
    <cellStyle name="20% - Accent2 9 7" xfId="28008"/>
    <cellStyle name="20% - Accent2 9 7 2" xfId="51538"/>
    <cellStyle name="20% - Accent2 9 8" xfId="51539"/>
    <cellStyle name="20% - Accent3" xfId="3" builtinId="38" customBuiltin="1"/>
    <cellStyle name="20% - Accent3 10" xfId="3345"/>
    <cellStyle name="20% - Accent3 10 2" xfId="7506"/>
    <cellStyle name="20% - Accent3 10 2 2" xfId="26493"/>
    <cellStyle name="20% - Accent3 10 2 2 2" xfId="51015"/>
    <cellStyle name="20% - Accent3 10 2 2 3" xfId="51540"/>
    <cellStyle name="20% - Accent3 10 2 3" xfId="18902"/>
    <cellStyle name="20% - Accent3 10 2 3 2" xfId="43595"/>
    <cellStyle name="20% - Accent3 10 2 4" xfId="11436"/>
    <cellStyle name="20% - Accent3 10 2 4 2" xfId="36453"/>
    <cellStyle name="20% - Accent3 10 2 5" xfId="32580"/>
    <cellStyle name="20% - Accent3 10 3" xfId="5527"/>
    <cellStyle name="20% - Accent3 10 3 2" xfId="11647"/>
    <cellStyle name="20% - Accent3 10 3 2 2" xfId="36664"/>
    <cellStyle name="20% - Accent3 10 3 3" xfId="30649"/>
    <cellStyle name="20% - Accent3 10 4" xfId="9494"/>
    <cellStyle name="20% - Accent3 10 4 2" xfId="34511"/>
    <cellStyle name="20% - Accent3 10 5" xfId="28717"/>
    <cellStyle name="20% - Accent3 10 5 2" xfId="51541"/>
    <cellStyle name="20% - Accent3 10 6" xfId="51542"/>
    <cellStyle name="20% - Accent3 11" xfId="3455"/>
    <cellStyle name="20% - Accent3 11 2" xfId="7600"/>
    <cellStyle name="20% - Accent3 11 2 2" xfId="23323"/>
    <cellStyle name="20% - Accent3 11 2 2 2" xfId="47866"/>
    <cellStyle name="20% - Accent3 11 2 3" xfId="11530"/>
    <cellStyle name="20% - Accent3 11 2 3 2" xfId="36547"/>
    <cellStyle name="20% - Accent3 11 2 4" xfId="32674"/>
    <cellStyle name="20% - Accent3 11 3" xfId="5621"/>
    <cellStyle name="20% - Accent3 11 3 2" xfId="11648"/>
    <cellStyle name="20% - Accent3 11 3 2 2" xfId="36665"/>
    <cellStyle name="20% - Accent3 11 3 3" xfId="30743"/>
    <cellStyle name="20% - Accent3 11 4" xfId="9596"/>
    <cellStyle name="20% - Accent3 11 4 2" xfId="34613"/>
    <cellStyle name="20% - Accent3 11 5" xfId="28811"/>
    <cellStyle name="20% - Accent3 12" xfId="2091"/>
    <cellStyle name="20% - Accent3 12 2" xfId="4568"/>
    <cellStyle name="20% - Accent3 12 2 2" xfId="11649"/>
    <cellStyle name="20% - Accent3 12 2 2 2" xfId="36666"/>
    <cellStyle name="20% - Accent3 12 2 3" xfId="29690"/>
    <cellStyle name="20% - Accent3 12 3" xfId="8524"/>
    <cellStyle name="20% - Accent3 12 3 2" xfId="33541"/>
    <cellStyle name="20% - Accent3 12 4" xfId="27758"/>
    <cellStyle name="20% - Accent3 13" xfId="6532"/>
    <cellStyle name="20% - Accent3 13 2" xfId="25533"/>
    <cellStyle name="20% - Accent3 13 2 2" xfId="50056"/>
    <cellStyle name="20% - Accent3 13 2 3" xfId="51543"/>
    <cellStyle name="20% - Accent3 13 3" xfId="18094"/>
    <cellStyle name="20% - Accent3 13 3 2" xfId="42790"/>
    <cellStyle name="20% - Accent3 13 4" xfId="10477"/>
    <cellStyle name="20% - Accent3 13 4 2" xfId="35494"/>
    <cellStyle name="20% - Accent3 13 5" xfId="31621"/>
    <cellStyle name="20% - Accent3 14" xfId="19169"/>
    <cellStyle name="20% - Accent3 14 2" xfId="43762"/>
    <cellStyle name="20% - Accent3 14 3" xfId="51544"/>
    <cellStyle name="20% - Accent3 15" xfId="51545"/>
    <cellStyle name="20% - Accent3 15 2" xfId="51546"/>
    <cellStyle name="20% - Accent3 16" xfId="51547"/>
    <cellStyle name="20% - Accent3 16 2" xfId="51548"/>
    <cellStyle name="20% - Accent3 17" xfId="51549"/>
    <cellStyle name="20% - Accent3 18" xfId="51550"/>
    <cellStyle name="20% - Accent3 19" xfId="51551"/>
    <cellStyle name="20% - Accent3 2" xfId="368"/>
    <cellStyle name="20% - Accent3 2 2" xfId="899"/>
    <cellStyle name="20% - Accent3 2 2 10" xfId="27085"/>
    <cellStyle name="20% - Accent3 2 2 10 2" xfId="51552"/>
    <cellStyle name="20% - Accent3 2 2 11" xfId="51553"/>
    <cellStyle name="20% - Accent3 2 2 2" xfId="2701"/>
    <cellStyle name="20% - Accent3 2 2 2 2" xfId="6867"/>
    <cellStyle name="20% - Accent3 2 2 2 2 2" xfId="25853"/>
    <cellStyle name="20% - Accent3 2 2 2 2 2 2" xfId="50376"/>
    <cellStyle name="20% - Accent3 2 2 2 2 2 3" xfId="51554"/>
    <cellStyle name="20% - Accent3 2 2 2 2 3" xfId="18392"/>
    <cellStyle name="20% - Accent3 2 2 2 2 3 2" xfId="43086"/>
    <cellStyle name="20% - Accent3 2 2 2 2 4" xfId="10797"/>
    <cellStyle name="20% - Accent3 2 2 2 2 4 2" xfId="35814"/>
    <cellStyle name="20% - Accent3 2 2 2 2 5" xfId="31941"/>
    <cellStyle name="20% - Accent3 2 2 2 3" xfId="4888"/>
    <cellStyle name="20% - Accent3 2 2 2 3 2" xfId="11650"/>
    <cellStyle name="20% - Accent3 2 2 2 3 2 2" xfId="36667"/>
    <cellStyle name="20% - Accent3 2 2 2 3 3" xfId="30010"/>
    <cellStyle name="20% - Accent3 2 2 2 4" xfId="8854"/>
    <cellStyle name="20% - Accent3 2 2 2 4 2" xfId="33871"/>
    <cellStyle name="20% - Accent3 2 2 2 5" xfId="28078"/>
    <cellStyle name="20% - Accent3 2 2 2 5 2" xfId="51555"/>
    <cellStyle name="20% - Accent3 2 2 2 6" xfId="51556"/>
    <cellStyle name="20% - Accent3 2 2 3" xfId="5838"/>
    <cellStyle name="20% - Accent3 2 2 3 2" xfId="20620"/>
    <cellStyle name="20% - Accent3 2 2 3 2 2" xfId="45181"/>
    <cellStyle name="20% - Accent3 2 2 3 2 3" xfId="51557"/>
    <cellStyle name="20% - Accent3 2 2 3 3" xfId="14091"/>
    <cellStyle name="20% - Accent3 2 2 3 3 2" xfId="38970"/>
    <cellStyle name="20% - Accent3 2 2 3 4" xfId="9804"/>
    <cellStyle name="20% - Accent3 2 2 3 4 2" xfId="34821"/>
    <cellStyle name="20% - Accent3 2 2 3 5" xfId="30948"/>
    <cellStyle name="20% - Accent3 2 2 4" xfId="3895"/>
    <cellStyle name="20% - Accent3 2 2 4 2" xfId="21641"/>
    <cellStyle name="20% - Accent3 2 2 4 2 2" xfId="46200"/>
    <cellStyle name="20% - Accent3 2 2 4 2 3" xfId="51558"/>
    <cellStyle name="20% - Accent3 2 2 4 3" xfId="11651"/>
    <cellStyle name="20% - Accent3 2 2 4 3 2" xfId="36668"/>
    <cellStyle name="20% - Accent3 2 2 4 4" xfId="29017"/>
    <cellStyle name="20% - Accent3 2 2 5" xfId="15282"/>
    <cellStyle name="20% - Accent3 2 2 5 2" xfId="22662"/>
    <cellStyle name="20% - Accent3 2 2 5 2 2" xfId="47206"/>
    <cellStyle name="20% - Accent3 2 2 5 2 3" xfId="51559"/>
    <cellStyle name="20% - Accent3 2 2 5 3" xfId="40085"/>
    <cellStyle name="20% - Accent3 2 2 5 4" xfId="51560"/>
    <cellStyle name="20% - Accent3 2 2 6" xfId="16340"/>
    <cellStyle name="20% - Accent3 2 2 6 2" xfId="23754"/>
    <cellStyle name="20% - Accent3 2 2 6 2 2" xfId="48293"/>
    <cellStyle name="20% - Accent3 2 2 6 2 3" xfId="51561"/>
    <cellStyle name="20% - Accent3 2 2 6 3" xfId="41099"/>
    <cellStyle name="20% - Accent3 2 2 6 4" xfId="51562"/>
    <cellStyle name="20% - Accent3 2 2 7" xfId="17416"/>
    <cellStyle name="20% - Accent3 2 2 7 2" xfId="24860"/>
    <cellStyle name="20% - Accent3 2 2 7 2 2" xfId="49383"/>
    <cellStyle name="20% - Accent3 2 2 7 2 3" xfId="51563"/>
    <cellStyle name="20% - Accent3 2 2 7 3" xfId="42117"/>
    <cellStyle name="20% - Accent3 2 2 7 4" xfId="51564"/>
    <cellStyle name="20% - Accent3 2 2 8" xfId="19305"/>
    <cellStyle name="20% - Accent3 2 2 8 2" xfId="43891"/>
    <cellStyle name="20% - Accent3 2 2 8 3" xfId="51565"/>
    <cellStyle name="20% - Accent3 2 2 9" xfId="7851"/>
    <cellStyle name="20% - Accent3 2 2 9 2" xfId="32868"/>
    <cellStyle name="20% - Accent3 2 3" xfId="898"/>
    <cellStyle name="20% - Accent3 2 3 10" xfId="27084"/>
    <cellStyle name="20% - Accent3 2 3 10 2" xfId="51566"/>
    <cellStyle name="20% - Accent3 2 3 11" xfId="51567"/>
    <cellStyle name="20% - Accent3 2 3 2" xfId="5837"/>
    <cellStyle name="20% - Accent3 2 3 2 2" xfId="20141"/>
    <cellStyle name="20% - Accent3 2 3 2 2 2" xfId="44705"/>
    <cellStyle name="20% - Accent3 2 3 2 2 3" xfId="51568"/>
    <cellStyle name="20% - Accent3 2 3 2 3" xfId="13763"/>
    <cellStyle name="20% - Accent3 2 3 2 3 2" xfId="38675"/>
    <cellStyle name="20% - Accent3 2 3 2 4" xfId="9803"/>
    <cellStyle name="20% - Accent3 2 3 2 4 2" xfId="34820"/>
    <cellStyle name="20% - Accent3 2 3 2 5" xfId="30947"/>
    <cellStyle name="20% - Accent3 2 3 3" xfId="3894"/>
    <cellStyle name="20% - Accent3 2 3 3 2" xfId="20619"/>
    <cellStyle name="20% - Accent3 2 3 3 2 2" xfId="45180"/>
    <cellStyle name="20% - Accent3 2 3 3 2 3" xfId="51569"/>
    <cellStyle name="20% - Accent3 2 3 3 3" xfId="11652"/>
    <cellStyle name="20% - Accent3 2 3 3 3 2" xfId="36669"/>
    <cellStyle name="20% - Accent3 2 3 3 4" xfId="29016"/>
    <cellStyle name="20% - Accent3 2 3 4" xfId="14827"/>
    <cellStyle name="20% - Accent3 2 3 4 2" xfId="21640"/>
    <cellStyle name="20% - Accent3 2 3 4 2 2" xfId="46199"/>
    <cellStyle name="20% - Accent3 2 3 4 2 3" xfId="51570"/>
    <cellStyle name="20% - Accent3 2 3 4 3" xfId="39672"/>
    <cellStyle name="20% - Accent3 2 3 4 4" xfId="51571"/>
    <cellStyle name="20% - Accent3 2 3 5" xfId="15281"/>
    <cellStyle name="20% - Accent3 2 3 5 2" xfId="22661"/>
    <cellStyle name="20% - Accent3 2 3 5 2 2" xfId="47205"/>
    <cellStyle name="20% - Accent3 2 3 5 2 3" xfId="51572"/>
    <cellStyle name="20% - Accent3 2 3 5 3" xfId="40084"/>
    <cellStyle name="20% - Accent3 2 3 5 4" xfId="51573"/>
    <cellStyle name="20% - Accent3 2 3 6" xfId="16339"/>
    <cellStyle name="20% - Accent3 2 3 6 2" xfId="23753"/>
    <cellStyle name="20% - Accent3 2 3 6 2 2" xfId="48292"/>
    <cellStyle name="20% - Accent3 2 3 6 2 3" xfId="51574"/>
    <cellStyle name="20% - Accent3 2 3 6 3" xfId="41098"/>
    <cellStyle name="20% - Accent3 2 3 6 4" xfId="51575"/>
    <cellStyle name="20% - Accent3 2 3 7" xfId="17415"/>
    <cellStyle name="20% - Accent3 2 3 7 2" xfId="24859"/>
    <cellStyle name="20% - Accent3 2 3 7 2 2" xfId="49382"/>
    <cellStyle name="20% - Accent3 2 3 7 2 3" xfId="51576"/>
    <cellStyle name="20% - Accent3 2 3 7 3" xfId="42116"/>
    <cellStyle name="20% - Accent3 2 3 7 4" xfId="51577"/>
    <cellStyle name="20% - Accent3 2 3 8" xfId="19304"/>
    <cellStyle name="20% - Accent3 2 3 8 2" xfId="43890"/>
    <cellStyle name="20% - Accent3 2 3 8 3" xfId="51578"/>
    <cellStyle name="20% - Accent3 2 3 9" xfId="7850"/>
    <cellStyle name="20% - Accent3 2 3 9 2" xfId="32867"/>
    <cellStyle name="20% - Accent3 2 4" xfId="2126"/>
    <cellStyle name="20% - Accent3 2 5" xfId="2526"/>
    <cellStyle name="20% - Accent3 2 5 2" xfId="17252"/>
    <cellStyle name="20% - Accent3 2 5 3" xfId="22539"/>
    <cellStyle name="20% - Accent3 2 5 3 2" xfId="47084"/>
    <cellStyle name="20% - Accent3 2 5 3 3" xfId="51579"/>
    <cellStyle name="20% - Accent3 2 5 4" xfId="15160"/>
    <cellStyle name="20% - Accent3 2 5 4 2" xfId="39976"/>
    <cellStyle name="20% - Accent3 2 5 5" xfId="51580"/>
    <cellStyle name="20% - Accent3 2 6" xfId="2700"/>
    <cellStyle name="20% - Accent3 2 6 2" xfId="6866"/>
    <cellStyle name="20% - Accent3 2 6 2 2" xfId="25852"/>
    <cellStyle name="20% - Accent3 2 6 2 2 2" xfId="50375"/>
    <cellStyle name="20% - Accent3 2 6 2 3" xfId="10796"/>
    <cellStyle name="20% - Accent3 2 6 2 3 2" xfId="35813"/>
    <cellStyle name="20% - Accent3 2 6 2 4" xfId="31940"/>
    <cellStyle name="20% - Accent3 2 6 3" xfId="4887"/>
    <cellStyle name="20% - Accent3 2 6 3 2" xfId="11653"/>
    <cellStyle name="20% - Accent3 2 6 3 2 2" xfId="36670"/>
    <cellStyle name="20% - Accent3 2 6 3 3" xfId="30009"/>
    <cellStyle name="20% - Accent3 2 6 4" xfId="8853"/>
    <cellStyle name="20% - Accent3 2 6 4 2" xfId="33870"/>
    <cellStyle name="20% - Accent3 2 6 5" xfId="28077"/>
    <cellStyle name="20% - Accent3 2 7" xfId="26829"/>
    <cellStyle name="20% - Accent3 2 8" xfId="51581"/>
    <cellStyle name="20% - Accent3 20" xfId="51582"/>
    <cellStyle name="20% - Accent3 21" xfId="51583"/>
    <cellStyle name="20% - Accent3 22" xfId="51584"/>
    <cellStyle name="20% - Accent3 23" xfId="51585"/>
    <cellStyle name="20% - Accent3 24" xfId="51586"/>
    <cellStyle name="20% - Accent3 3" xfId="900"/>
    <cellStyle name="20% - Accent3 3 10" xfId="3896"/>
    <cellStyle name="20% - Accent3 3 10 2" xfId="11654"/>
    <cellStyle name="20% - Accent3 3 10 2 2" xfId="36671"/>
    <cellStyle name="20% - Accent3 3 10 3" xfId="29018"/>
    <cellStyle name="20% - Accent3 3 11" xfId="7852"/>
    <cellStyle name="20% - Accent3 3 11 2" xfId="32869"/>
    <cellStyle name="20% - Accent3 3 12" xfId="27086"/>
    <cellStyle name="20% - Accent3 3 12 2" xfId="51587"/>
    <cellStyle name="20% - Accent3 3 13" xfId="51588"/>
    <cellStyle name="20% - Accent3 3 14" xfId="51589"/>
    <cellStyle name="20% - Accent3 3 15" xfId="51590"/>
    <cellStyle name="20% - Accent3 3 16" xfId="51591"/>
    <cellStyle name="20% - Accent3 3 17" xfId="51592"/>
    <cellStyle name="20% - Accent3 3 18" xfId="51593"/>
    <cellStyle name="20% - Accent3 3 19" xfId="51594"/>
    <cellStyle name="20% - Accent3 3 2" xfId="901"/>
    <cellStyle name="20% - Accent3 3 2 10" xfId="27087"/>
    <cellStyle name="20% - Accent3 3 2 10 2" xfId="51595"/>
    <cellStyle name="20% - Accent3 3 2 11" xfId="51596"/>
    <cellStyle name="20% - Accent3 3 2 12" xfId="51597"/>
    <cellStyle name="20% - Accent3 3 2 13" xfId="51598"/>
    <cellStyle name="20% - Accent3 3 2 14" xfId="51599"/>
    <cellStyle name="20% - Accent3 3 2 15" xfId="51600"/>
    <cellStyle name="20% - Accent3 3 2 16" xfId="51601"/>
    <cellStyle name="20% - Accent3 3 2 17" xfId="51602"/>
    <cellStyle name="20% - Accent3 3 2 18" xfId="51603"/>
    <cellStyle name="20% - Accent3 3 2 19" xfId="51604"/>
    <cellStyle name="20% - Accent3 3 2 2" xfId="2703"/>
    <cellStyle name="20% - Accent3 3 2 2 2" xfId="6869"/>
    <cellStyle name="20% - Accent3 3 2 2 2 2" xfId="25855"/>
    <cellStyle name="20% - Accent3 3 2 2 2 2 2" xfId="50378"/>
    <cellStyle name="20% - Accent3 3 2 2 2 2 3" xfId="51605"/>
    <cellStyle name="20% - Accent3 3 2 2 2 3" xfId="18394"/>
    <cellStyle name="20% - Accent3 3 2 2 2 3 2" xfId="43088"/>
    <cellStyle name="20% - Accent3 3 2 2 2 4" xfId="10799"/>
    <cellStyle name="20% - Accent3 3 2 2 2 4 2" xfId="35816"/>
    <cellStyle name="20% - Accent3 3 2 2 2 5" xfId="31943"/>
    <cellStyle name="20% - Accent3 3 2 2 3" xfId="4890"/>
    <cellStyle name="20% - Accent3 3 2 2 3 2" xfId="11655"/>
    <cellStyle name="20% - Accent3 3 2 2 3 2 2" xfId="36672"/>
    <cellStyle name="20% - Accent3 3 2 2 3 3" xfId="30012"/>
    <cellStyle name="20% - Accent3 3 2 2 4" xfId="8856"/>
    <cellStyle name="20% - Accent3 3 2 2 4 2" xfId="33873"/>
    <cellStyle name="20% - Accent3 3 2 2 5" xfId="28080"/>
    <cellStyle name="20% - Accent3 3 2 2 5 2" xfId="51606"/>
    <cellStyle name="20% - Accent3 3 2 2 6" xfId="51607"/>
    <cellStyle name="20% - Accent3 3 2 20" xfId="51608"/>
    <cellStyle name="20% - Accent3 3 2 21" xfId="51609"/>
    <cellStyle name="20% - Accent3 3 2 22" xfId="51610"/>
    <cellStyle name="20% - Accent3 3 2 23" xfId="51611"/>
    <cellStyle name="20% - Accent3 3 2 24" xfId="51612"/>
    <cellStyle name="20% - Accent3 3 2 25" xfId="51613"/>
    <cellStyle name="20% - Accent3 3 2 26" xfId="51614"/>
    <cellStyle name="20% - Accent3 3 2 27" xfId="51615"/>
    <cellStyle name="20% - Accent3 3 2 28" xfId="51616"/>
    <cellStyle name="20% - Accent3 3 2 29" xfId="51617"/>
    <cellStyle name="20% - Accent3 3 2 3" xfId="5840"/>
    <cellStyle name="20% - Accent3 3 2 3 2" xfId="20622"/>
    <cellStyle name="20% - Accent3 3 2 3 2 2" xfId="45183"/>
    <cellStyle name="20% - Accent3 3 2 3 2 3" xfId="51618"/>
    <cellStyle name="20% - Accent3 3 2 3 3" xfId="14092"/>
    <cellStyle name="20% - Accent3 3 2 3 3 2" xfId="38971"/>
    <cellStyle name="20% - Accent3 3 2 3 4" xfId="9806"/>
    <cellStyle name="20% - Accent3 3 2 3 4 2" xfId="34823"/>
    <cellStyle name="20% - Accent3 3 2 3 5" xfId="30950"/>
    <cellStyle name="20% - Accent3 3 2 30" xfId="51619"/>
    <cellStyle name="20% - Accent3 3 2 4" xfId="3897"/>
    <cellStyle name="20% - Accent3 3 2 4 2" xfId="21642"/>
    <cellStyle name="20% - Accent3 3 2 4 2 2" xfId="46201"/>
    <cellStyle name="20% - Accent3 3 2 4 2 3" xfId="51620"/>
    <cellStyle name="20% - Accent3 3 2 4 3" xfId="11656"/>
    <cellStyle name="20% - Accent3 3 2 4 3 2" xfId="36673"/>
    <cellStyle name="20% - Accent3 3 2 4 4" xfId="29019"/>
    <cellStyle name="20% - Accent3 3 2 5" xfId="15283"/>
    <cellStyle name="20% - Accent3 3 2 5 2" xfId="22663"/>
    <cellStyle name="20% - Accent3 3 2 5 2 2" xfId="47207"/>
    <cellStyle name="20% - Accent3 3 2 5 2 3" xfId="51621"/>
    <cellStyle name="20% - Accent3 3 2 5 3" xfId="40086"/>
    <cellStyle name="20% - Accent3 3 2 5 4" xfId="51622"/>
    <cellStyle name="20% - Accent3 3 2 6" xfId="16341"/>
    <cellStyle name="20% - Accent3 3 2 6 2" xfId="23756"/>
    <cellStyle name="20% - Accent3 3 2 6 2 2" xfId="48295"/>
    <cellStyle name="20% - Accent3 3 2 6 2 3" xfId="51623"/>
    <cellStyle name="20% - Accent3 3 2 6 3" xfId="41100"/>
    <cellStyle name="20% - Accent3 3 2 6 4" xfId="51624"/>
    <cellStyle name="20% - Accent3 3 2 7" xfId="17418"/>
    <cellStyle name="20% - Accent3 3 2 7 2" xfId="24862"/>
    <cellStyle name="20% - Accent3 3 2 7 2 2" xfId="49385"/>
    <cellStyle name="20% - Accent3 3 2 7 2 3" xfId="51625"/>
    <cellStyle name="20% - Accent3 3 2 7 3" xfId="42119"/>
    <cellStyle name="20% - Accent3 3 2 7 4" xfId="51626"/>
    <cellStyle name="20% - Accent3 3 2 8" xfId="19306"/>
    <cellStyle name="20% - Accent3 3 2 8 2" xfId="43892"/>
    <cellStyle name="20% - Accent3 3 2 8 3" xfId="51627"/>
    <cellStyle name="20% - Accent3 3 2 9" xfId="7853"/>
    <cellStyle name="20% - Accent3 3 2 9 2" xfId="32870"/>
    <cellStyle name="20% - Accent3 3 20" xfId="51628"/>
    <cellStyle name="20% - Accent3 3 21" xfId="51629"/>
    <cellStyle name="20% - Accent3 3 22" xfId="51630"/>
    <cellStyle name="20% - Accent3 3 23" xfId="51631"/>
    <cellStyle name="20% - Accent3 3 24" xfId="51632"/>
    <cellStyle name="20% - Accent3 3 25" xfId="51633"/>
    <cellStyle name="20% - Accent3 3 26" xfId="51634"/>
    <cellStyle name="20% - Accent3 3 27" xfId="51635"/>
    <cellStyle name="20% - Accent3 3 28" xfId="51636"/>
    <cellStyle name="20% - Accent3 3 29" xfId="51637"/>
    <cellStyle name="20% - Accent3 3 3" xfId="2308"/>
    <cellStyle name="20% - Accent3 3 3 10" xfId="51638"/>
    <cellStyle name="20% - Accent3 3 3 11" xfId="51639"/>
    <cellStyle name="20% - Accent3 3 3 12" xfId="51640"/>
    <cellStyle name="20% - Accent3 3 3 13" xfId="51641"/>
    <cellStyle name="20% - Accent3 3 3 14" xfId="51642"/>
    <cellStyle name="20% - Accent3 3 3 15" xfId="51643"/>
    <cellStyle name="20% - Accent3 3 3 16" xfId="51644"/>
    <cellStyle name="20% - Accent3 3 3 17" xfId="51645"/>
    <cellStyle name="20% - Accent3 3 3 18" xfId="51646"/>
    <cellStyle name="20% - Accent3 3 3 19" xfId="51647"/>
    <cellStyle name="20% - Accent3 3 3 2" xfId="6658"/>
    <cellStyle name="20% - Accent3 3 3 2 2" xfId="21412"/>
    <cellStyle name="20% - Accent3 3 3 2 2 2" xfId="45971"/>
    <cellStyle name="20% - Accent3 3 3 2 2 3" xfId="51648"/>
    <cellStyle name="20% - Accent3 3 3 2 3" xfId="14669"/>
    <cellStyle name="20% - Accent3 3 3 2 3 2" xfId="39533"/>
    <cellStyle name="20% - Accent3 3 3 2 4" xfId="10597"/>
    <cellStyle name="20% - Accent3 3 3 2 4 2" xfId="35614"/>
    <cellStyle name="20% - Accent3 3 3 2 5" xfId="31741"/>
    <cellStyle name="20% - Accent3 3 3 20" xfId="51649"/>
    <cellStyle name="20% - Accent3 3 3 21" xfId="51650"/>
    <cellStyle name="20% - Accent3 3 3 3" xfId="4688"/>
    <cellStyle name="20% - Accent3 3 3 3 2" xfId="22410"/>
    <cellStyle name="20% - Accent3 3 3 3 2 2" xfId="46965"/>
    <cellStyle name="20% - Accent3 3 3 3 2 3" xfId="51651"/>
    <cellStyle name="20% - Accent3 3 3 3 3" xfId="11657"/>
    <cellStyle name="20% - Accent3 3 3 3 3 2" xfId="36674"/>
    <cellStyle name="20% - Accent3 3 3 3 4" xfId="29810"/>
    <cellStyle name="20% - Accent3 3 3 4" xfId="16052"/>
    <cellStyle name="20% - Accent3 3 3 4 2" xfId="23443"/>
    <cellStyle name="20% - Accent3 3 3 4 2 2" xfId="47986"/>
    <cellStyle name="20% - Accent3 3 3 4 2 3" xfId="51652"/>
    <cellStyle name="20% - Accent3 3 3 4 3" xfId="40847"/>
    <cellStyle name="20% - Accent3 3 3 4 4" xfId="51653"/>
    <cellStyle name="20% - Accent3 3 3 5" xfId="17117"/>
    <cellStyle name="20% - Accent3 3 3 5 2" xfId="24535"/>
    <cellStyle name="20% - Accent3 3 3 5 2 2" xfId="49074"/>
    <cellStyle name="20% - Accent3 3 3 5 2 3" xfId="51654"/>
    <cellStyle name="20% - Accent3 3 3 5 3" xfId="41867"/>
    <cellStyle name="20% - Accent3 3 3 5 4" xfId="51655"/>
    <cellStyle name="20% - Accent3 3 3 6" xfId="18211"/>
    <cellStyle name="20% - Accent3 3 3 6 2" xfId="25653"/>
    <cellStyle name="20% - Accent3 3 3 6 2 2" xfId="50176"/>
    <cellStyle name="20% - Accent3 3 3 6 2 3" xfId="51656"/>
    <cellStyle name="20% - Accent3 3 3 6 3" xfId="42907"/>
    <cellStyle name="20% - Accent3 3 3 6 4" xfId="51657"/>
    <cellStyle name="20% - Accent3 3 3 7" xfId="20456"/>
    <cellStyle name="20% - Accent3 3 3 7 2" xfId="45017"/>
    <cellStyle name="20% - Accent3 3 3 7 3" xfId="51658"/>
    <cellStyle name="20% - Accent3 3 3 8" xfId="8644"/>
    <cellStyle name="20% - Accent3 3 3 8 2" xfId="33661"/>
    <cellStyle name="20% - Accent3 3 3 9" xfId="27878"/>
    <cellStyle name="20% - Accent3 3 3 9 2" xfId="51659"/>
    <cellStyle name="20% - Accent3 3 30" xfId="51660"/>
    <cellStyle name="20% - Accent3 3 31" xfId="51661"/>
    <cellStyle name="20% - Accent3 3 32" xfId="51662"/>
    <cellStyle name="20% - Accent3 3 33" xfId="51663"/>
    <cellStyle name="20% - Accent3 3 4" xfId="2424"/>
    <cellStyle name="20% - Accent3 3 4 10" xfId="51664"/>
    <cellStyle name="20% - Accent3 3 4 2" xfId="6761"/>
    <cellStyle name="20% - Accent3 3 4 2 2" xfId="21515"/>
    <cellStyle name="20% - Accent3 3 4 2 2 2" xfId="46074"/>
    <cellStyle name="20% - Accent3 3 4 2 2 3" xfId="51665"/>
    <cellStyle name="20% - Accent3 3 4 2 3" xfId="14716"/>
    <cellStyle name="20% - Accent3 3 4 2 3 2" xfId="39580"/>
    <cellStyle name="20% - Accent3 3 4 2 4" xfId="10700"/>
    <cellStyle name="20% - Accent3 3 4 2 4 2" xfId="35717"/>
    <cellStyle name="20% - Accent3 3 4 2 5" xfId="31844"/>
    <cellStyle name="20% - Accent3 3 4 3" xfId="4791"/>
    <cellStyle name="20% - Accent3 3 4 3 2" xfId="22522"/>
    <cellStyle name="20% - Accent3 3 4 3 2 2" xfId="47068"/>
    <cellStyle name="20% - Accent3 3 4 3 2 3" xfId="51666"/>
    <cellStyle name="20% - Accent3 3 4 3 3" xfId="11658"/>
    <cellStyle name="20% - Accent3 3 4 3 3 2" xfId="36675"/>
    <cellStyle name="20% - Accent3 3 4 3 4" xfId="29913"/>
    <cellStyle name="20% - Accent3 3 4 4" xfId="16131"/>
    <cellStyle name="20% - Accent3 3 4 4 2" xfId="23546"/>
    <cellStyle name="20% - Accent3 3 4 4 2 2" xfId="48089"/>
    <cellStyle name="20% - Accent3 3 4 4 2 3" xfId="51667"/>
    <cellStyle name="20% - Accent3 3 4 4 3" xfId="40926"/>
    <cellStyle name="20% - Accent3 3 4 4 4" xfId="51668"/>
    <cellStyle name="20% - Accent3 3 4 5" xfId="17220"/>
    <cellStyle name="20% - Accent3 3 4 5 2" xfId="24638"/>
    <cellStyle name="20% - Accent3 3 4 5 2 2" xfId="49177"/>
    <cellStyle name="20% - Accent3 3 4 5 2 3" xfId="51669"/>
    <cellStyle name="20% - Accent3 3 4 5 3" xfId="41970"/>
    <cellStyle name="20% - Accent3 3 4 5 4" xfId="51670"/>
    <cellStyle name="20% - Accent3 3 4 6" xfId="18315"/>
    <cellStyle name="20% - Accent3 3 4 6 2" xfId="25756"/>
    <cellStyle name="20% - Accent3 3 4 6 2 2" xfId="50279"/>
    <cellStyle name="20% - Accent3 3 4 6 2 3" xfId="51671"/>
    <cellStyle name="20% - Accent3 3 4 6 3" xfId="43010"/>
    <cellStyle name="20% - Accent3 3 4 6 4" xfId="51672"/>
    <cellStyle name="20% - Accent3 3 4 7" xfId="20142"/>
    <cellStyle name="20% - Accent3 3 4 7 2" xfId="44706"/>
    <cellStyle name="20% - Accent3 3 4 7 3" xfId="51673"/>
    <cellStyle name="20% - Accent3 3 4 8" xfId="8747"/>
    <cellStyle name="20% - Accent3 3 4 8 2" xfId="33764"/>
    <cellStyle name="20% - Accent3 3 4 9" xfId="27981"/>
    <cellStyle name="20% - Accent3 3 4 9 2" xfId="51674"/>
    <cellStyle name="20% - Accent3 3 5" xfId="2508"/>
    <cellStyle name="20% - Accent3 3 5 2" xfId="6833"/>
    <cellStyle name="20% - Accent3 3 5 2 2" xfId="23619"/>
    <cellStyle name="20% - Accent3 3 5 2 2 2" xfId="48160"/>
    <cellStyle name="20% - Accent3 3 5 2 2 3" xfId="51675"/>
    <cellStyle name="20% - Accent3 3 5 2 3" xfId="16192"/>
    <cellStyle name="20% - Accent3 3 5 2 3 2" xfId="40978"/>
    <cellStyle name="20% - Accent3 3 5 2 4" xfId="10771"/>
    <cellStyle name="20% - Accent3 3 5 2 4 2" xfId="35788"/>
    <cellStyle name="20% - Accent3 3 5 2 5" xfId="31915"/>
    <cellStyle name="20% - Accent3 3 5 3" xfId="4862"/>
    <cellStyle name="20% - Accent3 3 5 3 2" xfId="24709"/>
    <cellStyle name="20% - Accent3 3 5 3 2 2" xfId="49248"/>
    <cellStyle name="20% - Accent3 3 5 3 2 3" xfId="51676"/>
    <cellStyle name="20% - Accent3 3 5 3 3" xfId="11659"/>
    <cellStyle name="20% - Accent3 3 5 3 3 2" xfId="36676"/>
    <cellStyle name="20% - Accent3 3 5 3 4" xfId="29984"/>
    <cellStyle name="20% - Accent3 3 5 4" xfId="18372"/>
    <cellStyle name="20% - Accent3 3 5 4 2" xfId="25827"/>
    <cellStyle name="20% - Accent3 3 5 4 2 2" xfId="50350"/>
    <cellStyle name="20% - Accent3 3 5 4 2 3" xfId="51677"/>
    <cellStyle name="20% - Accent3 3 5 4 3" xfId="43067"/>
    <cellStyle name="20% - Accent3 3 5 4 4" xfId="51678"/>
    <cellStyle name="20% - Accent3 3 5 5" xfId="20621"/>
    <cellStyle name="20% - Accent3 3 5 5 2" xfId="45182"/>
    <cellStyle name="20% - Accent3 3 5 5 3" xfId="51679"/>
    <cellStyle name="20% - Accent3 3 5 6" xfId="8818"/>
    <cellStyle name="20% - Accent3 3 5 6 2" xfId="33835"/>
    <cellStyle name="20% - Accent3 3 5 7" xfId="28052"/>
    <cellStyle name="20% - Accent3 3 5 7 2" xfId="51680"/>
    <cellStyle name="20% - Accent3 3 5 8" xfId="51681"/>
    <cellStyle name="20% - Accent3 3 6" xfId="2702"/>
    <cellStyle name="20% - Accent3 3 6 2" xfId="6868"/>
    <cellStyle name="20% - Accent3 3 6 2 2" xfId="25854"/>
    <cellStyle name="20% - Accent3 3 6 2 2 2" xfId="50377"/>
    <cellStyle name="20% - Accent3 3 6 2 2 3" xfId="51682"/>
    <cellStyle name="20% - Accent3 3 6 2 3" xfId="18393"/>
    <cellStyle name="20% - Accent3 3 6 2 3 2" xfId="43087"/>
    <cellStyle name="20% - Accent3 3 6 2 4" xfId="10798"/>
    <cellStyle name="20% - Accent3 3 6 2 4 2" xfId="35815"/>
    <cellStyle name="20% - Accent3 3 6 2 5" xfId="31942"/>
    <cellStyle name="20% - Accent3 3 6 3" xfId="4889"/>
    <cellStyle name="20% - Accent3 3 6 3 2" xfId="11660"/>
    <cellStyle name="20% - Accent3 3 6 3 2 2" xfId="36677"/>
    <cellStyle name="20% - Accent3 3 6 3 3" xfId="30011"/>
    <cellStyle name="20% - Accent3 3 6 4" xfId="8855"/>
    <cellStyle name="20% - Accent3 3 6 4 2" xfId="33872"/>
    <cellStyle name="20% - Accent3 3 6 5" xfId="28079"/>
    <cellStyle name="20% - Accent3 3 6 5 2" xfId="51683"/>
    <cellStyle name="20% - Accent3 3 6 6" xfId="51684"/>
    <cellStyle name="20% - Accent3 3 7" xfId="3408"/>
    <cellStyle name="20% - Accent3 3 7 2" xfId="7560"/>
    <cellStyle name="20% - Accent3 3 7 2 2" xfId="26547"/>
    <cellStyle name="20% - Accent3 3 7 2 2 2" xfId="51069"/>
    <cellStyle name="20% - Accent3 3 7 2 2 3" xfId="51685"/>
    <cellStyle name="20% - Accent3 3 7 2 3" xfId="18946"/>
    <cellStyle name="20% - Accent3 3 7 2 3 2" xfId="43639"/>
    <cellStyle name="20% - Accent3 3 7 2 4" xfId="11490"/>
    <cellStyle name="20% - Accent3 3 7 2 4 2" xfId="36507"/>
    <cellStyle name="20% - Accent3 3 7 2 5" xfId="32634"/>
    <cellStyle name="20% - Accent3 3 7 3" xfId="5581"/>
    <cellStyle name="20% - Accent3 3 7 3 2" xfId="11661"/>
    <cellStyle name="20% - Accent3 3 7 3 2 2" xfId="36678"/>
    <cellStyle name="20% - Accent3 3 7 3 3" xfId="30703"/>
    <cellStyle name="20% - Accent3 3 7 4" xfId="9556"/>
    <cellStyle name="20% - Accent3 3 7 4 2" xfId="34573"/>
    <cellStyle name="20% - Accent3 3 7 5" xfId="28771"/>
    <cellStyle name="20% - Accent3 3 7 5 2" xfId="51686"/>
    <cellStyle name="20% - Accent3 3 7 6" xfId="51687"/>
    <cellStyle name="20% - Accent3 3 8" xfId="3516"/>
    <cellStyle name="20% - Accent3 3 8 2" xfId="7654"/>
    <cellStyle name="20% - Accent3 3 8 2 2" xfId="23755"/>
    <cellStyle name="20% - Accent3 3 8 2 2 2" xfId="48294"/>
    <cellStyle name="20% - Accent3 3 8 2 3" xfId="11584"/>
    <cellStyle name="20% - Accent3 3 8 2 3 2" xfId="36601"/>
    <cellStyle name="20% - Accent3 3 8 2 4" xfId="32728"/>
    <cellStyle name="20% - Accent3 3 8 3" xfId="5675"/>
    <cellStyle name="20% - Accent3 3 8 3 2" xfId="11662"/>
    <cellStyle name="20% - Accent3 3 8 3 2 2" xfId="36679"/>
    <cellStyle name="20% - Accent3 3 8 3 3" xfId="30797"/>
    <cellStyle name="20% - Accent3 3 8 4" xfId="9651"/>
    <cellStyle name="20% - Accent3 3 8 4 2" xfId="34668"/>
    <cellStyle name="20% - Accent3 3 8 5" xfId="28865"/>
    <cellStyle name="20% - Accent3 3 9" xfId="5839"/>
    <cellStyle name="20% - Accent3 3 9 2" xfId="24861"/>
    <cellStyle name="20% - Accent3 3 9 2 2" xfId="49384"/>
    <cellStyle name="20% - Accent3 3 9 2 3" xfId="51688"/>
    <cellStyle name="20% - Accent3 3 9 3" xfId="17417"/>
    <cellStyle name="20% - Accent3 3 9 3 2" xfId="42118"/>
    <cellStyle name="20% - Accent3 3 9 4" xfId="9805"/>
    <cellStyle name="20% - Accent3 3 9 4 2" xfId="34822"/>
    <cellStyle name="20% - Accent3 3 9 5" xfId="30949"/>
    <cellStyle name="20% - Accent3 4" xfId="902"/>
    <cellStyle name="20% - Accent3 4 2" xfId="26752"/>
    <cellStyle name="20% - Accent3 4 3" xfId="51689"/>
    <cellStyle name="20% - Accent3 5" xfId="903"/>
    <cellStyle name="20% - Accent3 5 10" xfId="7854"/>
    <cellStyle name="20% - Accent3 5 10 2" xfId="32871"/>
    <cellStyle name="20% - Accent3 5 11" xfId="27088"/>
    <cellStyle name="20% - Accent3 5 11 2" xfId="51690"/>
    <cellStyle name="20% - Accent3 5 12" xfId="51691"/>
    <cellStyle name="20% - Accent3 5 2" xfId="904"/>
    <cellStyle name="20% - Accent3 5 2 10" xfId="27089"/>
    <cellStyle name="20% - Accent3 5 2 10 2" xfId="51692"/>
    <cellStyle name="20% - Accent3 5 2 11" xfId="51693"/>
    <cellStyle name="20% - Accent3 5 2 2" xfId="2705"/>
    <cellStyle name="20% - Accent3 5 2 2 2" xfId="6871"/>
    <cellStyle name="20% - Accent3 5 2 2 2 2" xfId="25857"/>
    <cellStyle name="20% - Accent3 5 2 2 2 2 2" xfId="50380"/>
    <cellStyle name="20% - Accent3 5 2 2 2 2 3" xfId="51694"/>
    <cellStyle name="20% - Accent3 5 2 2 2 3" xfId="18396"/>
    <cellStyle name="20% - Accent3 5 2 2 2 3 2" xfId="43090"/>
    <cellStyle name="20% - Accent3 5 2 2 2 4" xfId="10801"/>
    <cellStyle name="20% - Accent3 5 2 2 2 4 2" xfId="35818"/>
    <cellStyle name="20% - Accent3 5 2 2 2 5" xfId="31945"/>
    <cellStyle name="20% - Accent3 5 2 2 3" xfId="4892"/>
    <cellStyle name="20% - Accent3 5 2 2 3 2" xfId="11663"/>
    <cellStyle name="20% - Accent3 5 2 2 3 2 2" xfId="36680"/>
    <cellStyle name="20% - Accent3 5 2 2 3 3" xfId="30014"/>
    <cellStyle name="20% - Accent3 5 2 2 4" xfId="8858"/>
    <cellStyle name="20% - Accent3 5 2 2 4 2" xfId="33875"/>
    <cellStyle name="20% - Accent3 5 2 2 5" xfId="28082"/>
    <cellStyle name="20% - Accent3 5 2 2 5 2" xfId="51695"/>
    <cellStyle name="20% - Accent3 5 2 2 6" xfId="51696"/>
    <cellStyle name="20% - Accent3 5 2 3" xfId="5842"/>
    <cellStyle name="20% - Accent3 5 2 3 2" xfId="20624"/>
    <cellStyle name="20% - Accent3 5 2 3 2 2" xfId="45185"/>
    <cellStyle name="20% - Accent3 5 2 3 2 3" xfId="51697"/>
    <cellStyle name="20% - Accent3 5 2 3 3" xfId="14094"/>
    <cellStyle name="20% - Accent3 5 2 3 3 2" xfId="38973"/>
    <cellStyle name="20% - Accent3 5 2 3 4" xfId="9808"/>
    <cellStyle name="20% - Accent3 5 2 3 4 2" xfId="34825"/>
    <cellStyle name="20% - Accent3 5 2 3 5" xfId="30952"/>
    <cellStyle name="20% - Accent3 5 2 4" xfId="3899"/>
    <cellStyle name="20% - Accent3 5 2 4 2" xfId="21644"/>
    <cellStyle name="20% - Accent3 5 2 4 2 2" xfId="46203"/>
    <cellStyle name="20% - Accent3 5 2 4 2 3" xfId="51698"/>
    <cellStyle name="20% - Accent3 5 2 4 3" xfId="11664"/>
    <cellStyle name="20% - Accent3 5 2 4 3 2" xfId="36681"/>
    <cellStyle name="20% - Accent3 5 2 4 4" xfId="29021"/>
    <cellStyle name="20% - Accent3 5 2 5" xfId="15285"/>
    <cellStyle name="20% - Accent3 5 2 5 2" xfId="22665"/>
    <cellStyle name="20% - Accent3 5 2 5 2 2" xfId="47209"/>
    <cellStyle name="20% - Accent3 5 2 5 2 3" xfId="51699"/>
    <cellStyle name="20% - Accent3 5 2 5 3" xfId="40088"/>
    <cellStyle name="20% - Accent3 5 2 5 4" xfId="51700"/>
    <cellStyle name="20% - Accent3 5 2 6" xfId="16343"/>
    <cellStyle name="20% - Accent3 5 2 6 2" xfId="23758"/>
    <cellStyle name="20% - Accent3 5 2 6 2 2" xfId="48297"/>
    <cellStyle name="20% - Accent3 5 2 6 2 3" xfId="51701"/>
    <cellStyle name="20% - Accent3 5 2 6 3" xfId="41102"/>
    <cellStyle name="20% - Accent3 5 2 6 4" xfId="51702"/>
    <cellStyle name="20% - Accent3 5 2 7" xfId="17420"/>
    <cellStyle name="20% - Accent3 5 2 7 2" xfId="24864"/>
    <cellStyle name="20% - Accent3 5 2 7 2 2" xfId="49387"/>
    <cellStyle name="20% - Accent3 5 2 7 2 3" xfId="51703"/>
    <cellStyle name="20% - Accent3 5 2 7 3" xfId="42121"/>
    <cellStyle name="20% - Accent3 5 2 7 4" xfId="51704"/>
    <cellStyle name="20% - Accent3 5 2 8" xfId="19308"/>
    <cellStyle name="20% - Accent3 5 2 8 2" xfId="43894"/>
    <cellStyle name="20% - Accent3 5 2 8 3" xfId="51705"/>
    <cellStyle name="20% - Accent3 5 2 9" xfId="7855"/>
    <cellStyle name="20% - Accent3 5 2 9 2" xfId="32872"/>
    <cellStyle name="20% - Accent3 5 3" xfId="2704"/>
    <cellStyle name="20% - Accent3 5 3 2" xfId="6870"/>
    <cellStyle name="20% - Accent3 5 3 2 2" xfId="25856"/>
    <cellStyle name="20% - Accent3 5 3 2 2 2" xfId="50379"/>
    <cellStyle name="20% - Accent3 5 3 2 2 3" xfId="51706"/>
    <cellStyle name="20% - Accent3 5 3 2 3" xfId="18395"/>
    <cellStyle name="20% - Accent3 5 3 2 3 2" xfId="43089"/>
    <cellStyle name="20% - Accent3 5 3 2 4" xfId="10800"/>
    <cellStyle name="20% - Accent3 5 3 2 4 2" xfId="35817"/>
    <cellStyle name="20% - Accent3 5 3 2 5" xfId="31944"/>
    <cellStyle name="20% - Accent3 5 3 3" xfId="4891"/>
    <cellStyle name="20% - Accent3 5 3 3 2" xfId="11665"/>
    <cellStyle name="20% - Accent3 5 3 3 2 2" xfId="36682"/>
    <cellStyle name="20% - Accent3 5 3 3 3" xfId="30013"/>
    <cellStyle name="20% - Accent3 5 3 4" xfId="8857"/>
    <cellStyle name="20% - Accent3 5 3 4 2" xfId="33874"/>
    <cellStyle name="20% - Accent3 5 3 5" xfId="28081"/>
    <cellStyle name="20% - Accent3 5 3 5 2" xfId="51707"/>
    <cellStyle name="20% - Accent3 5 3 6" xfId="51708"/>
    <cellStyle name="20% - Accent3 5 4" xfId="5841"/>
    <cellStyle name="20% - Accent3 5 4 2" xfId="20623"/>
    <cellStyle name="20% - Accent3 5 4 2 2" xfId="45184"/>
    <cellStyle name="20% - Accent3 5 4 2 3" xfId="51709"/>
    <cellStyle name="20% - Accent3 5 4 3" xfId="14093"/>
    <cellStyle name="20% - Accent3 5 4 3 2" xfId="38972"/>
    <cellStyle name="20% - Accent3 5 4 4" xfId="9807"/>
    <cellStyle name="20% - Accent3 5 4 4 2" xfId="34824"/>
    <cellStyle name="20% - Accent3 5 4 5" xfId="30951"/>
    <cellStyle name="20% - Accent3 5 5" xfId="3898"/>
    <cellStyle name="20% - Accent3 5 5 2" xfId="21643"/>
    <cellStyle name="20% - Accent3 5 5 2 2" xfId="46202"/>
    <cellStyle name="20% - Accent3 5 5 2 3" xfId="51710"/>
    <cellStyle name="20% - Accent3 5 5 3" xfId="11666"/>
    <cellStyle name="20% - Accent3 5 5 3 2" xfId="36683"/>
    <cellStyle name="20% - Accent3 5 5 4" xfId="29020"/>
    <cellStyle name="20% - Accent3 5 6" xfId="15284"/>
    <cellStyle name="20% - Accent3 5 6 2" xfId="22664"/>
    <cellStyle name="20% - Accent3 5 6 2 2" xfId="47208"/>
    <cellStyle name="20% - Accent3 5 6 2 3" xfId="51711"/>
    <cellStyle name="20% - Accent3 5 6 3" xfId="40087"/>
    <cellStyle name="20% - Accent3 5 6 4" xfId="51712"/>
    <cellStyle name="20% - Accent3 5 7" xfId="16342"/>
    <cellStyle name="20% - Accent3 5 7 2" xfId="23757"/>
    <cellStyle name="20% - Accent3 5 7 2 2" xfId="48296"/>
    <cellStyle name="20% - Accent3 5 7 2 3" xfId="51713"/>
    <cellStyle name="20% - Accent3 5 7 3" xfId="41101"/>
    <cellStyle name="20% - Accent3 5 7 4" xfId="51714"/>
    <cellStyle name="20% - Accent3 5 8" xfId="17419"/>
    <cellStyle name="20% - Accent3 5 8 2" xfId="24863"/>
    <cellStyle name="20% - Accent3 5 8 2 2" xfId="49386"/>
    <cellStyle name="20% - Accent3 5 8 2 3" xfId="51715"/>
    <cellStyle name="20% - Accent3 5 8 3" xfId="42120"/>
    <cellStyle name="20% - Accent3 5 8 4" xfId="51716"/>
    <cellStyle name="20% - Accent3 5 9" xfId="19307"/>
    <cellStyle name="20% - Accent3 5 9 2" xfId="43893"/>
    <cellStyle name="20% - Accent3 5 9 3" xfId="51717"/>
    <cellStyle name="20% - Accent3 6" xfId="905"/>
    <cellStyle name="20% - Accent3 6 2" xfId="26710"/>
    <cellStyle name="20% - Accent3 7" xfId="2261"/>
    <cellStyle name="20% - Accent3 7 10" xfId="51718"/>
    <cellStyle name="20% - Accent3 7 2" xfId="6616"/>
    <cellStyle name="20% - Accent3 7 2 2" xfId="21370"/>
    <cellStyle name="20% - Accent3 7 2 2 2" xfId="45929"/>
    <cellStyle name="20% - Accent3 7 2 2 3" xfId="51719"/>
    <cellStyle name="20% - Accent3 7 2 3" xfId="14631"/>
    <cellStyle name="20% - Accent3 7 2 3 2" xfId="39497"/>
    <cellStyle name="20% - Accent3 7 2 4" xfId="10555"/>
    <cellStyle name="20% - Accent3 7 2 4 2" xfId="35572"/>
    <cellStyle name="20% - Accent3 7 2 5" xfId="31699"/>
    <cellStyle name="20% - Accent3 7 3" xfId="4646"/>
    <cellStyle name="20% - Accent3 7 3 2" xfId="22366"/>
    <cellStyle name="20% - Accent3 7 3 2 2" xfId="46923"/>
    <cellStyle name="20% - Accent3 7 3 2 3" xfId="51720"/>
    <cellStyle name="20% - Accent3 7 3 3" xfId="11667"/>
    <cellStyle name="20% - Accent3 7 3 3 2" xfId="36684"/>
    <cellStyle name="20% - Accent3 7 3 4" xfId="29768"/>
    <cellStyle name="20% - Accent3 7 4" xfId="16010"/>
    <cellStyle name="20% - Accent3 7 4 2" xfId="23401"/>
    <cellStyle name="20% - Accent3 7 4 2 2" xfId="47944"/>
    <cellStyle name="20% - Accent3 7 4 2 3" xfId="51721"/>
    <cellStyle name="20% - Accent3 7 4 3" xfId="40805"/>
    <cellStyle name="20% - Accent3 7 4 4" xfId="51722"/>
    <cellStyle name="20% - Accent3 7 5" xfId="17075"/>
    <cellStyle name="20% - Accent3 7 5 2" xfId="24493"/>
    <cellStyle name="20% - Accent3 7 5 2 2" xfId="49032"/>
    <cellStyle name="20% - Accent3 7 5 2 3" xfId="51723"/>
    <cellStyle name="20% - Accent3 7 5 3" xfId="41825"/>
    <cellStyle name="20% - Accent3 7 5 4" xfId="51724"/>
    <cellStyle name="20% - Accent3 7 6" xfId="18169"/>
    <cellStyle name="20% - Accent3 7 6 2" xfId="25611"/>
    <cellStyle name="20% - Accent3 7 6 2 2" xfId="50134"/>
    <cellStyle name="20% - Accent3 7 6 2 3" xfId="51725"/>
    <cellStyle name="20% - Accent3 7 6 3" xfId="42865"/>
    <cellStyle name="20% - Accent3 7 6 4" xfId="51726"/>
    <cellStyle name="20% - Accent3 7 7" xfId="20414"/>
    <cellStyle name="20% - Accent3 7 7 2" xfId="44975"/>
    <cellStyle name="20% - Accent3 7 7 3" xfId="51727"/>
    <cellStyle name="20% - Accent3 7 8" xfId="8602"/>
    <cellStyle name="20% - Accent3 7 8 2" xfId="33619"/>
    <cellStyle name="20% - Accent3 7 9" xfId="27836"/>
    <cellStyle name="20% - Accent3 7 9 2" xfId="51728"/>
    <cellStyle name="20% - Accent3 8" xfId="2381"/>
    <cellStyle name="20% - Accent3 8 10" xfId="51729"/>
    <cellStyle name="20% - Accent3 8 2" xfId="6722"/>
    <cellStyle name="20% - Accent3 8 2 2" xfId="21476"/>
    <cellStyle name="20% - Accent3 8 2 2 2" xfId="46035"/>
    <cellStyle name="20% - Accent3 8 2 2 3" xfId="51730"/>
    <cellStyle name="20% - Accent3 8 2 3" xfId="14692"/>
    <cellStyle name="20% - Accent3 8 2 3 2" xfId="39556"/>
    <cellStyle name="20% - Accent3 8 2 4" xfId="10661"/>
    <cellStyle name="20% - Accent3 8 2 4 2" xfId="35678"/>
    <cellStyle name="20% - Accent3 8 2 5" xfId="31805"/>
    <cellStyle name="20% - Accent3 8 3" xfId="4752"/>
    <cellStyle name="20% - Accent3 8 3 2" xfId="22481"/>
    <cellStyle name="20% - Accent3 8 3 2 2" xfId="47029"/>
    <cellStyle name="20% - Accent3 8 3 2 3" xfId="51731"/>
    <cellStyle name="20% - Accent3 8 3 3" xfId="11668"/>
    <cellStyle name="20% - Accent3 8 3 3 2" xfId="36685"/>
    <cellStyle name="20% - Accent3 8 3 4" xfId="29874"/>
    <cellStyle name="20% - Accent3 8 4" xfId="16107"/>
    <cellStyle name="20% - Accent3 8 4 2" xfId="23507"/>
    <cellStyle name="20% - Accent3 8 4 2 2" xfId="48050"/>
    <cellStyle name="20% - Accent3 8 4 2 3" xfId="51732"/>
    <cellStyle name="20% - Accent3 8 4 3" xfId="40902"/>
    <cellStyle name="20% - Accent3 8 4 4" xfId="51733"/>
    <cellStyle name="20% - Accent3 8 5" xfId="17181"/>
    <cellStyle name="20% - Accent3 8 5 2" xfId="24599"/>
    <cellStyle name="20% - Accent3 8 5 2 2" xfId="49138"/>
    <cellStyle name="20% - Accent3 8 5 2 3" xfId="51734"/>
    <cellStyle name="20% - Accent3 8 5 3" xfId="41931"/>
    <cellStyle name="20% - Accent3 8 5 4" xfId="51735"/>
    <cellStyle name="20% - Accent3 8 6" xfId="18275"/>
    <cellStyle name="20% - Accent3 8 6 2" xfId="25717"/>
    <cellStyle name="20% - Accent3 8 6 2 2" xfId="50240"/>
    <cellStyle name="20% - Accent3 8 6 2 3" xfId="51736"/>
    <cellStyle name="20% - Accent3 8 6 3" xfId="42971"/>
    <cellStyle name="20% - Accent3 8 6 4" xfId="51737"/>
    <cellStyle name="20% - Accent3 8 7" xfId="20335"/>
    <cellStyle name="20% - Accent3 8 7 2" xfId="44897"/>
    <cellStyle name="20% - Accent3 8 7 3" xfId="51738"/>
    <cellStyle name="20% - Accent3 8 8" xfId="8708"/>
    <cellStyle name="20% - Accent3 8 8 2" xfId="33725"/>
    <cellStyle name="20% - Accent3 8 9" xfId="27942"/>
    <cellStyle name="20% - Accent3 8 9 2" xfId="51739"/>
    <cellStyle name="20% - Accent3 9" xfId="2459"/>
    <cellStyle name="20% - Accent3 9 2" xfId="6790"/>
    <cellStyle name="20% - Accent3 9 2 2" xfId="23577"/>
    <cellStyle name="20% - Accent3 9 2 2 2" xfId="48118"/>
    <cellStyle name="20% - Accent3 9 2 2 3" xfId="51740"/>
    <cellStyle name="20% - Accent3 9 2 3" xfId="16156"/>
    <cellStyle name="20% - Accent3 9 2 3 2" xfId="40947"/>
    <cellStyle name="20% - Accent3 9 2 4" xfId="10729"/>
    <cellStyle name="20% - Accent3 9 2 4 2" xfId="35746"/>
    <cellStyle name="20% - Accent3 9 2 5" xfId="31873"/>
    <cellStyle name="20% - Accent3 9 3" xfId="4820"/>
    <cellStyle name="20% - Accent3 9 3 2" xfId="24667"/>
    <cellStyle name="20% - Accent3 9 3 2 2" xfId="49206"/>
    <cellStyle name="20% - Accent3 9 3 2 3" xfId="51741"/>
    <cellStyle name="20% - Accent3 9 3 3" xfId="11669"/>
    <cellStyle name="20% - Accent3 9 3 3 2" xfId="36686"/>
    <cellStyle name="20% - Accent3 9 3 4" xfId="29942"/>
    <cellStyle name="20% - Accent3 9 4" xfId="18341"/>
    <cellStyle name="20% - Accent3 9 4 2" xfId="25785"/>
    <cellStyle name="20% - Accent3 9 4 2 2" xfId="50308"/>
    <cellStyle name="20% - Accent3 9 4 2 3" xfId="51742"/>
    <cellStyle name="20% - Accent3 9 4 3" xfId="43036"/>
    <cellStyle name="20% - Accent3 9 4 4" xfId="51743"/>
    <cellStyle name="20% - Accent3 9 5" xfId="21291"/>
    <cellStyle name="20% - Accent3 9 5 2" xfId="45851"/>
    <cellStyle name="20% - Accent3 9 5 3" xfId="51744"/>
    <cellStyle name="20% - Accent3 9 6" xfId="8776"/>
    <cellStyle name="20% - Accent3 9 6 2" xfId="33793"/>
    <cellStyle name="20% - Accent3 9 7" xfId="28010"/>
    <cellStyle name="20% - Accent3 9 7 2" xfId="51745"/>
    <cellStyle name="20% - Accent3 9 8" xfId="51746"/>
    <cellStyle name="20% - Accent4" xfId="4" builtinId="42" customBuiltin="1"/>
    <cellStyle name="20% - Accent4 10" xfId="3361"/>
    <cellStyle name="20% - Accent4 10 2" xfId="7520"/>
    <cellStyle name="20% - Accent4 10 2 2" xfId="26507"/>
    <cellStyle name="20% - Accent4 10 2 2 2" xfId="51029"/>
    <cellStyle name="20% - Accent4 10 2 2 3" xfId="51747"/>
    <cellStyle name="20% - Accent4 10 2 3" xfId="18914"/>
    <cellStyle name="20% - Accent4 10 2 3 2" xfId="43607"/>
    <cellStyle name="20% - Accent4 10 2 4" xfId="11450"/>
    <cellStyle name="20% - Accent4 10 2 4 2" xfId="36467"/>
    <cellStyle name="20% - Accent4 10 2 5" xfId="32594"/>
    <cellStyle name="20% - Accent4 10 3" xfId="5541"/>
    <cellStyle name="20% - Accent4 10 3 2" xfId="11670"/>
    <cellStyle name="20% - Accent4 10 3 2 2" xfId="36687"/>
    <cellStyle name="20% - Accent4 10 3 3" xfId="30663"/>
    <cellStyle name="20% - Accent4 10 4" xfId="9510"/>
    <cellStyle name="20% - Accent4 10 4 2" xfId="34527"/>
    <cellStyle name="20% - Accent4 10 5" xfId="28731"/>
    <cellStyle name="20% - Accent4 10 5 2" xfId="51748"/>
    <cellStyle name="20% - Accent4 10 6" xfId="51749"/>
    <cellStyle name="20% - Accent4 11" xfId="3457"/>
    <cellStyle name="20% - Accent4 11 2" xfId="7602"/>
    <cellStyle name="20% - Accent4 11 2 2" xfId="23325"/>
    <cellStyle name="20% - Accent4 11 2 2 2" xfId="47868"/>
    <cellStyle name="20% - Accent4 11 2 3" xfId="11532"/>
    <cellStyle name="20% - Accent4 11 2 3 2" xfId="36549"/>
    <cellStyle name="20% - Accent4 11 2 4" xfId="32676"/>
    <cellStyle name="20% - Accent4 11 3" xfId="5623"/>
    <cellStyle name="20% - Accent4 11 3 2" xfId="11671"/>
    <cellStyle name="20% - Accent4 11 3 2 2" xfId="36688"/>
    <cellStyle name="20% - Accent4 11 3 3" xfId="30745"/>
    <cellStyle name="20% - Accent4 11 4" xfId="9598"/>
    <cellStyle name="20% - Accent4 11 4 2" xfId="34615"/>
    <cellStyle name="20% - Accent4 11 5" xfId="28813"/>
    <cellStyle name="20% - Accent4 12" xfId="2095"/>
    <cellStyle name="20% - Accent4 12 2" xfId="4570"/>
    <cellStyle name="20% - Accent4 12 2 2" xfId="11672"/>
    <cellStyle name="20% - Accent4 12 2 2 2" xfId="36689"/>
    <cellStyle name="20% - Accent4 12 2 3" xfId="29692"/>
    <cellStyle name="20% - Accent4 12 3" xfId="8526"/>
    <cellStyle name="20% - Accent4 12 3 2" xfId="33543"/>
    <cellStyle name="20% - Accent4 12 4" xfId="27760"/>
    <cellStyle name="20% - Accent4 13" xfId="6535"/>
    <cellStyle name="20% - Accent4 13 2" xfId="25535"/>
    <cellStyle name="20% - Accent4 13 2 2" xfId="50058"/>
    <cellStyle name="20% - Accent4 13 2 3" xfId="51750"/>
    <cellStyle name="20% - Accent4 13 3" xfId="18096"/>
    <cellStyle name="20% - Accent4 13 3 2" xfId="42792"/>
    <cellStyle name="20% - Accent4 13 4" xfId="10479"/>
    <cellStyle name="20% - Accent4 13 4 2" xfId="35496"/>
    <cellStyle name="20% - Accent4 13 5" xfId="31623"/>
    <cellStyle name="20% - Accent4 14" xfId="19171"/>
    <cellStyle name="20% - Accent4 14 2" xfId="43764"/>
    <cellStyle name="20% - Accent4 14 3" xfId="51751"/>
    <cellStyle name="20% - Accent4 15" xfId="51752"/>
    <cellStyle name="20% - Accent4 15 2" xfId="51753"/>
    <cellStyle name="20% - Accent4 16" xfId="51754"/>
    <cellStyle name="20% - Accent4 16 2" xfId="51755"/>
    <cellStyle name="20% - Accent4 17" xfId="51756"/>
    <cellStyle name="20% - Accent4 18" xfId="51757"/>
    <cellStyle name="20% - Accent4 19" xfId="51758"/>
    <cellStyle name="20% - Accent4 2" xfId="369"/>
    <cellStyle name="20% - Accent4 2 2" xfId="907"/>
    <cellStyle name="20% - Accent4 2 2 10" xfId="27091"/>
    <cellStyle name="20% - Accent4 2 2 10 2" xfId="51759"/>
    <cellStyle name="20% - Accent4 2 2 11" xfId="51760"/>
    <cellStyle name="20% - Accent4 2 2 2" xfId="2707"/>
    <cellStyle name="20% - Accent4 2 2 2 2" xfId="6873"/>
    <cellStyle name="20% - Accent4 2 2 2 2 2" xfId="25859"/>
    <cellStyle name="20% - Accent4 2 2 2 2 2 2" xfId="50382"/>
    <cellStyle name="20% - Accent4 2 2 2 2 2 3" xfId="51761"/>
    <cellStyle name="20% - Accent4 2 2 2 2 3" xfId="18397"/>
    <cellStyle name="20% - Accent4 2 2 2 2 3 2" xfId="43091"/>
    <cellStyle name="20% - Accent4 2 2 2 2 4" xfId="10803"/>
    <cellStyle name="20% - Accent4 2 2 2 2 4 2" xfId="35820"/>
    <cellStyle name="20% - Accent4 2 2 2 2 5" xfId="31947"/>
    <cellStyle name="20% - Accent4 2 2 2 3" xfId="4894"/>
    <cellStyle name="20% - Accent4 2 2 2 3 2" xfId="11673"/>
    <cellStyle name="20% - Accent4 2 2 2 3 2 2" xfId="36690"/>
    <cellStyle name="20% - Accent4 2 2 2 3 3" xfId="30016"/>
    <cellStyle name="20% - Accent4 2 2 2 4" xfId="8860"/>
    <cellStyle name="20% - Accent4 2 2 2 4 2" xfId="33877"/>
    <cellStyle name="20% - Accent4 2 2 2 5" xfId="28084"/>
    <cellStyle name="20% - Accent4 2 2 2 5 2" xfId="51762"/>
    <cellStyle name="20% - Accent4 2 2 2 6" xfId="51763"/>
    <cellStyle name="20% - Accent4 2 2 3" xfId="5844"/>
    <cellStyle name="20% - Accent4 2 2 3 2" xfId="20626"/>
    <cellStyle name="20% - Accent4 2 2 3 2 2" xfId="45187"/>
    <cellStyle name="20% - Accent4 2 2 3 2 3" xfId="51764"/>
    <cellStyle name="20% - Accent4 2 2 3 3" xfId="14095"/>
    <cellStyle name="20% - Accent4 2 2 3 3 2" xfId="38974"/>
    <cellStyle name="20% - Accent4 2 2 3 4" xfId="9810"/>
    <cellStyle name="20% - Accent4 2 2 3 4 2" xfId="34827"/>
    <cellStyle name="20% - Accent4 2 2 3 5" xfId="30954"/>
    <cellStyle name="20% - Accent4 2 2 4" xfId="3901"/>
    <cellStyle name="20% - Accent4 2 2 4 2" xfId="21646"/>
    <cellStyle name="20% - Accent4 2 2 4 2 2" xfId="46205"/>
    <cellStyle name="20% - Accent4 2 2 4 2 3" xfId="51765"/>
    <cellStyle name="20% - Accent4 2 2 4 3" xfId="11674"/>
    <cellStyle name="20% - Accent4 2 2 4 3 2" xfId="36691"/>
    <cellStyle name="20% - Accent4 2 2 4 4" xfId="29023"/>
    <cellStyle name="20% - Accent4 2 2 5" xfId="15287"/>
    <cellStyle name="20% - Accent4 2 2 5 2" xfId="22667"/>
    <cellStyle name="20% - Accent4 2 2 5 2 2" xfId="47211"/>
    <cellStyle name="20% - Accent4 2 2 5 2 3" xfId="51766"/>
    <cellStyle name="20% - Accent4 2 2 5 3" xfId="40090"/>
    <cellStyle name="20% - Accent4 2 2 5 4" xfId="51767"/>
    <cellStyle name="20% - Accent4 2 2 6" xfId="16345"/>
    <cellStyle name="20% - Accent4 2 2 6 2" xfId="23760"/>
    <cellStyle name="20% - Accent4 2 2 6 2 2" xfId="48299"/>
    <cellStyle name="20% - Accent4 2 2 6 2 3" xfId="51768"/>
    <cellStyle name="20% - Accent4 2 2 6 3" xfId="41104"/>
    <cellStyle name="20% - Accent4 2 2 6 4" xfId="51769"/>
    <cellStyle name="20% - Accent4 2 2 7" xfId="17422"/>
    <cellStyle name="20% - Accent4 2 2 7 2" xfId="24866"/>
    <cellStyle name="20% - Accent4 2 2 7 2 2" xfId="49389"/>
    <cellStyle name="20% - Accent4 2 2 7 2 3" xfId="51770"/>
    <cellStyle name="20% - Accent4 2 2 7 3" xfId="42123"/>
    <cellStyle name="20% - Accent4 2 2 7 4" xfId="51771"/>
    <cellStyle name="20% - Accent4 2 2 8" xfId="19310"/>
    <cellStyle name="20% - Accent4 2 2 8 2" xfId="43896"/>
    <cellStyle name="20% - Accent4 2 2 8 3" xfId="51772"/>
    <cellStyle name="20% - Accent4 2 2 9" xfId="7857"/>
    <cellStyle name="20% - Accent4 2 2 9 2" xfId="32874"/>
    <cellStyle name="20% - Accent4 2 3" xfId="906"/>
    <cellStyle name="20% - Accent4 2 3 10" xfId="27090"/>
    <cellStyle name="20% - Accent4 2 3 10 2" xfId="51773"/>
    <cellStyle name="20% - Accent4 2 3 11" xfId="51774"/>
    <cellStyle name="20% - Accent4 2 3 2" xfId="5843"/>
    <cellStyle name="20% - Accent4 2 3 2 2" xfId="20143"/>
    <cellStyle name="20% - Accent4 2 3 2 2 2" xfId="44707"/>
    <cellStyle name="20% - Accent4 2 3 2 2 3" xfId="51775"/>
    <cellStyle name="20% - Accent4 2 3 2 3" xfId="13764"/>
    <cellStyle name="20% - Accent4 2 3 2 3 2" xfId="38676"/>
    <cellStyle name="20% - Accent4 2 3 2 4" xfId="9809"/>
    <cellStyle name="20% - Accent4 2 3 2 4 2" xfId="34826"/>
    <cellStyle name="20% - Accent4 2 3 2 5" xfId="30953"/>
    <cellStyle name="20% - Accent4 2 3 3" xfId="3900"/>
    <cellStyle name="20% - Accent4 2 3 3 2" xfId="20625"/>
    <cellStyle name="20% - Accent4 2 3 3 2 2" xfId="45186"/>
    <cellStyle name="20% - Accent4 2 3 3 2 3" xfId="51776"/>
    <cellStyle name="20% - Accent4 2 3 3 3" xfId="11675"/>
    <cellStyle name="20% - Accent4 2 3 3 3 2" xfId="36692"/>
    <cellStyle name="20% - Accent4 2 3 3 4" xfId="29022"/>
    <cellStyle name="20% - Accent4 2 3 4" xfId="14828"/>
    <cellStyle name="20% - Accent4 2 3 4 2" xfId="21645"/>
    <cellStyle name="20% - Accent4 2 3 4 2 2" xfId="46204"/>
    <cellStyle name="20% - Accent4 2 3 4 2 3" xfId="51777"/>
    <cellStyle name="20% - Accent4 2 3 4 3" xfId="39673"/>
    <cellStyle name="20% - Accent4 2 3 4 4" xfId="51778"/>
    <cellStyle name="20% - Accent4 2 3 5" xfId="15286"/>
    <cellStyle name="20% - Accent4 2 3 5 2" xfId="22666"/>
    <cellStyle name="20% - Accent4 2 3 5 2 2" xfId="47210"/>
    <cellStyle name="20% - Accent4 2 3 5 2 3" xfId="51779"/>
    <cellStyle name="20% - Accent4 2 3 5 3" xfId="40089"/>
    <cellStyle name="20% - Accent4 2 3 5 4" xfId="51780"/>
    <cellStyle name="20% - Accent4 2 3 6" xfId="16344"/>
    <cellStyle name="20% - Accent4 2 3 6 2" xfId="23759"/>
    <cellStyle name="20% - Accent4 2 3 6 2 2" xfId="48298"/>
    <cellStyle name="20% - Accent4 2 3 6 2 3" xfId="51781"/>
    <cellStyle name="20% - Accent4 2 3 6 3" xfId="41103"/>
    <cellStyle name="20% - Accent4 2 3 6 4" xfId="51782"/>
    <cellStyle name="20% - Accent4 2 3 7" xfId="17421"/>
    <cellStyle name="20% - Accent4 2 3 7 2" xfId="24865"/>
    <cellStyle name="20% - Accent4 2 3 7 2 2" xfId="49388"/>
    <cellStyle name="20% - Accent4 2 3 7 2 3" xfId="51783"/>
    <cellStyle name="20% - Accent4 2 3 7 3" xfId="42122"/>
    <cellStyle name="20% - Accent4 2 3 7 4" xfId="51784"/>
    <cellStyle name="20% - Accent4 2 3 8" xfId="19309"/>
    <cellStyle name="20% - Accent4 2 3 8 2" xfId="43895"/>
    <cellStyle name="20% - Accent4 2 3 8 3" xfId="51785"/>
    <cellStyle name="20% - Accent4 2 3 9" xfId="7856"/>
    <cellStyle name="20% - Accent4 2 3 9 2" xfId="32873"/>
    <cellStyle name="20% - Accent4 2 4" xfId="2127"/>
    <cellStyle name="20% - Accent4 2 5" xfId="2527"/>
    <cellStyle name="20% - Accent4 2 5 2" xfId="17253"/>
    <cellStyle name="20% - Accent4 2 5 3" xfId="22540"/>
    <cellStyle name="20% - Accent4 2 5 3 2" xfId="47085"/>
    <cellStyle name="20% - Accent4 2 5 3 3" xfId="51786"/>
    <cellStyle name="20% - Accent4 2 5 4" xfId="15161"/>
    <cellStyle name="20% - Accent4 2 5 4 2" xfId="39977"/>
    <cellStyle name="20% - Accent4 2 5 5" xfId="51787"/>
    <cellStyle name="20% - Accent4 2 6" xfId="2706"/>
    <cellStyle name="20% - Accent4 2 6 2" xfId="6872"/>
    <cellStyle name="20% - Accent4 2 6 2 2" xfId="25858"/>
    <cellStyle name="20% - Accent4 2 6 2 2 2" xfId="50381"/>
    <cellStyle name="20% - Accent4 2 6 2 3" xfId="10802"/>
    <cellStyle name="20% - Accent4 2 6 2 3 2" xfId="35819"/>
    <cellStyle name="20% - Accent4 2 6 2 4" xfId="31946"/>
    <cellStyle name="20% - Accent4 2 6 3" xfId="4893"/>
    <cellStyle name="20% - Accent4 2 6 3 2" xfId="11676"/>
    <cellStyle name="20% - Accent4 2 6 3 2 2" xfId="36693"/>
    <cellStyle name="20% - Accent4 2 6 3 3" xfId="30015"/>
    <cellStyle name="20% - Accent4 2 6 4" xfId="8859"/>
    <cellStyle name="20% - Accent4 2 6 4 2" xfId="33876"/>
    <cellStyle name="20% - Accent4 2 6 5" xfId="28083"/>
    <cellStyle name="20% - Accent4 2 7" xfId="26724"/>
    <cellStyle name="20% - Accent4 2 8" xfId="51788"/>
    <cellStyle name="20% - Accent4 20" xfId="51789"/>
    <cellStyle name="20% - Accent4 21" xfId="51790"/>
    <cellStyle name="20% - Accent4 22" xfId="51791"/>
    <cellStyle name="20% - Accent4 23" xfId="51792"/>
    <cellStyle name="20% - Accent4 24" xfId="51793"/>
    <cellStyle name="20% - Accent4 3" xfId="908"/>
    <cellStyle name="20% - Accent4 3 10" xfId="3902"/>
    <cellStyle name="20% - Accent4 3 10 2" xfId="11677"/>
    <cellStyle name="20% - Accent4 3 10 2 2" xfId="36694"/>
    <cellStyle name="20% - Accent4 3 10 3" xfId="29024"/>
    <cellStyle name="20% - Accent4 3 11" xfId="7858"/>
    <cellStyle name="20% - Accent4 3 11 2" xfId="32875"/>
    <cellStyle name="20% - Accent4 3 12" xfId="27092"/>
    <cellStyle name="20% - Accent4 3 12 2" xfId="51794"/>
    <cellStyle name="20% - Accent4 3 13" xfId="51795"/>
    <cellStyle name="20% - Accent4 3 14" xfId="51796"/>
    <cellStyle name="20% - Accent4 3 15" xfId="51797"/>
    <cellStyle name="20% - Accent4 3 16" xfId="51798"/>
    <cellStyle name="20% - Accent4 3 17" xfId="51799"/>
    <cellStyle name="20% - Accent4 3 18" xfId="51800"/>
    <cellStyle name="20% - Accent4 3 19" xfId="51801"/>
    <cellStyle name="20% - Accent4 3 2" xfId="909"/>
    <cellStyle name="20% - Accent4 3 2 10" xfId="27093"/>
    <cellStyle name="20% - Accent4 3 2 10 2" xfId="51802"/>
    <cellStyle name="20% - Accent4 3 2 11" xfId="51803"/>
    <cellStyle name="20% - Accent4 3 2 12" xfId="51804"/>
    <cellStyle name="20% - Accent4 3 2 13" xfId="51805"/>
    <cellStyle name="20% - Accent4 3 2 14" xfId="51806"/>
    <cellStyle name="20% - Accent4 3 2 15" xfId="51807"/>
    <cellStyle name="20% - Accent4 3 2 16" xfId="51808"/>
    <cellStyle name="20% - Accent4 3 2 17" xfId="51809"/>
    <cellStyle name="20% - Accent4 3 2 18" xfId="51810"/>
    <cellStyle name="20% - Accent4 3 2 19" xfId="51811"/>
    <cellStyle name="20% - Accent4 3 2 2" xfId="2709"/>
    <cellStyle name="20% - Accent4 3 2 2 2" xfId="6875"/>
    <cellStyle name="20% - Accent4 3 2 2 2 2" xfId="25861"/>
    <cellStyle name="20% - Accent4 3 2 2 2 2 2" xfId="50384"/>
    <cellStyle name="20% - Accent4 3 2 2 2 2 3" xfId="51812"/>
    <cellStyle name="20% - Accent4 3 2 2 2 3" xfId="18399"/>
    <cellStyle name="20% - Accent4 3 2 2 2 3 2" xfId="43093"/>
    <cellStyle name="20% - Accent4 3 2 2 2 4" xfId="10805"/>
    <cellStyle name="20% - Accent4 3 2 2 2 4 2" xfId="35822"/>
    <cellStyle name="20% - Accent4 3 2 2 2 5" xfId="31949"/>
    <cellStyle name="20% - Accent4 3 2 2 3" xfId="4896"/>
    <cellStyle name="20% - Accent4 3 2 2 3 2" xfId="11678"/>
    <cellStyle name="20% - Accent4 3 2 2 3 2 2" xfId="36695"/>
    <cellStyle name="20% - Accent4 3 2 2 3 3" xfId="30018"/>
    <cellStyle name="20% - Accent4 3 2 2 4" xfId="8862"/>
    <cellStyle name="20% - Accent4 3 2 2 4 2" xfId="33879"/>
    <cellStyle name="20% - Accent4 3 2 2 5" xfId="28086"/>
    <cellStyle name="20% - Accent4 3 2 2 5 2" xfId="51813"/>
    <cellStyle name="20% - Accent4 3 2 2 6" xfId="51814"/>
    <cellStyle name="20% - Accent4 3 2 20" xfId="51815"/>
    <cellStyle name="20% - Accent4 3 2 21" xfId="51816"/>
    <cellStyle name="20% - Accent4 3 2 22" xfId="51817"/>
    <cellStyle name="20% - Accent4 3 2 23" xfId="51818"/>
    <cellStyle name="20% - Accent4 3 2 24" xfId="51819"/>
    <cellStyle name="20% - Accent4 3 2 25" xfId="51820"/>
    <cellStyle name="20% - Accent4 3 2 26" xfId="51821"/>
    <cellStyle name="20% - Accent4 3 2 27" xfId="51822"/>
    <cellStyle name="20% - Accent4 3 2 28" xfId="51823"/>
    <cellStyle name="20% - Accent4 3 2 29" xfId="51824"/>
    <cellStyle name="20% - Accent4 3 2 3" xfId="5846"/>
    <cellStyle name="20% - Accent4 3 2 3 2" xfId="20628"/>
    <cellStyle name="20% - Accent4 3 2 3 2 2" xfId="45189"/>
    <cellStyle name="20% - Accent4 3 2 3 2 3" xfId="51825"/>
    <cellStyle name="20% - Accent4 3 2 3 3" xfId="14096"/>
    <cellStyle name="20% - Accent4 3 2 3 3 2" xfId="38975"/>
    <cellStyle name="20% - Accent4 3 2 3 4" xfId="9812"/>
    <cellStyle name="20% - Accent4 3 2 3 4 2" xfId="34829"/>
    <cellStyle name="20% - Accent4 3 2 3 5" xfId="30956"/>
    <cellStyle name="20% - Accent4 3 2 30" xfId="51826"/>
    <cellStyle name="20% - Accent4 3 2 4" xfId="3903"/>
    <cellStyle name="20% - Accent4 3 2 4 2" xfId="21647"/>
    <cellStyle name="20% - Accent4 3 2 4 2 2" xfId="46206"/>
    <cellStyle name="20% - Accent4 3 2 4 2 3" xfId="51827"/>
    <cellStyle name="20% - Accent4 3 2 4 3" xfId="11679"/>
    <cellStyle name="20% - Accent4 3 2 4 3 2" xfId="36696"/>
    <cellStyle name="20% - Accent4 3 2 4 4" xfId="29025"/>
    <cellStyle name="20% - Accent4 3 2 5" xfId="15288"/>
    <cellStyle name="20% - Accent4 3 2 5 2" xfId="22668"/>
    <cellStyle name="20% - Accent4 3 2 5 2 2" xfId="47212"/>
    <cellStyle name="20% - Accent4 3 2 5 2 3" xfId="51828"/>
    <cellStyle name="20% - Accent4 3 2 5 3" xfId="40091"/>
    <cellStyle name="20% - Accent4 3 2 5 4" xfId="51829"/>
    <cellStyle name="20% - Accent4 3 2 6" xfId="16346"/>
    <cellStyle name="20% - Accent4 3 2 6 2" xfId="23762"/>
    <cellStyle name="20% - Accent4 3 2 6 2 2" xfId="48301"/>
    <cellStyle name="20% - Accent4 3 2 6 2 3" xfId="51830"/>
    <cellStyle name="20% - Accent4 3 2 6 3" xfId="41105"/>
    <cellStyle name="20% - Accent4 3 2 6 4" xfId="51831"/>
    <cellStyle name="20% - Accent4 3 2 7" xfId="17424"/>
    <cellStyle name="20% - Accent4 3 2 7 2" xfId="24868"/>
    <cellStyle name="20% - Accent4 3 2 7 2 2" xfId="49391"/>
    <cellStyle name="20% - Accent4 3 2 7 2 3" xfId="51832"/>
    <cellStyle name="20% - Accent4 3 2 7 3" xfId="42125"/>
    <cellStyle name="20% - Accent4 3 2 7 4" xfId="51833"/>
    <cellStyle name="20% - Accent4 3 2 8" xfId="19311"/>
    <cellStyle name="20% - Accent4 3 2 8 2" xfId="43897"/>
    <cellStyle name="20% - Accent4 3 2 8 3" xfId="51834"/>
    <cellStyle name="20% - Accent4 3 2 9" xfId="7859"/>
    <cellStyle name="20% - Accent4 3 2 9 2" xfId="32876"/>
    <cellStyle name="20% - Accent4 3 20" xfId="51835"/>
    <cellStyle name="20% - Accent4 3 21" xfId="51836"/>
    <cellStyle name="20% - Accent4 3 22" xfId="51837"/>
    <cellStyle name="20% - Accent4 3 23" xfId="51838"/>
    <cellStyle name="20% - Accent4 3 24" xfId="51839"/>
    <cellStyle name="20% - Accent4 3 25" xfId="51840"/>
    <cellStyle name="20% - Accent4 3 26" xfId="51841"/>
    <cellStyle name="20% - Accent4 3 27" xfId="51842"/>
    <cellStyle name="20% - Accent4 3 28" xfId="51843"/>
    <cellStyle name="20% - Accent4 3 29" xfId="51844"/>
    <cellStyle name="20% - Accent4 3 3" xfId="2301"/>
    <cellStyle name="20% - Accent4 3 3 10" xfId="51845"/>
    <cellStyle name="20% - Accent4 3 3 11" xfId="51846"/>
    <cellStyle name="20% - Accent4 3 3 12" xfId="51847"/>
    <cellStyle name="20% - Accent4 3 3 13" xfId="51848"/>
    <cellStyle name="20% - Accent4 3 3 14" xfId="51849"/>
    <cellStyle name="20% - Accent4 3 3 15" xfId="51850"/>
    <cellStyle name="20% - Accent4 3 3 16" xfId="51851"/>
    <cellStyle name="20% - Accent4 3 3 17" xfId="51852"/>
    <cellStyle name="20% - Accent4 3 3 18" xfId="51853"/>
    <cellStyle name="20% - Accent4 3 3 19" xfId="51854"/>
    <cellStyle name="20% - Accent4 3 3 2" xfId="6651"/>
    <cellStyle name="20% - Accent4 3 3 2 2" xfId="21405"/>
    <cellStyle name="20% - Accent4 3 3 2 2 2" xfId="45964"/>
    <cellStyle name="20% - Accent4 3 3 2 2 3" xfId="51855"/>
    <cellStyle name="20% - Accent4 3 3 2 3" xfId="14663"/>
    <cellStyle name="20% - Accent4 3 3 2 3 2" xfId="39527"/>
    <cellStyle name="20% - Accent4 3 3 2 4" xfId="10590"/>
    <cellStyle name="20% - Accent4 3 3 2 4 2" xfId="35607"/>
    <cellStyle name="20% - Accent4 3 3 2 5" xfId="31734"/>
    <cellStyle name="20% - Accent4 3 3 20" xfId="51856"/>
    <cellStyle name="20% - Accent4 3 3 21" xfId="51857"/>
    <cellStyle name="20% - Accent4 3 3 3" xfId="4681"/>
    <cellStyle name="20% - Accent4 3 3 3 2" xfId="22403"/>
    <cellStyle name="20% - Accent4 3 3 3 2 2" xfId="46958"/>
    <cellStyle name="20% - Accent4 3 3 3 2 3" xfId="51858"/>
    <cellStyle name="20% - Accent4 3 3 3 3" xfId="11680"/>
    <cellStyle name="20% - Accent4 3 3 3 3 2" xfId="36697"/>
    <cellStyle name="20% - Accent4 3 3 3 4" xfId="29803"/>
    <cellStyle name="20% - Accent4 3 3 4" xfId="16045"/>
    <cellStyle name="20% - Accent4 3 3 4 2" xfId="23436"/>
    <cellStyle name="20% - Accent4 3 3 4 2 2" xfId="47979"/>
    <cellStyle name="20% - Accent4 3 3 4 2 3" xfId="51859"/>
    <cellStyle name="20% - Accent4 3 3 4 3" xfId="40840"/>
    <cellStyle name="20% - Accent4 3 3 4 4" xfId="51860"/>
    <cellStyle name="20% - Accent4 3 3 5" xfId="17110"/>
    <cellStyle name="20% - Accent4 3 3 5 2" xfId="24528"/>
    <cellStyle name="20% - Accent4 3 3 5 2 2" xfId="49067"/>
    <cellStyle name="20% - Accent4 3 3 5 2 3" xfId="51861"/>
    <cellStyle name="20% - Accent4 3 3 5 3" xfId="41860"/>
    <cellStyle name="20% - Accent4 3 3 5 4" xfId="51862"/>
    <cellStyle name="20% - Accent4 3 3 6" xfId="18204"/>
    <cellStyle name="20% - Accent4 3 3 6 2" xfId="25646"/>
    <cellStyle name="20% - Accent4 3 3 6 2 2" xfId="50169"/>
    <cellStyle name="20% - Accent4 3 3 6 2 3" xfId="51863"/>
    <cellStyle name="20% - Accent4 3 3 6 3" xfId="42900"/>
    <cellStyle name="20% - Accent4 3 3 6 4" xfId="51864"/>
    <cellStyle name="20% - Accent4 3 3 7" xfId="20449"/>
    <cellStyle name="20% - Accent4 3 3 7 2" xfId="45010"/>
    <cellStyle name="20% - Accent4 3 3 7 3" xfId="51865"/>
    <cellStyle name="20% - Accent4 3 3 8" xfId="8637"/>
    <cellStyle name="20% - Accent4 3 3 8 2" xfId="33654"/>
    <cellStyle name="20% - Accent4 3 3 9" xfId="27871"/>
    <cellStyle name="20% - Accent4 3 3 9 2" xfId="51866"/>
    <cellStyle name="20% - Accent4 3 30" xfId="51867"/>
    <cellStyle name="20% - Accent4 3 31" xfId="51868"/>
    <cellStyle name="20% - Accent4 3 32" xfId="51869"/>
    <cellStyle name="20% - Accent4 3 33" xfId="51870"/>
    <cellStyle name="20% - Accent4 3 4" xfId="2417"/>
    <cellStyle name="20% - Accent4 3 4 10" xfId="51871"/>
    <cellStyle name="20% - Accent4 3 4 2" xfId="6754"/>
    <cellStyle name="20% - Accent4 3 4 2 2" xfId="21508"/>
    <cellStyle name="20% - Accent4 3 4 2 2 2" xfId="46067"/>
    <cellStyle name="20% - Accent4 3 4 2 2 3" xfId="51872"/>
    <cellStyle name="20% - Accent4 3 4 2 3" xfId="14710"/>
    <cellStyle name="20% - Accent4 3 4 2 3 2" xfId="39574"/>
    <cellStyle name="20% - Accent4 3 4 2 4" xfId="10693"/>
    <cellStyle name="20% - Accent4 3 4 2 4 2" xfId="35710"/>
    <cellStyle name="20% - Accent4 3 4 2 5" xfId="31837"/>
    <cellStyle name="20% - Accent4 3 4 3" xfId="4784"/>
    <cellStyle name="20% - Accent4 3 4 3 2" xfId="22515"/>
    <cellStyle name="20% - Accent4 3 4 3 2 2" xfId="47061"/>
    <cellStyle name="20% - Accent4 3 4 3 2 3" xfId="51873"/>
    <cellStyle name="20% - Accent4 3 4 3 3" xfId="11681"/>
    <cellStyle name="20% - Accent4 3 4 3 3 2" xfId="36698"/>
    <cellStyle name="20% - Accent4 3 4 3 4" xfId="29906"/>
    <cellStyle name="20% - Accent4 3 4 4" xfId="16125"/>
    <cellStyle name="20% - Accent4 3 4 4 2" xfId="23539"/>
    <cellStyle name="20% - Accent4 3 4 4 2 2" xfId="48082"/>
    <cellStyle name="20% - Accent4 3 4 4 2 3" xfId="51874"/>
    <cellStyle name="20% - Accent4 3 4 4 3" xfId="40920"/>
    <cellStyle name="20% - Accent4 3 4 4 4" xfId="51875"/>
    <cellStyle name="20% - Accent4 3 4 5" xfId="17213"/>
    <cellStyle name="20% - Accent4 3 4 5 2" xfId="24631"/>
    <cellStyle name="20% - Accent4 3 4 5 2 2" xfId="49170"/>
    <cellStyle name="20% - Accent4 3 4 5 2 3" xfId="51876"/>
    <cellStyle name="20% - Accent4 3 4 5 3" xfId="41963"/>
    <cellStyle name="20% - Accent4 3 4 5 4" xfId="51877"/>
    <cellStyle name="20% - Accent4 3 4 6" xfId="18308"/>
    <cellStyle name="20% - Accent4 3 4 6 2" xfId="25749"/>
    <cellStyle name="20% - Accent4 3 4 6 2 2" xfId="50272"/>
    <cellStyle name="20% - Accent4 3 4 6 2 3" xfId="51878"/>
    <cellStyle name="20% - Accent4 3 4 6 3" xfId="43003"/>
    <cellStyle name="20% - Accent4 3 4 6 4" xfId="51879"/>
    <cellStyle name="20% - Accent4 3 4 7" xfId="20144"/>
    <cellStyle name="20% - Accent4 3 4 7 2" xfId="44708"/>
    <cellStyle name="20% - Accent4 3 4 7 3" xfId="51880"/>
    <cellStyle name="20% - Accent4 3 4 8" xfId="8740"/>
    <cellStyle name="20% - Accent4 3 4 8 2" xfId="33757"/>
    <cellStyle name="20% - Accent4 3 4 9" xfId="27974"/>
    <cellStyle name="20% - Accent4 3 4 9 2" xfId="51881"/>
    <cellStyle name="20% - Accent4 3 5" xfId="2501"/>
    <cellStyle name="20% - Accent4 3 5 2" xfId="6826"/>
    <cellStyle name="20% - Accent4 3 5 2 2" xfId="23612"/>
    <cellStyle name="20% - Accent4 3 5 2 2 2" xfId="48153"/>
    <cellStyle name="20% - Accent4 3 5 2 2 3" xfId="51882"/>
    <cellStyle name="20% - Accent4 3 5 2 3" xfId="16185"/>
    <cellStyle name="20% - Accent4 3 5 2 3 2" xfId="40971"/>
    <cellStyle name="20% - Accent4 3 5 2 4" xfId="10764"/>
    <cellStyle name="20% - Accent4 3 5 2 4 2" xfId="35781"/>
    <cellStyle name="20% - Accent4 3 5 2 5" xfId="31908"/>
    <cellStyle name="20% - Accent4 3 5 3" xfId="4855"/>
    <cellStyle name="20% - Accent4 3 5 3 2" xfId="24702"/>
    <cellStyle name="20% - Accent4 3 5 3 2 2" xfId="49241"/>
    <cellStyle name="20% - Accent4 3 5 3 2 3" xfId="51883"/>
    <cellStyle name="20% - Accent4 3 5 3 3" xfId="11682"/>
    <cellStyle name="20% - Accent4 3 5 3 3 2" xfId="36699"/>
    <cellStyle name="20% - Accent4 3 5 3 4" xfId="29977"/>
    <cellStyle name="20% - Accent4 3 5 4" xfId="18365"/>
    <cellStyle name="20% - Accent4 3 5 4 2" xfId="25820"/>
    <cellStyle name="20% - Accent4 3 5 4 2 2" xfId="50343"/>
    <cellStyle name="20% - Accent4 3 5 4 2 3" xfId="51884"/>
    <cellStyle name="20% - Accent4 3 5 4 3" xfId="43060"/>
    <cellStyle name="20% - Accent4 3 5 4 4" xfId="51885"/>
    <cellStyle name="20% - Accent4 3 5 5" xfId="20627"/>
    <cellStyle name="20% - Accent4 3 5 5 2" xfId="45188"/>
    <cellStyle name="20% - Accent4 3 5 5 3" xfId="51886"/>
    <cellStyle name="20% - Accent4 3 5 6" xfId="8811"/>
    <cellStyle name="20% - Accent4 3 5 6 2" xfId="33828"/>
    <cellStyle name="20% - Accent4 3 5 7" xfId="28045"/>
    <cellStyle name="20% - Accent4 3 5 7 2" xfId="51887"/>
    <cellStyle name="20% - Accent4 3 5 8" xfId="51888"/>
    <cellStyle name="20% - Accent4 3 6" xfId="2708"/>
    <cellStyle name="20% - Accent4 3 6 2" xfId="6874"/>
    <cellStyle name="20% - Accent4 3 6 2 2" xfId="25860"/>
    <cellStyle name="20% - Accent4 3 6 2 2 2" xfId="50383"/>
    <cellStyle name="20% - Accent4 3 6 2 2 3" xfId="51889"/>
    <cellStyle name="20% - Accent4 3 6 2 3" xfId="18398"/>
    <cellStyle name="20% - Accent4 3 6 2 3 2" xfId="43092"/>
    <cellStyle name="20% - Accent4 3 6 2 4" xfId="10804"/>
    <cellStyle name="20% - Accent4 3 6 2 4 2" xfId="35821"/>
    <cellStyle name="20% - Accent4 3 6 2 5" xfId="31948"/>
    <cellStyle name="20% - Accent4 3 6 3" xfId="4895"/>
    <cellStyle name="20% - Accent4 3 6 3 2" xfId="11683"/>
    <cellStyle name="20% - Accent4 3 6 3 2 2" xfId="36700"/>
    <cellStyle name="20% - Accent4 3 6 3 3" xfId="30017"/>
    <cellStyle name="20% - Accent4 3 6 4" xfId="8861"/>
    <cellStyle name="20% - Accent4 3 6 4 2" xfId="33878"/>
    <cellStyle name="20% - Accent4 3 6 5" xfId="28085"/>
    <cellStyle name="20% - Accent4 3 6 5 2" xfId="51890"/>
    <cellStyle name="20% - Accent4 3 6 6" xfId="51891"/>
    <cellStyle name="20% - Accent4 3 7" xfId="3402"/>
    <cellStyle name="20% - Accent4 3 7 2" xfId="7554"/>
    <cellStyle name="20% - Accent4 3 7 2 2" xfId="26541"/>
    <cellStyle name="20% - Accent4 3 7 2 2 2" xfId="51063"/>
    <cellStyle name="20% - Accent4 3 7 2 2 3" xfId="51892"/>
    <cellStyle name="20% - Accent4 3 7 2 3" xfId="18940"/>
    <cellStyle name="20% - Accent4 3 7 2 3 2" xfId="43633"/>
    <cellStyle name="20% - Accent4 3 7 2 4" xfId="11484"/>
    <cellStyle name="20% - Accent4 3 7 2 4 2" xfId="36501"/>
    <cellStyle name="20% - Accent4 3 7 2 5" xfId="32628"/>
    <cellStyle name="20% - Accent4 3 7 3" xfId="5575"/>
    <cellStyle name="20% - Accent4 3 7 3 2" xfId="11684"/>
    <cellStyle name="20% - Accent4 3 7 3 2 2" xfId="36701"/>
    <cellStyle name="20% - Accent4 3 7 3 3" xfId="30697"/>
    <cellStyle name="20% - Accent4 3 7 4" xfId="9550"/>
    <cellStyle name="20% - Accent4 3 7 4 2" xfId="34567"/>
    <cellStyle name="20% - Accent4 3 7 5" xfId="28765"/>
    <cellStyle name="20% - Accent4 3 7 5 2" xfId="51893"/>
    <cellStyle name="20% - Accent4 3 7 6" xfId="51894"/>
    <cellStyle name="20% - Accent4 3 8" xfId="3509"/>
    <cellStyle name="20% - Accent4 3 8 2" xfId="7647"/>
    <cellStyle name="20% - Accent4 3 8 2 2" xfId="23761"/>
    <cellStyle name="20% - Accent4 3 8 2 2 2" xfId="48300"/>
    <cellStyle name="20% - Accent4 3 8 2 3" xfId="11577"/>
    <cellStyle name="20% - Accent4 3 8 2 3 2" xfId="36594"/>
    <cellStyle name="20% - Accent4 3 8 2 4" xfId="32721"/>
    <cellStyle name="20% - Accent4 3 8 3" xfId="5668"/>
    <cellStyle name="20% - Accent4 3 8 3 2" xfId="11685"/>
    <cellStyle name="20% - Accent4 3 8 3 2 2" xfId="36702"/>
    <cellStyle name="20% - Accent4 3 8 3 3" xfId="30790"/>
    <cellStyle name="20% - Accent4 3 8 4" xfId="9644"/>
    <cellStyle name="20% - Accent4 3 8 4 2" xfId="34661"/>
    <cellStyle name="20% - Accent4 3 8 5" xfId="28858"/>
    <cellStyle name="20% - Accent4 3 9" xfId="5845"/>
    <cellStyle name="20% - Accent4 3 9 2" xfId="24867"/>
    <cellStyle name="20% - Accent4 3 9 2 2" xfId="49390"/>
    <cellStyle name="20% - Accent4 3 9 2 3" xfId="51895"/>
    <cellStyle name="20% - Accent4 3 9 3" xfId="17423"/>
    <cellStyle name="20% - Accent4 3 9 3 2" xfId="42124"/>
    <cellStyle name="20% - Accent4 3 9 4" xfId="9811"/>
    <cellStyle name="20% - Accent4 3 9 4 2" xfId="34828"/>
    <cellStyle name="20% - Accent4 3 9 5" xfId="30955"/>
    <cellStyle name="20% - Accent4 4" xfId="910"/>
    <cellStyle name="20% - Accent4 4 2" xfId="26836"/>
    <cellStyle name="20% - Accent4 4 3" xfId="51896"/>
    <cellStyle name="20% - Accent4 5" xfId="911"/>
    <cellStyle name="20% - Accent4 5 10" xfId="7860"/>
    <cellStyle name="20% - Accent4 5 10 2" xfId="32877"/>
    <cellStyle name="20% - Accent4 5 11" xfId="27094"/>
    <cellStyle name="20% - Accent4 5 11 2" xfId="51897"/>
    <cellStyle name="20% - Accent4 5 12" xfId="51898"/>
    <cellStyle name="20% - Accent4 5 2" xfId="912"/>
    <cellStyle name="20% - Accent4 5 2 10" xfId="27095"/>
    <cellStyle name="20% - Accent4 5 2 10 2" xfId="51899"/>
    <cellStyle name="20% - Accent4 5 2 11" xfId="51900"/>
    <cellStyle name="20% - Accent4 5 2 2" xfId="2711"/>
    <cellStyle name="20% - Accent4 5 2 2 2" xfId="6877"/>
    <cellStyle name="20% - Accent4 5 2 2 2 2" xfId="25863"/>
    <cellStyle name="20% - Accent4 5 2 2 2 2 2" xfId="50386"/>
    <cellStyle name="20% - Accent4 5 2 2 2 2 3" xfId="51901"/>
    <cellStyle name="20% - Accent4 5 2 2 2 3" xfId="18401"/>
    <cellStyle name="20% - Accent4 5 2 2 2 3 2" xfId="43095"/>
    <cellStyle name="20% - Accent4 5 2 2 2 4" xfId="10807"/>
    <cellStyle name="20% - Accent4 5 2 2 2 4 2" xfId="35824"/>
    <cellStyle name="20% - Accent4 5 2 2 2 5" xfId="31951"/>
    <cellStyle name="20% - Accent4 5 2 2 3" xfId="4898"/>
    <cellStyle name="20% - Accent4 5 2 2 3 2" xfId="11686"/>
    <cellStyle name="20% - Accent4 5 2 2 3 2 2" xfId="36703"/>
    <cellStyle name="20% - Accent4 5 2 2 3 3" xfId="30020"/>
    <cellStyle name="20% - Accent4 5 2 2 4" xfId="8864"/>
    <cellStyle name="20% - Accent4 5 2 2 4 2" xfId="33881"/>
    <cellStyle name="20% - Accent4 5 2 2 5" xfId="28088"/>
    <cellStyle name="20% - Accent4 5 2 2 5 2" xfId="51902"/>
    <cellStyle name="20% - Accent4 5 2 2 6" xfId="51903"/>
    <cellStyle name="20% - Accent4 5 2 3" xfId="5848"/>
    <cellStyle name="20% - Accent4 5 2 3 2" xfId="20630"/>
    <cellStyle name="20% - Accent4 5 2 3 2 2" xfId="45191"/>
    <cellStyle name="20% - Accent4 5 2 3 2 3" xfId="51904"/>
    <cellStyle name="20% - Accent4 5 2 3 3" xfId="14098"/>
    <cellStyle name="20% - Accent4 5 2 3 3 2" xfId="38977"/>
    <cellStyle name="20% - Accent4 5 2 3 4" xfId="9814"/>
    <cellStyle name="20% - Accent4 5 2 3 4 2" xfId="34831"/>
    <cellStyle name="20% - Accent4 5 2 3 5" xfId="30958"/>
    <cellStyle name="20% - Accent4 5 2 4" xfId="3905"/>
    <cellStyle name="20% - Accent4 5 2 4 2" xfId="21649"/>
    <cellStyle name="20% - Accent4 5 2 4 2 2" xfId="46208"/>
    <cellStyle name="20% - Accent4 5 2 4 2 3" xfId="51905"/>
    <cellStyle name="20% - Accent4 5 2 4 3" xfId="11687"/>
    <cellStyle name="20% - Accent4 5 2 4 3 2" xfId="36704"/>
    <cellStyle name="20% - Accent4 5 2 4 4" xfId="29027"/>
    <cellStyle name="20% - Accent4 5 2 5" xfId="15290"/>
    <cellStyle name="20% - Accent4 5 2 5 2" xfId="22670"/>
    <cellStyle name="20% - Accent4 5 2 5 2 2" xfId="47214"/>
    <cellStyle name="20% - Accent4 5 2 5 2 3" xfId="51906"/>
    <cellStyle name="20% - Accent4 5 2 5 3" xfId="40093"/>
    <cellStyle name="20% - Accent4 5 2 5 4" xfId="51907"/>
    <cellStyle name="20% - Accent4 5 2 6" xfId="16348"/>
    <cellStyle name="20% - Accent4 5 2 6 2" xfId="23764"/>
    <cellStyle name="20% - Accent4 5 2 6 2 2" xfId="48303"/>
    <cellStyle name="20% - Accent4 5 2 6 2 3" xfId="51908"/>
    <cellStyle name="20% - Accent4 5 2 6 3" xfId="41107"/>
    <cellStyle name="20% - Accent4 5 2 6 4" xfId="51909"/>
    <cellStyle name="20% - Accent4 5 2 7" xfId="17426"/>
    <cellStyle name="20% - Accent4 5 2 7 2" xfId="24870"/>
    <cellStyle name="20% - Accent4 5 2 7 2 2" xfId="49393"/>
    <cellStyle name="20% - Accent4 5 2 7 2 3" xfId="51910"/>
    <cellStyle name="20% - Accent4 5 2 7 3" xfId="42127"/>
    <cellStyle name="20% - Accent4 5 2 7 4" xfId="51911"/>
    <cellStyle name="20% - Accent4 5 2 8" xfId="19313"/>
    <cellStyle name="20% - Accent4 5 2 8 2" xfId="43899"/>
    <cellStyle name="20% - Accent4 5 2 8 3" xfId="51912"/>
    <cellStyle name="20% - Accent4 5 2 9" xfId="7861"/>
    <cellStyle name="20% - Accent4 5 2 9 2" xfId="32878"/>
    <cellStyle name="20% - Accent4 5 3" xfId="2710"/>
    <cellStyle name="20% - Accent4 5 3 2" xfId="6876"/>
    <cellStyle name="20% - Accent4 5 3 2 2" xfId="25862"/>
    <cellStyle name="20% - Accent4 5 3 2 2 2" xfId="50385"/>
    <cellStyle name="20% - Accent4 5 3 2 2 3" xfId="51913"/>
    <cellStyle name="20% - Accent4 5 3 2 3" xfId="18400"/>
    <cellStyle name="20% - Accent4 5 3 2 3 2" xfId="43094"/>
    <cellStyle name="20% - Accent4 5 3 2 4" xfId="10806"/>
    <cellStyle name="20% - Accent4 5 3 2 4 2" xfId="35823"/>
    <cellStyle name="20% - Accent4 5 3 2 5" xfId="31950"/>
    <cellStyle name="20% - Accent4 5 3 3" xfId="4897"/>
    <cellStyle name="20% - Accent4 5 3 3 2" xfId="11688"/>
    <cellStyle name="20% - Accent4 5 3 3 2 2" xfId="36705"/>
    <cellStyle name="20% - Accent4 5 3 3 3" xfId="30019"/>
    <cellStyle name="20% - Accent4 5 3 4" xfId="8863"/>
    <cellStyle name="20% - Accent4 5 3 4 2" xfId="33880"/>
    <cellStyle name="20% - Accent4 5 3 5" xfId="28087"/>
    <cellStyle name="20% - Accent4 5 3 5 2" xfId="51914"/>
    <cellStyle name="20% - Accent4 5 3 6" xfId="51915"/>
    <cellStyle name="20% - Accent4 5 4" xfId="5847"/>
    <cellStyle name="20% - Accent4 5 4 2" xfId="20629"/>
    <cellStyle name="20% - Accent4 5 4 2 2" xfId="45190"/>
    <cellStyle name="20% - Accent4 5 4 2 3" xfId="51916"/>
    <cellStyle name="20% - Accent4 5 4 3" xfId="14097"/>
    <cellStyle name="20% - Accent4 5 4 3 2" xfId="38976"/>
    <cellStyle name="20% - Accent4 5 4 4" xfId="9813"/>
    <cellStyle name="20% - Accent4 5 4 4 2" xfId="34830"/>
    <cellStyle name="20% - Accent4 5 4 5" xfId="30957"/>
    <cellStyle name="20% - Accent4 5 5" xfId="3904"/>
    <cellStyle name="20% - Accent4 5 5 2" xfId="21648"/>
    <cellStyle name="20% - Accent4 5 5 2 2" xfId="46207"/>
    <cellStyle name="20% - Accent4 5 5 2 3" xfId="51917"/>
    <cellStyle name="20% - Accent4 5 5 3" xfId="11689"/>
    <cellStyle name="20% - Accent4 5 5 3 2" xfId="36706"/>
    <cellStyle name="20% - Accent4 5 5 4" xfId="29026"/>
    <cellStyle name="20% - Accent4 5 6" xfId="15289"/>
    <cellStyle name="20% - Accent4 5 6 2" xfId="22669"/>
    <cellStyle name="20% - Accent4 5 6 2 2" xfId="47213"/>
    <cellStyle name="20% - Accent4 5 6 2 3" xfId="51918"/>
    <cellStyle name="20% - Accent4 5 6 3" xfId="40092"/>
    <cellStyle name="20% - Accent4 5 6 4" xfId="51919"/>
    <cellStyle name="20% - Accent4 5 7" xfId="16347"/>
    <cellStyle name="20% - Accent4 5 7 2" xfId="23763"/>
    <cellStyle name="20% - Accent4 5 7 2 2" xfId="48302"/>
    <cellStyle name="20% - Accent4 5 7 2 3" xfId="51920"/>
    <cellStyle name="20% - Accent4 5 7 3" xfId="41106"/>
    <cellStyle name="20% - Accent4 5 7 4" xfId="51921"/>
    <cellStyle name="20% - Accent4 5 8" xfId="17425"/>
    <cellStyle name="20% - Accent4 5 8 2" xfId="24869"/>
    <cellStyle name="20% - Accent4 5 8 2 2" xfId="49392"/>
    <cellStyle name="20% - Accent4 5 8 2 3" xfId="51922"/>
    <cellStyle name="20% - Accent4 5 8 3" xfId="42126"/>
    <cellStyle name="20% - Accent4 5 8 4" xfId="51923"/>
    <cellStyle name="20% - Accent4 5 9" xfId="19312"/>
    <cellStyle name="20% - Accent4 5 9 2" xfId="43898"/>
    <cellStyle name="20% - Accent4 5 9 3" xfId="51924"/>
    <cellStyle name="20% - Accent4 6" xfId="913"/>
    <cellStyle name="20% - Accent4 6 2" xfId="26676"/>
    <cellStyle name="20% - Accent4 7" xfId="2263"/>
    <cellStyle name="20% - Accent4 7 10" xfId="51925"/>
    <cellStyle name="20% - Accent4 7 2" xfId="6618"/>
    <cellStyle name="20% - Accent4 7 2 2" xfId="21372"/>
    <cellStyle name="20% - Accent4 7 2 2 2" xfId="45931"/>
    <cellStyle name="20% - Accent4 7 2 2 3" xfId="51926"/>
    <cellStyle name="20% - Accent4 7 2 3" xfId="14633"/>
    <cellStyle name="20% - Accent4 7 2 3 2" xfId="39499"/>
    <cellStyle name="20% - Accent4 7 2 4" xfId="10557"/>
    <cellStyle name="20% - Accent4 7 2 4 2" xfId="35574"/>
    <cellStyle name="20% - Accent4 7 2 5" xfId="31701"/>
    <cellStyle name="20% - Accent4 7 3" xfId="4648"/>
    <cellStyle name="20% - Accent4 7 3 2" xfId="22368"/>
    <cellStyle name="20% - Accent4 7 3 2 2" xfId="46925"/>
    <cellStyle name="20% - Accent4 7 3 2 3" xfId="51927"/>
    <cellStyle name="20% - Accent4 7 3 3" xfId="11690"/>
    <cellStyle name="20% - Accent4 7 3 3 2" xfId="36707"/>
    <cellStyle name="20% - Accent4 7 3 4" xfId="29770"/>
    <cellStyle name="20% - Accent4 7 4" xfId="16012"/>
    <cellStyle name="20% - Accent4 7 4 2" xfId="23403"/>
    <cellStyle name="20% - Accent4 7 4 2 2" xfId="47946"/>
    <cellStyle name="20% - Accent4 7 4 2 3" xfId="51928"/>
    <cellStyle name="20% - Accent4 7 4 3" xfId="40807"/>
    <cellStyle name="20% - Accent4 7 4 4" xfId="51929"/>
    <cellStyle name="20% - Accent4 7 5" xfId="17077"/>
    <cellStyle name="20% - Accent4 7 5 2" xfId="24495"/>
    <cellStyle name="20% - Accent4 7 5 2 2" xfId="49034"/>
    <cellStyle name="20% - Accent4 7 5 2 3" xfId="51930"/>
    <cellStyle name="20% - Accent4 7 5 3" xfId="41827"/>
    <cellStyle name="20% - Accent4 7 5 4" xfId="51931"/>
    <cellStyle name="20% - Accent4 7 6" xfId="18171"/>
    <cellStyle name="20% - Accent4 7 6 2" xfId="25613"/>
    <cellStyle name="20% - Accent4 7 6 2 2" xfId="50136"/>
    <cellStyle name="20% - Accent4 7 6 2 3" xfId="51932"/>
    <cellStyle name="20% - Accent4 7 6 3" xfId="42867"/>
    <cellStyle name="20% - Accent4 7 6 4" xfId="51933"/>
    <cellStyle name="20% - Accent4 7 7" xfId="20416"/>
    <cellStyle name="20% - Accent4 7 7 2" xfId="44977"/>
    <cellStyle name="20% - Accent4 7 7 3" xfId="51934"/>
    <cellStyle name="20% - Accent4 7 8" xfId="8604"/>
    <cellStyle name="20% - Accent4 7 8 2" xfId="33621"/>
    <cellStyle name="20% - Accent4 7 9" xfId="27838"/>
    <cellStyle name="20% - Accent4 7 9 2" xfId="51935"/>
    <cellStyle name="20% - Accent4 8" xfId="2383"/>
    <cellStyle name="20% - Accent4 8 10" xfId="51936"/>
    <cellStyle name="20% - Accent4 8 2" xfId="6724"/>
    <cellStyle name="20% - Accent4 8 2 2" xfId="21478"/>
    <cellStyle name="20% - Accent4 8 2 2 2" xfId="46037"/>
    <cellStyle name="20% - Accent4 8 2 2 3" xfId="51937"/>
    <cellStyle name="20% - Accent4 8 2 3" xfId="14694"/>
    <cellStyle name="20% - Accent4 8 2 3 2" xfId="39558"/>
    <cellStyle name="20% - Accent4 8 2 4" xfId="10663"/>
    <cellStyle name="20% - Accent4 8 2 4 2" xfId="35680"/>
    <cellStyle name="20% - Accent4 8 2 5" xfId="31807"/>
    <cellStyle name="20% - Accent4 8 3" xfId="4754"/>
    <cellStyle name="20% - Accent4 8 3 2" xfId="22483"/>
    <cellStyle name="20% - Accent4 8 3 2 2" xfId="47031"/>
    <cellStyle name="20% - Accent4 8 3 2 3" xfId="51938"/>
    <cellStyle name="20% - Accent4 8 3 3" xfId="11691"/>
    <cellStyle name="20% - Accent4 8 3 3 2" xfId="36708"/>
    <cellStyle name="20% - Accent4 8 3 4" xfId="29876"/>
    <cellStyle name="20% - Accent4 8 4" xfId="16109"/>
    <cellStyle name="20% - Accent4 8 4 2" xfId="23509"/>
    <cellStyle name="20% - Accent4 8 4 2 2" xfId="48052"/>
    <cellStyle name="20% - Accent4 8 4 2 3" xfId="51939"/>
    <cellStyle name="20% - Accent4 8 4 3" xfId="40904"/>
    <cellStyle name="20% - Accent4 8 4 4" xfId="51940"/>
    <cellStyle name="20% - Accent4 8 5" xfId="17183"/>
    <cellStyle name="20% - Accent4 8 5 2" xfId="24601"/>
    <cellStyle name="20% - Accent4 8 5 2 2" xfId="49140"/>
    <cellStyle name="20% - Accent4 8 5 2 3" xfId="51941"/>
    <cellStyle name="20% - Accent4 8 5 3" xfId="41933"/>
    <cellStyle name="20% - Accent4 8 5 4" xfId="51942"/>
    <cellStyle name="20% - Accent4 8 6" xfId="18277"/>
    <cellStyle name="20% - Accent4 8 6 2" xfId="25719"/>
    <cellStyle name="20% - Accent4 8 6 2 2" xfId="50242"/>
    <cellStyle name="20% - Accent4 8 6 2 3" xfId="51943"/>
    <cellStyle name="20% - Accent4 8 6 3" xfId="42973"/>
    <cellStyle name="20% - Accent4 8 6 4" xfId="51944"/>
    <cellStyle name="20% - Accent4 8 7" xfId="20337"/>
    <cellStyle name="20% - Accent4 8 7 2" xfId="44899"/>
    <cellStyle name="20% - Accent4 8 7 3" xfId="51945"/>
    <cellStyle name="20% - Accent4 8 8" xfId="8710"/>
    <cellStyle name="20% - Accent4 8 8 2" xfId="33727"/>
    <cellStyle name="20% - Accent4 8 9" xfId="27944"/>
    <cellStyle name="20% - Accent4 8 9 2" xfId="51946"/>
    <cellStyle name="20% - Accent4 9" xfId="2461"/>
    <cellStyle name="20% - Accent4 9 2" xfId="6792"/>
    <cellStyle name="20% - Accent4 9 2 2" xfId="23579"/>
    <cellStyle name="20% - Accent4 9 2 2 2" xfId="48120"/>
    <cellStyle name="20% - Accent4 9 2 2 3" xfId="51947"/>
    <cellStyle name="20% - Accent4 9 2 3" xfId="16158"/>
    <cellStyle name="20% - Accent4 9 2 3 2" xfId="40949"/>
    <cellStyle name="20% - Accent4 9 2 4" xfId="10731"/>
    <cellStyle name="20% - Accent4 9 2 4 2" xfId="35748"/>
    <cellStyle name="20% - Accent4 9 2 5" xfId="31875"/>
    <cellStyle name="20% - Accent4 9 3" xfId="4822"/>
    <cellStyle name="20% - Accent4 9 3 2" xfId="24669"/>
    <cellStyle name="20% - Accent4 9 3 2 2" xfId="49208"/>
    <cellStyle name="20% - Accent4 9 3 2 3" xfId="51948"/>
    <cellStyle name="20% - Accent4 9 3 3" xfId="11692"/>
    <cellStyle name="20% - Accent4 9 3 3 2" xfId="36709"/>
    <cellStyle name="20% - Accent4 9 3 4" xfId="29944"/>
    <cellStyle name="20% - Accent4 9 4" xfId="18343"/>
    <cellStyle name="20% - Accent4 9 4 2" xfId="25787"/>
    <cellStyle name="20% - Accent4 9 4 2 2" xfId="50310"/>
    <cellStyle name="20% - Accent4 9 4 2 3" xfId="51949"/>
    <cellStyle name="20% - Accent4 9 4 3" xfId="43038"/>
    <cellStyle name="20% - Accent4 9 4 4" xfId="51950"/>
    <cellStyle name="20% - Accent4 9 5" xfId="21293"/>
    <cellStyle name="20% - Accent4 9 5 2" xfId="45853"/>
    <cellStyle name="20% - Accent4 9 5 3" xfId="51951"/>
    <cellStyle name="20% - Accent4 9 6" xfId="8778"/>
    <cellStyle name="20% - Accent4 9 6 2" xfId="33795"/>
    <cellStyle name="20% - Accent4 9 7" xfId="28012"/>
    <cellStyle name="20% - Accent4 9 7 2" xfId="51952"/>
    <cellStyle name="20% - Accent4 9 8" xfId="51953"/>
    <cellStyle name="20% - Accent5" xfId="5" builtinId="46" customBuiltin="1"/>
    <cellStyle name="20% - Accent5 10" xfId="3459"/>
    <cellStyle name="20% - Accent5 10 2" xfId="7604"/>
    <cellStyle name="20% - Accent5 10 2 2" xfId="23327"/>
    <cellStyle name="20% - Accent5 10 2 2 2" xfId="47870"/>
    <cellStyle name="20% - Accent5 10 2 3" xfId="11534"/>
    <cellStyle name="20% - Accent5 10 2 3 2" xfId="36551"/>
    <cellStyle name="20% - Accent5 10 2 4" xfId="32678"/>
    <cellStyle name="20% - Accent5 10 3" xfId="5625"/>
    <cellStyle name="20% - Accent5 10 3 2" xfId="11693"/>
    <cellStyle name="20% - Accent5 10 3 2 2" xfId="36710"/>
    <cellStyle name="20% - Accent5 10 3 3" xfId="30747"/>
    <cellStyle name="20% - Accent5 10 4" xfId="9600"/>
    <cellStyle name="20% - Accent5 10 4 2" xfId="34617"/>
    <cellStyle name="20% - Accent5 10 5" xfId="28815"/>
    <cellStyle name="20% - Accent5 11" xfId="2099"/>
    <cellStyle name="20% - Accent5 11 2" xfId="4572"/>
    <cellStyle name="20% - Accent5 11 2 2" xfId="11694"/>
    <cellStyle name="20% - Accent5 11 2 2 2" xfId="36711"/>
    <cellStyle name="20% - Accent5 11 2 3" xfId="29694"/>
    <cellStyle name="20% - Accent5 11 3" xfId="8528"/>
    <cellStyle name="20% - Accent5 11 3 2" xfId="33545"/>
    <cellStyle name="20% - Accent5 11 4" xfId="27762"/>
    <cellStyle name="20% - Accent5 12" xfId="6538"/>
    <cellStyle name="20% - Accent5 12 2" xfId="25537"/>
    <cellStyle name="20% - Accent5 12 2 2" xfId="50060"/>
    <cellStyle name="20% - Accent5 12 2 3" xfId="51954"/>
    <cellStyle name="20% - Accent5 12 3" xfId="18098"/>
    <cellStyle name="20% - Accent5 12 3 2" xfId="42794"/>
    <cellStyle name="20% - Accent5 12 4" xfId="10481"/>
    <cellStyle name="20% - Accent5 12 4 2" xfId="35498"/>
    <cellStyle name="20% - Accent5 12 5" xfId="31625"/>
    <cellStyle name="20% - Accent5 13" xfId="19173"/>
    <cellStyle name="20% - Accent5 13 2" xfId="43766"/>
    <cellStyle name="20% - Accent5 13 3" xfId="51955"/>
    <cellStyle name="20% - Accent5 14" xfId="51956"/>
    <cellStyle name="20% - Accent5 14 2" xfId="51957"/>
    <cellStyle name="20% - Accent5 15" xfId="51958"/>
    <cellStyle name="20% - Accent5 15 2" xfId="51959"/>
    <cellStyle name="20% - Accent5 16" xfId="51960"/>
    <cellStyle name="20% - Accent5 17" xfId="51961"/>
    <cellStyle name="20% - Accent5 18" xfId="51962"/>
    <cellStyle name="20% - Accent5 19" xfId="51963"/>
    <cellStyle name="20% - Accent5 2" xfId="370"/>
    <cellStyle name="20% - Accent5 2 2" xfId="915"/>
    <cellStyle name="20% - Accent5 2 2 10" xfId="27097"/>
    <cellStyle name="20% - Accent5 2 2 10 2" xfId="51964"/>
    <cellStyle name="20% - Accent5 2 2 11" xfId="51965"/>
    <cellStyle name="20% - Accent5 2 2 2" xfId="2713"/>
    <cellStyle name="20% - Accent5 2 2 2 2" xfId="6879"/>
    <cellStyle name="20% - Accent5 2 2 2 2 2" xfId="25865"/>
    <cellStyle name="20% - Accent5 2 2 2 2 2 2" xfId="50388"/>
    <cellStyle name="20% - Accent5 2 2 2 2 2 3" xfId="51966"/>
    <cellStyle name="20% - Accent5 2 2 2 2 3" xfId="18402"/>
    <cellStyle name="20% - Accent5 2 2 2 2 3 2" xfId="43096"/>
    <cellStyle name="20% - Accent5 2 2 2 2 4" xfId="10809"/>
    <cellStyle name="20% - Accent5 2 2 2 2 4 2" xfId="35826"/>
    <cellStyle name="20% - Accent5 2 2 2 2 5" xfId="31953"/>
    <cellStyle name="20% - Accent5 2 2 2 3" xfId="4900"/>
    <cellStyle name="20% - Accent5 2 2 2 3 2" xfId="11695"/>
    <cellStyle name="20% - Accent5 2 2 2 3 2 2" xfId="36712"/>
    <cellStyle name="20% - Accent5 2 2 2 3 3" xfId="30022"/>
    <cellStyle name="20% - Accent5 2 2 2 4" xfId="8866"/>
    <cellStyle name="20% - Accent5 2 2 2 4 2" xfId="33883"/>
    <cellStyle name="20% - Accent5 2 2 2 5" xfId="28090"/>
    <cellStyle name="20% - Accent5 2 2 2 5 2" xfId="51967"/>
    <cellStyle name="20% - Accent5 2 2 2 6" xfId="51968"/>
    <cellStyle name="20% - Accent5 2 2 3" xfId="5850"/>
    <cellStyle name="20% - Accent5 2 2 3 2" xfId="20632"/>
    <cellStyle name="20% - Accent5 2 2 3 2 2" xfId="45193"/>
    <cellStyle name="20% - Accent5 2 2 3 2 3" xfId="51969"/>
    <cellStyle name="20% - Accent5 2 2 3 3" xfId="14099"/>
    <cellStyle name="20% - Accent5 2 2 3 3 2" xfId="38978"/>
    <cellStyle name="20% - Accent5 2 2 3 4" xfId="9816"/>
    <cellStyle name="20% - Accent5 2 2 3 4 2" xfId="34833"/>
    <cellStyle name="20% - Accent5 2 2 3 5" xfId="30960"/>
    <cellStyle name="20% - Accent5 2 2 4" xfId="3907"/>
    <cellStyle name="20% - Accent5 2 2 4 2" xfId="21651"/>
    <cellStyle name="20% - Accent5 2 2 4 2 2" xfId="46210"/>
    <cellStyle name="20% - Accent5 2 2 4 2 3" xfId="51970"/>
    <cellStyle name="20% - Accent5 2 2 4 3" xfId="11696"/>
    <cellStyle name="20% - Accent5 2 2 4 3 2" xfId="36713"/>
    <cellStyle name="20% - Accent5 2 2 4 4" xfId="29029"/>
    <cellStyle name="20% - Accent5 2 2 5" xfId="15292"/>
    <cellStyle name="20% - Accent5 2 2 5 2" xfId="22672"/>
    <cellStyle name="20% - Accent5 2 2 5 2 2" xfId="47216"/>
    <cellStyle name="20% - Accent5 2 2 5 2 3" xfId="51971"/>
    <cellStyle name="20% - Accent5 2 2 5 3" xfId="40095"/>
    <cellStyle name="20% - Accent5 2 2 5 4" xfId="51972"/>
    <cellStyle name="20% - Accent5 2 2 6" xfId="16350"/>
    <cellStyle name="20% - Accent5 2 2 6 2" xfId="23766"/>
    <cellStyle name="20% - Accent5 2 2 6 2 2" xfId="48305"/>
    <cellStyle name="20% - Accent5 2 2 6 2 3" xfId="51973"/>
    <cellStyle name="20% - Accent5 2 2 6 3" xfId="41109"/>
    <cellStyle name="20% - Accent5 2 2 6 4" xfId="51974"/>
    <cellStyle name="20% - Accent5 2 2 7" xfId="17428"/>
    <cellStyle name="20% - Accent5 2 2 7 2" xfId="24872"/>
    <cellStyle name="20% - Accent5 2 2 7 2 2" xfId="49395"/>
    <cellStyle name="20% - Accent5 2 2 7 2 3" xfId="51975"/>
    <cellStyle name="20% - Accent5 2 2 7 3" xfId="42129"/>
    <cellStyle name="20% - Accent5 2 2 7 4" xfId="51976"/>
    <cellStyle name="20% - Accent5 2 2 8" xfId="19315"/>
    <cellStyle name="20% - Accent5 2 2 8 2" xfId="43901"/>
    <cellStyle name="20% - Accent5 2 2 8 3" xfId="51977"/>
    <cellStyle name="20% - Accent5 2 2 9" xfId="7863"/>
    <cellStyle name="20% - Accent5 2 2 9 2" xfId="32880"/>
    <cellStyle name="20% - Accent5 2 3" xfId="914"/>
    <cellStyle name="20% - Accent5 2 3 10" xfId="27096"/>
    <cellStyle name="20% - Accent5 2 3 10 2" xfId="51978"/>
    <cellStyle name="20% - Accent5 2 3 11" xfId="51979"/>
    <cellStyle name="20% - Accent5 2 3 2" xfId="5849"/>
    <cellStyle name="20% - Accent5 2 3 2 2" xfId="20145"/>
    <cellStyle name="20% - Accent5 2 3 2 2 2" xfId="44709"/>
    <cellStyle name="20% - Accent5 2 3 2 2 3" xfId="51980"/>
    <cellStyle name="20% - Accent5 2 3 2 3" xfId="13765"/>
    <cellStyle name="20% - Accent5 2 3 2 3 2" xfId="38677"/>
    <cellStyle name="20% - Accent5 2 3 2 4" xfId="9815"/>
    <cellStyle name="20% - Accent5 2 3 2 4 2" xfId="34832"/>
    <cellStyle name="20% - Accent5 2 3 2 5" xfId="30959"/>
    <cellStyle name="20% - Accent5 2 3 3" xfId="3906"/>
    <cellStyle name="20% - Accent5 2 3 3 2" xfId="20631"/>
    <cellStyle name="20% - Accent5 2 3 3 2 2" xfId="45192"/>
    <cellStyle name="20% - Accent5 2 3 3 2 3" xfId="51981"/>
    <cellStyle name="20% - Accent5 2 3 3 3" xfId="11697"/>
    <cellStyle name="20% - Accent5 2 3 3 3 2" xfId="36714"/>
    <cellStyle name="20% - Accent5 2 3 3 4" xfId="29028"/>
    <cellStyle name="20% - Accent5 2 3 4" xfId="14829"/>
    <cellStyle name="20% - Accent5 2 3 4 2" xfId="21650"/>
    <cellStyle name="20% - Accent5 2 3 4 2 2" xfId="46209"/>
    <cellStyle name="20% - Accent5 2 3 4 2 3" xfId="51982"/>
    <cellStyle name="20% - Accent5 2 3 4 3" xfId="39674"/>
    <cellStyle name="20% - Accent5 2 3 4 4" xfId="51983"/>
    <cellStyle name="20% - Accent5 2 3 5" xfId="15291"/>
    <cellStyle name="20% - Accent5 2 3 5 2" xfId="22671"/>
    <cellStyle name="20% - Accent5 2 3 5 2 2" xfId="47215"/>
    <cellStyle name="20% - Accent5 2 3 5 2 3" xfId="51984"/>
    <cellStyle name="20% - Accent5 2 3 5 3" xfId="40094"/>
    <cellStyle name="20% - Accent5 2 3 5 4" xfId="51985"/>
    <cellStyle name="20% - Accent5 2 3 6" xfId="16349"/>
    <cellStyle name="20% - Accent5 2 3 6 2" xfId="23765"/>
    <cellStyle name="20% - Accent5 2 3 6 2 2" xfId="48304"/>
    <cellStyle name="20% - Accent5 2 3 6 2 3" xfId="51986"/>
    <cellStyle name="20% - Accent5 2 3 6 3" xfId="41108"/>
    <cellStyle name="20% - Accent5 2 3 6 4" xfId="51987"/>
    <cellStyle name="20% - Accent5 2 3 7" xfId="17427"/>
    <cellStyle name="20% - Accent5 2 3 7 2" xfId="24871"/>
    <cellStyle name="20% - Accent5 2 3 7 2 2" xfId="49394"/>
    <cellStyle name="20% - Accent5 2 3 7 2 3" xfId="51988"/>
    <cellStyle name="20% - Accent5 2 3 7 3" xfId="42128"/>
    <cellStyle name="20% - Accent5 2 3 7 4" xfId="51989"/>
    <cellStyle name="20% - Accent5 2 3 8" xfId="19314"/>
    <cellStyle name="20% - Accent5 2 3 8 2" xfId="43900"/>
    <cellStyle name="20% - Accent5 2 3 8 3" xfId="51990"/>
    <cellStyle name="20% - Accent5 2 3 9" xfId="7862"/>
    <cellStyle name="20% - Accent5 2 3 9 2" xfId="32879"/>
    <cellStyle name="20% - Accent5 2 4" xfId="2128"/>
    <cellStyle name="20% - Accent5 2 5" xfId="2528"/>
    <cellStyle name="20% - Accent5 2 5 2" xfId="17254"/>
    <cellStyle name="20% - Accent5 2 5 3" xfId="22541"/>
    <cellStyle name="20% - Accent5 2 5 3 2" xfId="47086"/>
    <cellStyle name="20% - Accent5 2 5 3 3" xfId="51991"/>
    <cellStyle name="20% - Accent5 2 5 4" xfId="15162"/>
    <cellStyle name="20% - Accent5 2 5 4 2" xfId="39978"/>
    <cellStyle name="20% - Accent5 2 5 5" xfId="51992"/>
    <cellStyle name="20% - Accent5 2 6" xfId="2712"/>
    <cellStyle name="20% - Accent5 2 6 2" xfId="6878"/>
    <cellStyle name="20% - Accent5 2 6 2 2" xfId="25864"/>
    <cellStyle name="20% - Accent5 2 6 2 2 2" xfId="50387"/>
    <cellStyle name="20% - Accent5 2 6 2 3" xfId="10808"/>
    <cellStyle name="20% - Accent5 2 6 2 3 2" xfId="35825"/>
    <cellStyle name="20% - Accent5 2 6 2 4" xfId="31952"/>
    <cellStyle name="20% - Accent5 2 6 3" xfId="4899"/>
    <cellStyle name="20% - Accent5 2 6 3 2" xfId="11698"/>
    <cellStyle name="20% - Accent5 2 6 3 2 2" xfId="36715"/>
    <cellStyle name="20% - Accent5 2 6 3 3" xfId="30021"/>
    <cellStyle name="20% - Accent5 2 6 4" xfId="8865"/>
    <cellStyle name="20% - Accent5 2 6 4 2" xfId="33882"/>
    <cellStyle name="20% - Accent5 2 6 5" xfId="28089"/>
    <cellStyle name="20% - Accent5 2 7" xfId="26815"/>
    <cellStyle name="20% - Accent5 2 8" xfId="51993"/>
    <cellStyle name="20% - Accent5 20" xfId="51994"/>
    <cellStyle name="20% - Accent5 21" xfId="51995"/>
    <cellStyle name="20% - Accent5 22" xfId="51996"/>
    <cellStyle name="20% - Accent5 23" xfId="51997"/>
    <cellStyle name="20% - Accent5 3" xfId="916"/>
    <cellStyle name="20% - Accent5 3 10" xfId="3908"/>
    <cellStyle name="20% - Accent5 3 10 2" xfId="11699"/>
    <cellStyle name="20% - Accent5 3 10 2 2" xfId="36716"/>
    <cellStyle name="20% - Accent5 3 10 3" xfId="29030"/>
    <cellStyle name="20% - Accent5 3 11" xfId="7864"/>
    <cellStyle name="20% - Accent5 3 11 2" xfId="32881"/>
    <cellStyle name="20% - Accent5 3 12" xfId="27098"/>
    <cellStyle name="20% - Accent5 3 12 2" xfId="51998"/>
    <cellStyle name="20% - Accent5 3 13" xfId="51999"/>
    <cellStyle name="20% - Accent5 3 14" xfId="52000"/>
    <cellStyle name="20% - Accent5 3 15" xfId="52001"/>
    <cellStyle name="20% - Accent5 3 16" xfId="52002"/>
    <cellStyle name="20% - Accent5 3 17" xfId="52003"/>
    <cellStyle name="20% - Accent5 3 18" xfId="52004"/>
    <cellStyle name="20% - Accent5 3 19" xfId="52005"/>
    <cellStyle name="20% - Accent5 3 2" xfId="917"/>
    <cellStyle name="20% - Accent5 3 2 10" xfId="27099"/>
    <cellStyle name="20% - Accent5 3 2 10 2" xfId="52006"/>
    <cellStyle name="20% - Accent5 3 2 11" xfId="52007"/>
    <cellStyle name="20% - Accent5 3 2 12" xfId="52008"/>
    <cellStyle name="20% - Accent5 3 2 13" xfId="52009"/>
    <cellStyle name="20% - Accent5 3 2 14" xfId="52010"/>
    <cellStyle name="20% - Accent5 3 2 15" xfId="52011"/>
    <cellStyle name="20% - Accent5 3 2 16" xfId="52012"/>
    <cellStyle name="20% - Accent5 3 2 17" xfId="52013"/>
    <cellStyle name="20% - Accent5 3 2 18" xfId="52014"/>
    <cellStyle name="20% - Accent5 3 2 19" xfId="52015"/>
    <cellStyle name="20% - Accent5 3 2 2" xfId="2715"/>
    <cellStyle name="20% - Accent5 3 2 2 2" xfId="6881"/>
    <cellStyle name="20% - Accent5 3 2 2 2 2" xfId="25867"/>
    <cellStyle name="20% - Accent5 3 2 2 2 2 2" xfId="50390"/>
    <cellStyle name="20% - Accent5 3 2 2 2 2 3" xfId="52016"/>
    <cellStyle name="20% - Accent5 3 2 2 2 3" xfId="18404"/>
    <cellStyle name="20% - Accent5 3 2 2 2 3 2" xfId="43098"/>
    <cellStyle name="20% - Accent5 3 2 2 2 4" xfId="10811"/>
    <cellStyle name="20% - Accent5 3 2 2 2 4 2" xfId="35828"/>
    <cellStyle name="20% - Accent5 3 2 2 2 5" xfId="31955"/>
    <cellStyle name="20% - Accent5 3 2 2 3" xfId="4902"/>
    <cellStyle name="20% - Accent5 3 2 2 3 2" xfId="11700"/>
    <cellStyle name="20% - Accent5 3 2 2 3 2 2" xfId="36717"/>
    <cellStyle name="20% - Accent5 3 2 2 3 3" xfId="30024"/>
    <cellStyle name="20% - Accent5 3 2 2 4" xfId="8868"/>
    <cellStyle name="20% - Accent5 3 2 2 4 2" xfId="33885"/>
    <cellStyle name="20% - Accent5 3 2 2 5" xfId="28092"/>
    <cellStyle name="20% - Accent5 3 2 2 5 2" xfId="52017"/>
    <cellStyle name="20% - Accent5 3 2 2 6" xfId="52018"/>
    <cellStyle name="20% - Accent5 3 2 20" xfId="52019"/>
    <cellStyle name="20% - Accent5 3 2 21" xfId="52020"/>
    <cellStyle name="20% - Accent5 3 2 22" xfId="52021"/>
    <cellStyle name="20% - Accent5 3 2 23" xfId="52022"/>
    <cellStyle name="20% - Accent5 3 2 24" xfId="52023"/>
    <cellStyle name="20% - Accent5 3 2 25" xfId="52024"/>
    <cellStyle name="20% - Accent5 3 2 26" xfId="52025"/>
    <cellStyle name="20% - Accent5 3 2 27" xfId="52026"/>
    <cellStyle name="20% - Accent5 3 2 28" xfId="52027"/>
    <cellStyle name="20% - Accent5 3 2 29" xfId="52028"/>
    <cellStyle name="20% - Accent5 3 2 3" xfId="5852"/>
    <cellStyle name="20% - Accent5 3 2 3 2" xfId="20634"/>
    <cellStyle name="20% - Accent5 3 2 3 2 2" xfId="45195"/>
    <cellStyle name="20% - Accent5 3 2 3 2 3" xfId="52029"/>
    <cellStyle name="20% - Accent5 3 2 3 3" xfId="14100"/>
    <cellStyle name="20% - Accent5 3 2 3 3 2" xfId="38979"/>
    <cellStyle name="20% - Accent5 3 2 3 4" xfId="9818"/>
    <cellStyle name="20% - Accent5 3 2 3 4 2" xfId="34835"/>
    <cellStyle name="20% - Accent5 3 2 3 5" xfId="30962"/>
    <cellStyle name="20% - Accent5 3 2 30" xfId="52030"/>
    <cellStyle name="20% - Accent5 3 2 4" xfId="3909"/>
    <cellStyle name="20% - Accent5 3 2 4 2" xfId="21652"/>
    <cellStyle name="20% - Accent5 3 2 4 2 2" xfId="46211"/>
    <cellStyle name="20% - Accent5 3 2 4 2 3" xfId="52031"/>
    <cellStyle name="20% - Accent5 3 2 4 3" xfId="11701"/>
    <cellStyle name="20% - Accent5 3 2 4 3 2" xfId="36718"/>
    <cellStyle name="20% - Accent5 3 2 4 4" xfId="29031"/>
    <cellStyle name="20% - Accent5 3 2 5" xfId="15293"/>
    <cellStyle name="20% - Accent5 3 2 5 2" xfId="22673"/>
    <cellStyle name="20% - Accent5 3 2 5 2 2" xfId="47217"/>
    <cellStyle name="20% - Accent5 3 2 5 2 3" xfId="52032"/>
    <cellStyle name="20% - Accent5 3 2 5 3" xfId="40096"/>
    <cellStyle name="20% - Accent5 3 2 5 4" xfId="52033"/>
    <cellStyle name="20% - Accent5 3 2 6" xfId="16351"/>
    <cellStyle name="20% - Accent5 3 2 6 2" xfId="23768"/>
    <cellStyle name="20% - Accent5 3 2 6 2 2" xfId="48307"/>
    <cellStyle name="20% - Accent5 3 2 6 2 3" xfId="52034"/>
    <cellStyle name="20% - Accent5 3 2 6 3" xfId="41110"/>
    <cellStyle name="20% - Accent5 3 2 6 4" xfId="52035"/>
    <cellStyle name="20% - Accent5 3 2 7" xfId="17430"/>
    <cellStyle name="20% - Accent5 3 2 7 2" xfId="24874"/>
    <cellStyle name="20% - Accent5 3 2 7 2 2" xfId="49397"/>
    <cellStyle name="20% - Accent5 3 2 7 2 3" xfId="52036"/>
    <cellStyle name="20% - Accent5 3 2 7 3" xfId="42131"/>
    <cellStyle name="20% - Accent5 3 2 7 4" xfId="52037"/>
    <cellStyle name="20% - Accent5 3 2 8" xfId="19316"/>
    <cellStyle name="20% - Accent5 3 2 8 2" xfId="43902"/>
    <cellStyle name="20% - Accent5 3 2 8 3" xfId="52038"/>
    <cellStyle name="20% - Accent5 3 2 9" xfId="7865"/>
    <cellStyle name="20% - Accent5 3 2 9 2" xfId="32882"/>
    <cellStyle name="20% - Accent5 3 20" xfId="52039"/>
    <cellStyle name="20% - Accent5 3 21" xfId="52040"/>
    <cellStyle name="20% - Accent5 3 22" xfId="52041"/>
    <cellStyle name="20% - Accent5 3 23" xfId="52042"/>
    <cellStyle name="20% - Accent5 3 24" xfId="52043"/>
    <cellStyle name="20% - Accent5 3 25" xfId="52044"/>
    <cellStyle name="20% - Accent5 3 26" xfId="52045"/>
    <cellStyle name="20% - Accent5 3 27" xfId="52046"/>
    <cellStyle name="20% - Accent5 3 28" xfId="52047"/>
    <cellStyle name="20% - Accent5 3 29" xfId="52048"/>
    <cellStyle name="20% - Accent5 3 3" xfId="2299"/>
    <cellStyle name="20% - Accent5 3 3 10" xfId="52049"/>
    <cellStyle name="20% - Accent5 3 3 11" xfId="52050"/>
    <cellStyle name="20% - Accent5 3 3 12" xfId="52051"/>
    <cellStyle name="20% - Accent5 3 3 13" xfId="52052"/>
    <cellStyle name="20% - Accent5 3 3 14" xfId="52053"/>
    <cellStyle name="20% - Accent5 3 3 15" xfId="52054"/>
    <cellStyle name="20% - Accent5 3 3 16" xfId="52055"/>
    <cellStyle name="20% - Accent5 3 3 17" xfId="52056"/>
    <cellStyle name="20% - Accent5 3 3 18" xfId="52057"/>
    <cellStyle name="20% - Accent5 3 3 19" xfId="52058"/>
    <cellStyle name="20% - Accent5 3 3 2" xfId="6649"/>
    <cellStyle name="20% - Accent5 3 3 2 2" xfId="21403"/>
    <cellStyle name="20% - Accent5 3 3 2 2 2" xfId="45962"/>
    <cellStyle name="20% - Accent5 3 3 2 2 3" xfId="52059"/>
    <cellStyle name="20% - Accent5 3 3 2 3" xfId="14661"/>
    <cellStyle name="20% - Accent5 3 3 2 3 2" xfId="39525"/>
    <cellStyle name="20% - Accent5 3 3 2 4" xfId="10588"/>
    <cellStyle name="20% - Accent5 3 3 2 4 2" xfId="35605"/>
    <cellStyle name="20% - Accent5 3 3 2 5" xfId="31732"/>
    <cellStyle name="20% - Accent5 3 3 20" xfId="52060"/>
    <cellStyle name="20% - Accent5 3 3 21" xfId="52061"/>
    <cellStyle name="20% - Accent5 3 3 3" xfId="4679"/>
    <cellStyle name="20% - Accent5 3 3 3 2" xfId="22401"/>
    <cellStyle name="20% - Accent5 3 3 3 2 2" xfId="46956"/>
    <cellStyle name="20% - Accent5 3 3 3 2 3" xfId="52062"/>
    <cellStyle name="20% - Accent5 3 3 3 3" xfId="11702"/>
    <cellStyle name="20% - Accent5 3 3 3 3 2" xfId="36719"/>
    <cellStyle name="20% - Accent5 3 3 3 4" xfId="29801"/>
    <cellStyle name="20% - Accent5 3 3 4" xfId="16043"/>
    <cellStyle name="20% - Accent5 3 3 4 2" xfId="23434"/>
    <cellStyle name="20% - Accent5 3 3 4 2 2" xfId="47977"/>
    <cellStyle name="20% - Accent5 3 3 4 2 3" xfId="52063"/>
    <cellStyle name="20% - Accent5 3 3 4 3" xfId="40838"/>
    <cellStyle name="20% - Accent5 3 3 4 4" xfId="52064"/>
    <cellStyle name="20% - Accent5 3 3 5" xfId="17108"/>
    <cellStyle name="20% - Accent5 3 3 5 2" xfId="24526"/>
    <cellStyle name="20% - Accent5 3 3 5 2 2" xfId="49065"/>
    <cellStyle name="20% - Accent5 3 3 5 2 3" xfId="52065"/>
    <cellStyle name="20% - Accent5 3 3 5 3" xfId="41858"/>
    <cellStyle name="20% - Accent5 3 3 5 4" xfId="52066"/>
    <cellStyle name="20% - Accent5 3 3 6" xfId="18202"/>
    <cellStyle name="20% - Accent5 3 3 6 2" xfId="25644"/>
    <cellStyle name="20% - Accent5 3 3 6 2 2" xfId="50167"/>
    <cellStyle name="20% - Accent5 3 3 6 2 3" xfId="52067"/>
    <cellStyle name="20% - Accent5 3 3 6 3" xfId="42898"/>
    <cellStyle name="20% - Accent5 3 3 6 4" xfId="52068"/>
    <cellStyle name="20% - Accent5 3 3 7" xfId="20447"/>
    <cellStyle name="20% - Accent5 3 3 7 2" xfId="45008"/>
    <cellStyle name="20% - Accent5 3 3 7 3" xfId="52069"/>
    <cellStyle name="20% - Accent5 3 3 8" xfId="8635"/>
    <cellStyle name="20% - Accent5 3 3 8 2" xfId="33652"/>
    <cellStyle name="20% - Accent5 3 3 9" xfId="27869"/>
    <cellStyle name="20% - Accent5 3 3 9 2" xfId="52070"/>
    <cellStyle name="20% - Accent5 3 30" xfId="52071"/>
    <cellStyle name="20% - Accent5 3 31" xfId="52072"/>
    <cellStyle name="20% - Accent5 3 32" xfId="52073"/>
    <cellStyle name="20% - Accent5 3 33" xfId="52074"/>
    <cellStyle name="20% - Accent5 3 4" xfId="2415"/>
    <cellStyle name="20% - Accent5 3 4 10" xfId="52075"/>
    <cellStyle name="20% - Accent5 3 4 2" xfId="6752"/>
    <cellStyle name="20% - Accent5 3 4 2 2" xfId="21506"/>
    <cellStyle name="20% - Accent5 3 4 2 2 2" xfId="46065"/>
    <cellStyle name="20% - Accent5 3 4 2 2 3" xfId="52076"/>
    <cellStyle name="20% - Accent5 3 4 2 3" xfId="14708"/>
    <cellStyle name="20% - Accent5 3 4 2 3 2" xfId="39572"/>
    <cellStyle name="20% - Accent5 3 4 2 4" xfId="10691"/>
    <cellStyle name="20% - Accent5 3 4 2 4 2" xfId="35708"/>
    <cellStyle name="20% - Accent5 3 4 2 5" xfId="31835"/>
    <cellStyle name="20% - Accent5 3 4 3" xfId="4782"/>
    <cellStyle name="20% - Accent5 3 4 3 2" xfId="22513"/>
    <cellStyle name="20% - Accent5 3 4 3 2 2" xfId="47059"/>
    <cellStyle name="20% - Accent5 3 4 3 2 3" xfId="52077"/>
    <cellStyle name="20% - Accent5 3 4 3 3" xfId="11703"/>
    <cellStyle name="20% - Accent5 3 4 3 3 2" xfId="36720"/>
    <cellStyle name="20% - Accent5 3 4 3 4" xfId="29904"/>
    <cellStyle name="20% - Accent5 3 4 4" xfId="16123"/>
    <cellStyle name="20% - Accent5 3 4 4 2" xfId="23537"/>
    <cellStyle name="20% - Accent5 3 4 4 2 2" xfId="48080"/>
    <cellStyle name="20% - Accent5 3 4 4 2 3" xfId="52078"/>
    <cellStyle name="20% - Accent5 3 4 4 3" xfId="40918"/>
    <cellStyle name="20% - Accent5 3 4 4 4" xfId="52079"/>
    <cellStyle name="20% - Accent5 3 4 5" xfId="17211"/>
    <cellStyle name="20% - Accent5 3 4 5 2" xfId="24629"/>
    <cellStyle name="20% - Accent5 3 4 5 2 2" xfId="49168"/>
    <cellStyle name="20% - Accent5 3 4 5 2 3" xfId="52080"/>
    <cellStyle name="20% - Accent5 3 4 5 3" xfId="41961"/>
    <cellStyle name="20% - Accent5 3 4 5 4" xfId="52081"/>
    <cellStyle name="20% - Accent5 3 4 6" xfId="18306"/>
    <cellStyle name="20% - Accent5 3 4 6 2" xfId="25747"/>
    <cellStyle name="20% - Accent5 3 4 6 2 2" xfId="50270"/>
    <cellStyle name="20% - Accent5 3 4 6 2 3" xfId="52082"/>
    <cellStyle name="20% - Accent5 3 4 6 3" xfId="43001"/>
    <cellStyle name="20% - Accent5 3 4 6 4" xfId="52083"/>
    <cellStyle name="20% - Accent5 3 4 7" xfId="20146"/>
    <cellStyle name="20% - Accent5 3 4 7 2" xfId="44710"/>
    <cellStyle name="20% - Accent5 3 4 7 3" xfId="52084"/>
    <cellStyle name="20% - Accent5 3 4 8" xfId="8738"/>
    <cellStyle name="20% - Accent5 3 4 8 2" xfId="33755"/>
    <cellStyle name="20% - Accent5 3 4 9" xfId="27972"/>
    <cellStyle name="20% - Accent5 3 4 9 2" xfId="52085"/>
    <cellStyle name="20% - Accent5 3 5" xfId="2499"/>
    <cellStyle name="20% - Accent5 3 5 2" xfId="6824"/>
    <cellStyle name="20% - Accent5 3 5 2 2" xfId="23610"/>
    <cellStyle name="20% - Accent5 3 5 2 2 2" xfId="48151"/>
    <cellStyle name="20% - Accent5 3 5 2 2 3" xfId="52086"/>
    <cellStyle name="20% - Accent5 3 5 2 3" xfId="16183"/>
    <cellStyle name="20% - Accent5 3 5 2 3 2" xfId="40969"/>
    <cellStyle name="20% - Accent5 3 5 2 4" xfId="10762"/>
    <cellStyle name="20% - Accent5 3 5 2 4 2" xfId="35779"/>
    <cellStyle name="20% - Accent5 3 5 2 5" xfId="31906"/>
    <cellStyle name="20% - Accent5 3 5 3" xfId="4853"/>
    <cellStyle name="20% - Accent5 3 5 3 2" xfId="24700"/>
    <cellStyle name="20% - Accent5 3 5 3 2 2" xfId="49239"/>
    <cellStyle name="20% - Accent5 3 5 3 2 3" xfId="52087"/>
    <cellStyle name="20% - Accent5 3 5 3 3" xfId="11704"/>
    <cellStyle name="20% - Accent5 3 5 3 3 2" xfId="36721"/>
    <cellStyle name="20% - Accent5 3 5 3 4" xfId="29975"/>
    <cellStyle name="20% - Accent5 3 5 4" xfId="18363"/>
    <cellStyle name="20% - Accent5 3 5 4 2" xfId="25818"/>
    <cellStyle name="20% - Accent5 3 5 4 2 2" xfId="50341"/>
    <cellStyle name="20% - Accent5 3 5 4 2 3" xfId="52088"/>
    <cellStyle name="20% - Accent5 3 5 4 3" xfId="43058"/>
    <cellStyle name="20% - Accent5 3 5 4 4" xfId="52089"/>
    <cellStyle name="20% - Accent5 3 5 5" xfId="20633"/>
    <cellStyle name="20% - Accent5 3 5 5 2" xfId="45194"/>
    <cellStyle name="20% - Accent5 3 5 5 3" xfId="52090"/>
    <cellStyle name="20% - Accent5 3 5 6" xfId="8809"/>
    <cellStyle name="20% - Accent5 3 5 6 2" xfId="33826"/>
    <cellStyle name="20% - Accent5 3 5 7" xfId="28043"/>
    <cellStyle name="20% - Accent5 3 5 7 2" xfId="52091"/>
    <cellStyle name="20% - Accent5 3 5 8" xfId="52092"/>
    <cellStyle name="20% - Accent5 3 6" xfId="2714"/>
    <cellStyle name="20% - Accent5 3 6 2" xfId="6880"/>
    <cellStyle name="20% - Accent5 3 6 2 2" xfId="25866"/>
    <cellStyle name="20% - Accent5 3 6 2 2 2" xfId="50389"/>
    <cellStyle name="20% - Accent5 3 6 2 2 3" xfId="52093"/>
    <cellStyle name="20% - Accent5 3 6 2 3" xfId="18403"/>
    <cellStyle name="20% - Accent5 3 6 2 3 2" xfId="43097"/>
    <cellStyle name="20% - Accent5 3 6 2 4" xfId="10810"/>
    <cellStyle name="20% - Accent5 3 6 2 4 2" xfId="35827"/>
    <cellStyle name="20% - Accent5 3 6 2 5" xfId="31954"/>
    <cellStyle name="20% - Accent5 3 6 3" xfId="4901"/>
    <cellStyle name="20% - Accent5 3 6 3 2" xfId="11705"/>
    <cellStyle name="20% - Accent5 3 6 3 2 2" xfId="36722"/>
    <cellStyle name="20% - Accent5 3 6 3 3" xfId="30023"/>
    <cellStyle name="20% - Accent5 3 6 4" xfId="8867"/>
    <cellStyle name="20% - Accent5 3 6 4 2" xfId="33884"/>
    <cellStyle name="20% - Accent5 3 6 5" xfId="28091"/>
    <cellStyle name="20% - Accent5 3 6 5 2" xfId="52094"/>
    <cellStyle name="20% - Accent5 3 6 6" xfId="52095"/>
    <cellStyle name="20% - Accent5 3 7" xfId="3400"/>
    <cellStyle name="20% - Accent5 3 7 2" xfId="7552"/>
    <cellStyle name="20% - Accent5 3 7 2 2" xfId="26539"/>
    <cellStyle name="20% - Accent5 3 7 2 2 2" xfId="51061"/>
    <cellStyle name="20% - Accent5 3 7 2 2 3" xfId="52096"/>
    <cellStyle name="20% - Accent5 3 7 2 3" xfId="18938"/>
    <cellStyle name="20% - Accent5 3 7 2 3 2" xfId="43631"/>
    <cellStyle name="20% - Accent5 3 7 2 4" xfId="11482"/>
    <cellStyle name="20% - Accent5 3 7 2 4 2" xfId="36499"/>
    <cellStyle name="20% - Accent5 3 7 2 5" xfId="32626"/>
    <cellStyle name="20% - Accent5 3 7 3" xfId="5573"/>
    <cellStyle name="20% - Accent5 3 7 3 2" xfId="11706"/>
    <cellStyle name="20% - Accent5 3 7 3 2 2" xfId="36723"/>
    <cellStyle name="20% - Accent5 3 7 3 3" xfId="30695"/>
    <cellStyle name="20% - Accent5 3 7 4" xfId="9548"/>
    <cellStyle name="20% - Accent5 3 7 4 2" xfId="34565"/>
    <cellStyle name="20% - Accent5 3 7 5" xfId="28763"/>
    <cellStyle name="20% - Accent5 3 7 5 2" xfId="52097"/>
    <cellStyle name="20% - Accent5 3 7 6" xfId="52098"/>
    <cellStyle name="20% - Accent5 3 8" xfId="3507"/>
    <cellStyle name="20% - Accent5 3 8 2" xfId="7645"/>
    <cellStyle name="20% - Accent5 3 8 2 2" xfId="23767"/>
    <cellStyle name="20% - Accent5 3 8 2 2 2" xfId="48306"/>
    <cellStyle name="20% - Accent5 3 8 2 3" xfId="11575"/>
    <cellStyle name="20% - Accent5 3 8 2 3 2" xfId="36592"/>
    <cellStyle name="20% - Accent5 3 8 2 4" xfId="32719"/>
    <cellStyle name="20% - Accent5 3 8 3" xfId="5666"/>
    <cellStyle name="20% - Accent5 3 8 3 2" xfId="11707"/>
    <cellStyle name="20% - Accent5 3 8 3 2 2" xfId="36724"/>
    <cellStyle name="20% - Accent5 3 8 3 3" xfId="30788"/>
    <cellStyle name="20% - Accent5 3 8 4" xfId="9642"/>
    <cellStyle name="20% - Accent5 3 8 4 2" xfId="34659"/>
    <cellStyle name="20% - Accent5 3 8 5" xfId="28856"/>
    <cellStyle name="20% - Accent5 3 9" xfId="5851"/>
    <cellStyle name="20% - Accent5 3 9 2" xfId="24873"/>
    <cellStyle name="20% - Accent5 3 9 2 2" xfId="49396"/>
    <cellStyle name="20% - Accent5 3 9 2 3" xfId="52099"/>
    <cellStyle name="20% - Accent5 3 9 3" xfId="17429"/>
    <cellStyle name="20% - Accent5 3 9 3 2" xfId="42130"/>
    <cellStyle name="20% - Accent5 3 9 4" xfId="9817"/>
    <cellStyle name="20% - Accent5 3 9 4 2" xfId="34834"/>
    <cellStyle name="20% - Accent5 3 9 5" xfId="30961"/>
    <cellStyle name="20% - Accent5 4" xfId="918"/>
    <cellStyle name="20% - Accent5 4 10" xfId="7866"/>
    <cellStyle name="20% - Accent5 4 10 2" xfId="32883"/>
    <cellStyle name="20% - Accent5 4 11" xfId="27100"/>
    <cellStyle name="20% - Accent5 4 11 2" xfId="52100"/>
    <cellStyle name="20% - Accent5 4 12" xfId="52101"/>
    <cellStyle name="20% - Accent5 4 13" xfId="52102"/>
    <cellStyle name="20% - Accent5 4 2" xfId="919"/>
    <cellStyle name="20% - Accent5 4 2 10" xfId="27101"/>
    <cellStyle name="20% - Accent5 4 2 10 2" xfId="52103"/>
    <cellStyle name="20% - Accent5 4 2 11" xfId="52104"/>
    <cellStyle name="20% - Accent5 4 2 2" xfId="2717"/>
    <cellStyle name="20% - Accent5 4 2 2 2" xfId="6883"/>
    <cellStyle name="20% - Accent5 4 2 2 2 2" xfId="25869"/>
    <cellStyle name="20% - Accent5 4 2 2 2 2 2" xfId="50392"/>
    <cellStyle name="20% - Accent5 4 2 2 2 2 3" xfId="52105"/>
    <cellStyle name="20% - Accent5 4 2 2 2 3" xfId="18406"/>
    <cellStyle name="20% - Accent5 4 2 2 2 3 2" xfId="43100"/>
    <cellStyle name="20% - Accent5 4 2 2 2 4" xfId="10813"/>
    <cellStyle name="20% - Accent5 4 2 2 2 4 2" xfId="35830"/>
    <cellStyle name="20% - Accent5 4 2 2 2 5" xfId="31957"/>
    <cellStyle name="20% - Accent5 4 2 2 3" xfId="4904"/>
    <cellStyle name="20% - Accent5 4 2 2 3 2" xfId="11708"/>
    <cellStyle name="20% - Accent5 4 2 2 3 2 2" xfId="36725"/>
    <cellStyle name="20% - Accent5 4 2 2 3 3" xfId="30026"/>
    <cellStyle name="20% - Accent5 4 2 2 4" xfId="8870"/>
    <cellStyle name="20% - Accent5 4 2 2 4 2" xfId="33887"/>
    <cellStyle name="20% - Accent5 4 2 2 5" xfId="28094"/>
    <cellStyle name="20% - Accent5 4 2 2 5 2" xfId="52106"/>
    <cellStyle name="20% - Accent5 4 2 2 6" xfId="52107"/>
    <cellStyle name="20% - Accent5 4 2 3" xfId="5854"/>
    <cellStyle name="20% - Accent5 4 2 3 2" xfId="20636"/>
    <cellStyle name="20% - Accent5 4 2 3 2 2" xfId="45197"/>
    <cellStyle name="20% - Accent5 4 2 3 2 3" xfId="52108"/>
    <cellStyle name="20% - Accent5 4 2 3 3" xfId="14102"/>
    <cellStyle name="20% - Accent5 4 2 3 3 2" xfId="38981"/>
    <cellStyle name="20% - Accent5 4 2 3 4" xfId="9820"/>
    <cellStyle name="20% - Accent5 4 2 3 4 2" xfId="34837"/>
    <cellStyle name="20% - Accent5 4 2 3 5" xfId="30964"/>
    <cellStyle name="20% - Accent5 4 2 4" xfId="3911"/>
    <cellStyle name="20% - Accent5 4 2 4 2" xfId="21654"/>
    <cellStyle name="20% - Accent5 4 2 4 2 2" xfId="46213"/>
    <cellStyle name="20% - Accent5 4 2 4 2 3" xfId="52109"/>
    <cellStyle name="20% - Accent5 4 2 4 3" xfId="11709"/>
    <cellStyle name="20% - Accent5 4 2 4 3 2" xfId="36726"/>
    <cellStyle name="20% - Accent5 4 2 4 4" xfId="29033"/>
    <cellStyle name="20% - Accent5 4 2 5" xfId="15295"/>
    <cellStyle name="20% - Accent5 4 2 5 2" xfId="22675"/>
    <cellStyle name="20% - Accent5 4 2 5 2 2" xfId="47219"/>
    <cellStyle name="20% - Accent5 4 2 5 2 3" xfId="52110"/>
    <cellStyle name="20% - Accent5 4 2 5 3" xfId="40098"/>
    <cellStyle name="20% - Accent5 4 2 5 4" xfId="52111"/>
    <cellStyle name="20% - Accent5 4 2 6" xfId="16353"/>
    <cellStyle name="20% - Accent5 4 2 6 2" xfId="23770"/>
    <cellStyle name="20% - Accent5 4 2 6 2 2" xfId="48309"/>
    <cellStyle name="20% - Accent5 4 2 6 2 3" xfId="52112"/>
    <cellStyle name="20% - Accent5 4 2 6 3" xfId="41112"/>
    <cellStyle name="20% - Accent5 4 2 6 4" xfId="52113"/>
    <cellStyle name="20% - Accent5 4 2 7" xfId="17432"/>
    <cellStyle name="20% - Accent5 4 2 7 2" xfId="24876"/>
    <cellStyle name="20% - Accent5 4 2 7 2 2" xfId="49399"/>
    <cellStyle name="20% - Accent5 4 2 7 2 3" xfId="52114"/>
    <cellStyle name="20% - Accent5 4 2 7 3" xfId="42133"/>
    <cellStyle name="20% - Accent5 4 2 7 4" xfId="52115"/>
    <cellStyle name="20% - Accent5 4 2 8" xfId="19318"/>
    <cellStyle name="20% - Accent5 4 2 8 2" xfId="43904"/>
    <cellStyle name="20% - Accent5 4 2 8 3" xfId="52116"/>
    <cellStyle name="20% - Accent5 4 2 9" xfId="7867"/>
    <cellStyle name="20% - Accent5 4 2 9 2" xfId="32884"/>
    <cellStyle name="20% - Accent5 4 3" xfId="2716"/>
    <cellStyle name="20% - Accent5 4 3 2" xfId="6882"/>
    <cellStyle name="20% - Accent5 4 3 2 2" xfId="25868"/>
    <cellStyle name="20% - Accent5 4 3 2 2 2" xfId="50391"/>
    <cellStyle name="20% - Accent5 4 3 2 2 3" xfId="52117"/>
    <cellStyle name="20% - Accent5 4 3 2 3" xfId="18405"/>
    <cellStyle name="20% - Accent5 4 3 2 3 2" xfId="43099"/>
    <cellStyle name="20% - Accent5 4 3 2 4" xfId="10812"/>
    <cellStyle name="20% - Accent5 4 3 2 4 2" xfId="35829"/>
    <cellStyle name="20% - Accent5 4 3 2 5" xfId="31956"/>
    <cellStyle name="20% - Accent5 4 3 3" xfId="4903"/>
    <cellStyle name="20% - Accent5 4 3 3 2" xfId="11710"/>
    <cellStyle name="20% - Accent5 4 3 3 2 2" xfId="36727"/>
    <cellStyle name="20% - Accent5 4 3 3 3" xfId="30025"/>
    <cellStyle name="20% - Accent5 4 3 4" xfId="8869"/>
    <cellStyle name="20% - Accent5 4 3 4 2" xfId="33886"/>
    <cellStyle name="20% - Accent5 4 3 5" xfId="28093"/>
    <cellStyle name="20% - Accent5 4 3 5 2" xfId="52118"/>
    <cellStyle name="20% - Accent5 4 3 6" xfId="52119"/>
    <cellStyle name="20% - Accent5 4 4" xfId="5853"/>
    <cellStyle name="20% - Accent5 4 4 2" xfId="20635"/>
    <cellStyle name="20% - Accent5 4 4 2 2" xfId="45196"/>
    <cellStyle name="20% - Accent5 4 4 2 3" xfId="52120"/>
    <cellStyle name="20% - Accent5 4 4 3" xfId="14101"/>
    <cellStyle name="20% - Accent5 4 4 3 2" xfId="38980"/>
    <cellStyle name="20% - Accent5 4 4 4" xfId="9819"/>
    <cellStyle name="20% - Accent5 4 4 4 2" xfId="34836"/>
    <cellStyle name="20% - Accent5 4 4 5" xfId="30963"/>
    <cellStyle name="20% - Accent5 4 5" xfId="3910"/>
    <cellStyle name="20% - Accent5 4 5 2" xfId="21653"/>
    <cellStyle name="20% - Accent5 4 5 2 2" xfId="46212"/>
    <cellStyle name="20% - Accent5 4 5 2 3" xfId="52121"/>
    <cellStyle name="20% - Accent5 4 5 3" xfId="11711"/>
    <cellStyle name="20% - Accent5 4 5 3 2" xfId="36728"/>
    <cellStyle name="20% - Accent5 4 5 4" xfId="29032"/>
    <cellStyle name="20% - Accent5 4 6" xfId="15294"/>
    <cellStyle name="20% - Accent5 4 6 2" xfId="22674"/>
    <cellStyle name="20% - Accent5 4 6 2 2" xfId="47218"/>
    <cellStyle name="20% - Accent5 4 6 2 3" xfId="52122"/>
    <cellStyle name="20% - Accent5 4 6 3" xfId="40097"/>
    <cellStyle name="20% - Accent5 4 6 4" xfId="52123"/>
    <cellStyle name="20% - Accent5 4 7" xfId="16352"/>
    <cellStyle name="20% - Accent5 4 7 2" xfId="23769"/>
    <cellStyle name="20% - Accent5 4 7 2 2" xfId="48308"/>
    <cellStyle name="20% - Accent5 4 7 2 3" xfId="52124"/>
    <cellStyle name="20% - Accent5 4 7 3" xfId="41111"/>
    <cellStyle name="20% - Accent5 4 7 4" xfId="52125"/>
    <cellStyle name="20% - Accent5 4 8" xfId="17431"/>
    <cellStyle name="20% - Accent5 4 8 2" xfId="24875"/>
    <cellStyle name="20% - Accent5 4 8 2 2" xfId="49398"/>
    <cellStyle name="20% - Accent5 4 8 2 3" xfId="52126"/>
    <cellStyle name="20% - Accent5 4 8 3" xfId="42132"/>
    <cellStyle name="20% - Accent5 4 8 4" xfId="52127"/>
    <cellStyle name="20% - Accent5 4 9" xfId="19317"/>
    <cellStyle name="20% - Accent5 4 9 2" xfId="43903"/>
    <cellStyle name="20% - Accent5 4 9 3" xfId="52128"/>
    <cellStyle name="20% - Accent5 5" xfId="920"/>
    <cellStyle name="20% - Accent5 5 2" xfId="26725"/>
    <cellStyle name="20% - Accent5 6" xfId="2265"/>
    <cellStyle name="20% - Accent5 6 10" xfId="52129"/>
    <cellStyle name="20% - Accent5 6 2" xfId="6620"/>
    <cellStyle name="20% - Accent5 6 2 2" xfId="21374"/>
    <cellStyle name="20% - Accent5 6 2 2 2" xfId="45933"/>
    <cellStyle name="20% - Accent5 6 2 2 3" xfId="52130"/>
    <cellStyle name="20% - Accent5 6 2 3" xfId="14635"/>
    <cellStyle name="20% - Accent5 6 2 3 2" xfId="39501"/>
    <cellStyle name="20% - Accent5 6 2 4" xfId="10559"/>
    <cellStyle name="20% - Accent5 6 2 4 2" xfId="35576"/>
    <cellStyle name="20% - Accent5 6 2 5" xfId="31703"/>
    <cellStyle name="20% - Accent5 6 3" xfId="4650"/>
    <cellStyle name="20% - Accent5 6 3 2" xfId="22370"/>
    <cellStyle name="20% - Accent5 6 3 2 2" xfId="46927"/>
    <cellStyle name="20% - Accent5 6 3 2 3" xfId="52131"/>
    <cellStyle name="20% - Accent5 6 3 3" xfId="11712"/>
    <cellStyle name="20% - Accent5 6 3 3 2" xfId="36729"/>
    <cellStyle name="20% - Accent5 6 3 4" xfId="29772"/>
    <cellStyle name="20% - Accent5 6 4" xfId="16014"/>
    <cellStyle name="20% - Accent5 6 4 2" xfId="23405"/>
    <cellStyle name="20% - Accent5 6 4 2 2" xfId="47948"/>
    <cellStyle name="20% - Accent5 6 4 2 3" xfId="52132"/>
    <cellStyle name="20% - Accent5 6 4 3" xfId="40809"/>
    <cellStyle name="20% - Accent5 6 4 4" xfId="52133"/>
    <cellStyle name="20% - Accent5 6 5" xfId="17079"/>
    <cellStyle name="20% - Accent5 6 5 2" xfId="24497"/>
    <cellStyle name="20% - Accent5 6 5 2 2" xfId="49036"/>
    <cellStyle name="20% - Accent5 6 5 2 3" xfId="52134"/>
    <cellStyle name="20% - Accent5 6 5 3" xfId="41829"/>
    <cellStyle name="20% - Accent5 6 5 4" xfId="52135"/>
    <cellStyle name="20% - Accent5 6 6" xfId="18173"/>
    <cellStyle name="20% - Accent5 6 6 2" xfId="25615"/>
    <cellStyle name="20% - Accent5 6 6 2 2" xfId="50138"/>
    <cellStyle name="20% - Accent5 6 6 2 3" xfId="52136"/>
    <cellStyle name="20% - Accent5 6 6 3" xfId="42869"/>
    <cellStyle name="20% - Accent5 6 6 4" xfId="52137"/>
    <cellStyle name="20% - Accent5 6 7" xfId="20418"/>
    <cellStyle name="20% - Accent5 6 7 2" xfId="44979"/>
    <cellStyle name="20% - Accent5 6 7 3" xfId="52138"/>
    <cellStyle name="20% - Accent5 6 8" xfId="8606"/>
    <cellStyle name="20% - Accent5 6 8 2" xfId="33623"/>
    <cellStyle name="20% - Accent5 6 9" xfId="27840"/>
    <cellStyle name="20% - Accent5 6 9 2" xfId="52139"/>
    <cellStyle name="20% - Accent5 7" xfId="2385"/>
    <cellStyle name="20% - Accent5 7 10" xfId="52140"/>
    <cellStyle name="20% - Accent5 7 2" xfId="6726"/>
    <cellStyle name="20% - Accent5 7 2 2" xfId="21480"/>
    <cellStyle name="20% - Accent5 7 2 2 2" xfId="46039"/>
    <cellStyle name="20% - Accent5 7 2 2 3" xfId="52141"/>
    <cellStyle name="20% - Accent5 7 2 3" xfId="14696"/>
    <cellStyle name="20% - Accent5 7 2 3 2" xfId="39560"/>
    <cellStyle name="20% - Accent5 7 2 4" xfId="10665"/>
    <cellStyle name="20% - Accent5 7 2 4 2" xfId="35682"/>
    <cellStyle name="20% - Accent5 7 2 5" xfId="31809"/>
    <cellStyle name="20% - Accent5 7 3" xfId="4756"/>
    <cellStyle name="20% - Accent5 7 3 2" xfId="22485"/>
    <cellStyle name="20% - Accent5 7 3 2 2" xfId="47033"/>
    <cellStyle name="20% - Accent5 7 3 2 3" xfId="52142"/>
    <cellStyle name="20% - Accent5 7 3 3" xfId="11713"/>
    <cellStyle name="20% - Accent5 7 3 3 2" xfId="36730"/>
    <cellStyle name="20% - Accent5 7 3 4" xfId="29878"/>
    <cellStyle name="20% - Accent5 7 4" xfId="16111"/>
    <cellStyle name="20% - Accent5 7 4 2" xfId="23511"/>
    <cellStyle name="20% - Accent5 7 4 2 2" xfId="48054"/>
    <cellStyle name="20% - Accent5 7 4 2 3" xfId="52143"/>
    <cellStyle name="20% - Accent5 7 4 3" xfId="40906"/>
    <cellStyle name="20% - Accent5 7 4 4" xfId="52144"/>
    <cellStyle name="20% - Accent5 7 5" xfId="17185"/>
    <cellStyle name="20% - Accent5 7 5 2" xfId="24603"/>
    <cellStyle name="20% - Accent5 7 5 2 2" xfId="49142"/>
    <cellStyle name="20% - Accent5 7 5 2 3" xfId="52145"/>
    <cellStyle name="20% - Accent5 7 5 3" xfId="41935"/>
    <cellStyle name="20% - Accent5 7 5 4" xfId="52146"/>
    <cellStyle name="20% - Accent5 7 6" xfId="18279"/>
    <cellStyle name="20% - Accent5 7 6 2" xfId="25721"/>
    <cellStyle name="20% - Accent5 7 6 2 2" xfId="50244"/>
    <cellStyle name="20% - Accent5 7 6 2 3" xfId="52147"/>
    <cellStyle name="20% - Accent5 7 6 3" xfId="42975"/>
    <cellStyle name="20% - Accent5 7 6 4" xfId="52148"/>
    <cellStyle name="20% - Accent5 7 7" xfId="20339"/>
    <cellStyle name="20% - Accent5 7 7 2" xfId="44901"/>
    <cellStyle name="20% - Accent5 7 7 3" xfId="52149"/>
    <cellStyle name="20% - Accent5 7 8" xfId="8712"/>
    <cellStyle name="20% - Accent5 7 8 2" xfId="33729"/>
    <cellStyle name="20% - Accent5 7 9" xfId="27946"/>
    <cellStyle name="20% - Accent5 7 9 2" xfId="52150"/>
    <cellStyle name="20% - Accent5 8" xfId="2463"/>
    <cellStyle name="20% - Accent5 8 2" xfId="6794"/>
    <cellStyle name="20% - Accent5 8 2 2" xfId="23581"/>
    <cellStyle name="20% - Accent5 8 2 2 2" xfId="48122"/>
    <cellStyle name="20% - Accent5 8 2 2 3" xfId="52151"/>
    <cellStyle name="20% - Accent5 8 2 3" xfId="16160"/>
    <cellStyle name="20% - Accent5 8 2 3 2" xfId="40951"/>
    <cellStyle name="20% - Accent5 8 2 4" xfId="10733"/>
    <cellStyle name="20% - Accent5 8 2 4 2" xfId="35750"/>
    <cellStyle name="20% - Accent5 8 2 5" xfId="31877"/>
    <cellStyle name="20% - Accent5 8 3" xfId="4824"/>
    <cellStyle name="20% - Accent5 8 3 2" xfId="24671"/>
    <cellStyle name="20% - Accent5 8 3 2 2" xfId="49210"/>
    <cellStyle name="20% - Accent5 8 3 2 3" xfId="52152"/>
    <cellStyle name="20% - Accent5 8 3 3" xfId="11714"/>
    <cellStyle name="20% - Accent5 8 3 3 2" xfId="36731"/>
    <cellStyle name="20% - Accent5 8 3 4" xfId="29946"/>
    <cellStyle name="20% - Accent5 8 4" xfId="18345"/>
    <cellStyle name="20% - Accent5 8 4 2" xfId="25789"/>
    <cellStyle name="20% - Accent5 8 4 2 2" xfId="50312"/>
    <cellStyle name="20% - Accent5 8 4 2 3" xfId="52153"/>
    <cellStyle name="20% - Accent5 8 4 3" xfId="43040"/>
    <cellStyle name="20% - Accent5 8 4 4" xfId="52154"/>
    <cellStyle name="20% - Accent5 8 5" xfId="21295"/>
    <cellStyle name="20% - Accent5 8 5 2" xfId="45855"/>
    <cellStyle name="20% - Accent5 8 5 3" xfId="52155"/>
    <cellStyle name="20% - Accent5 8 6" xfId="8780"/>
    <cellStyle name="20% - Accent5 8 6 2" xfId="33797"/>
    <cellStyle name="20% - Accent5 8 7" xfId="28014"/>
    <cellStyle name="20% - Accent5 8 7 2" xfId="52156"/>
    <cellStyle name="20% - Accent5 8 8" xfId="52157"/>
    <cellStyle name="20% - Accent5 9" xfId="3350"/>
    <cellStyle name="20% - Accent5 9 2" xfId="7511"/>
    <cellStyle name="20% - Accent5 9 2 2" xfId="26498"/>
    <cellStyle name="20% - Accent5 9 2 2 2" xfId="51020"/>
    <cellStyle name="20% - Accent5 9 2 2 3" xfId="52158"/>
    <cellStyle name="20% - Accent5 9 2 3" xfId="18907"/>
    <cellStyle name="20% - Accent5 9 2 3 2" xfId="43600"/>
    <cellStyle name="20% - Accent5 9 2 4" xfId="11441"/>
    <cellStyle name="20% - Accent5 9 2 4 2" xfId="36458"/>
    <cellStyle name="20% - Accent5 9 2 5" xfId="32585"/>
    <cellStyle name="20% - Accent5 9 3" xfId="5532"/>
    <cellStyle name="20% - Accent5 9 3 2" xfId="11715"/>
    <cellStyle name="20% - Accent5 9 3 2 2" xfId="36732"/>
    <cellStyle name="20% - Accent5 9 3 3" xfId="30654"/>
    <cellStyle name="20% - Accent5 9 4" xfId="9499"/>
    <cellStyle name="20% - Accent5 9 4 2" xfId="34516"/>
    <cellStyle name="20% - Accent5 9 5" xfId="28722"/>
    <cellStyle name="20% - Accent5 9 5 2" xfId="52159"/>
    <cellStyle name="20% - Accent5 9 6" xfId="52160"/>
    <cellStyle name="20% - Accent6" xfId="6" builtinId="50" customBuiltin="1"/>
    <cellStyle name="20% - Accent6 10" xfId="3349"/>
    <cellStyle name="20% - Accent6 10 2" xfId="7510"/>
    <cellStyle name="20% - Accent6 10 2 2" xfId="26497"/>
    <cellStyle name="20% - Accent6 10 2 2 2" xfId="51019"/>
    <cellStyle name="20% - Accent6 10 2 2 3" xfId="52161"/>
    <cellStyle name="20% - Accent6 10 2 3" xfId="18906"/>
    <cellStyle name="20% - Accent6 10 2 3 2" xfId="43599"/>
    <cellStyle name="20% - Accent6 10 2 4" xfId="11440"/>
    <cellStyle name="20% - Accent6 10 2 4 2" xfId="36457"/>
    <cellStyle name="20% - Accent6 10 2 5" xfId="32584"/>
    <cellStyle name="20% - Accent6 10 3" xfId="5531"/>
    <cellStyle name="20% - Accent6 10 3 2" xfId="11716"/>
    <cellStyle name="20% - Accent6 10 3 2 2" xfId="36733"/>
    <cellStyle name="20% - Accent6 10 3 3" xfId="30653"/>
    <cellStyle name="20% - Accent6 10 4" xfId="9498"/>
    <cellStyle name="20% - Accent6 10 4 2" xfId="34515"/>
    <cellStyle name="20% - Accent6 10 5" xfId="28721"/>
    <cellStyle name="20% - Accent6 10 5 2" xfId="52162"/>
    <cellStyle name="20% - Accent6 10 6" xfId="52163"/>
    <cellStyle name="20% - Accent6 11" xfId="3461"/>
    <cellStyle name="20% - Accent6 11 2" xfId="7606"/>
    <cellStyle name="20% - Accent6 11 2 2" xfId="23329"/>
    <cellStyle name="20% - Accent6 11 2 2 2" xfId="47872"/>
    <cellStyle name="20% - Accent6 11 2 3" xfId="11536"/>
    <cellStyle name="20% - Accent6 11 2 3 2" xfId="36553"/>
    <cellStyle name="20% - Accent6 11 2 4" xfId="32680"/>
    <cellStyle name="20% - Accent6 11 3" xfId="5627"/>
    <cellStyle name="20% - Accent6 11 3 2" xfId="11717"/>
    <cellStyle name="20% - Accent6 11 3 2 2" xfId="36734"/>
    <cellStyle name="20% - Accent6 11 3 3" xfId="30749"/>
    <cellStyle name="20% - Accent6 11 4" xfId="9602"/>
    <cellStyle name="20% - Accent6 11 4 2" xfId="34619"/>
    <cellStyle name="20% - Accent6 11 5" xfId="28817"/>
    <cellStyle name="20% - Accent6 12" xfId="2103"/>
    <cellStyle name="20% - Accent6 12 2" xfId="4574"/>
    <cellStyle name="20% - Accent6 12 2 2" xfId="11718"/>
    <cellStyle name="20% - Accent6 12 2 2 2" xfId="36735"/>
    <cellStyle name="20% - Accent6 12 2 3" xfId="29696"/>
    <cellStyle name="20% - Accent6 12 3" xfId="8530"/>
    <cellStyle name="20% - Accent6 12 3 2" xfId="33547"/>
    <cellStyle name="20% - Accent6 12 4" xfId="27764"/>
    <cellStyle name="20% - Accent6 13" xfId="6541"/>
    <cellStyle name="20% - Accent6 13 2" xfId="25539"/>
    <cellStyle name="20% - Accent6 13 2 2" xfId="50062"/>
    <cellStyle name="20% - Accent6 13 2 3" xfId="52164"/>
    <cellStyle name="20% - Accent6 13 3" xfId="18100"/>
    <cellStyle name="20% - Accent6 13 3 2" xfId="42796"/>
    <cellStyle name="20% - Accent6 13 4" xfId="10483"/>
    <cellStyle name="20% - Accent6 13 4 2" xfId="35500"/>
    <cellStyle name="20% - Accent6 13 5" xfId="31627"/>
    <cellStyle name="20% - Accent6 14" xfId="19175"/>
    <cellStyle name="20% - Accent6 14 2" xfId="43768"/>
    <cellStyle name="20% - Accent6 14 3" xfId="52165"/>
    <cellStyle name="20% - Accent6 15" xfId="52166"/>
    <cellStyle name="20% - Accent6 15 2" xfId="52167"/>
    <cellStyle name="20% - Accent6 16" xfId="52168"/>
    <cellStyle name="20% - Accent6 16 2" xfId="52169"/>
    <cellStyle name="20% - Accent6 17" xfId="52170"/>
    <cellStyle name="20% - Accent6 18" xfId="52171"/>
    <cellStyle name="20% - Accent6 19" xfId="52172"/>
    <cellStyle name="20% - Accent6 2" xfId="371"/>
    <cellStyle name="20% - Accent6 2 2" xfId="922"/>
    <cellStyle name="20% - Accent6 2 2 10" xfId="27103"/>
    <cellStyle name="20% - Accent6 2 2 10 2" xfId="52173"/>
    <cellStyle name="20% - Accent6 2 2 11" xfId="52174"/>
    <cellStyle name="20% - Accent6 2 2 2" xfId="2719"/>
    <cellStyle name="20% - Accent6 2 2 2 2" xfId="6885"/>
    <cellStyle name="20% - Accent6 2 2 2 2 2" xfId="25871"/>
    <cellStyle name="20% - Accent6 2 2 2 2 2 2" xfId="50394"/>
    <cellStyle name="20% - Accent6 2 2 2 2 2 3" xfId="52175"/>
    <cellStyle name="20% - Accent6 2 2 2 2 3" xfId="18407"/>
    <cellStyle name="20% - Accent6 2 2 2 2 3 2" xfId="43101"/>
    <cellStyle name="20% - Accent6 2 2 2 2 4" xfId="10815"/>
    <cellStyle name="20% - Accent6 2 2 2 2 4 2" xfId="35832"/>
    <cellStyle name="20% - Accent6 2 2 2 2 5" xfId="31959"/>
    <cellStyle name="20% - Accent6 2 2 2 3" xfId="4906"/>
    <cellStyle name="20% - Accent6 2 2 2 3 2" xfId="11719"/>
    <cellStyle name="20% - Accent6 2 2 2 3 2 2" xfId="36736"/>
    <cellStyle name="20% - Accent6 2 2 2 3 3" xfId="30028"/>
    <cellStyle name="20% - Accent6 2 2 2 4" xfId="8872"/>
    <cellStyle name="20% - Accent6 2 2 2 4 2" xfId="33889"/>
    <cellStyle name="20% - Accent6 2 2 2 5" xfId="28096"/>
    <cellStyle name="20% - Accent6 2 2 2 5 2" xfId="52176"/>
    <cellStyle name="20% - Accent6 2 2 2 6" xfId="52177"/>
    <cellStyle name="20% - Accent6 2 2 3" xfId="5856"/>
    <cellStyle name="20% - Accent6 2 2 3 2" xfId="20638"/>
    <cellStyle name="20% - Accent6 2 2 3 2 2" xfId="45199"/>
    <cellStyle name="20% - Accent6 2 2 3 2 3" xfId="52178"/>
    <cellStyle name="20% - Accent6 2 2 3 3" xfId="14103"/>
    <cellStyle name="20% - Accent6 2 2 3 3 2" xfId="38982"/>
    <cellStyle name="20% - Accent6 2 2 3 4" xfId="9822"/>
    <cellStyle name="20% - Accent6 2 2 3 4 2" xfId="34839"/>
    <cellStyle name="20% - Accent6 2 2 3 5" xfId="30966"/>
    <cellStyle name="20% - Accent6 2 2 4" xfId="3913"/>
    <cellStyle name="20% - Accent6 2 2 4 2" xfId="21656"/>
    <cellStyle name="20% - Accent6 2 2 4 2 2" xfId="46215"/>
    <cellStyle name="20% - Accent6 2 2 4 2 3" xfId="52179"/>
    <cellStyle name="20% - Accent6 2 2 4 3" xfId="11720"/>
    <cellStyle name="20% - Accent6 2 2 4 3 2" xfId="36737"/>
    <cellStyle name="20% - Accent6 2 2 4 4" xfId="29035"/>
    <cellStyle name="20% - Accent6 2 2 5" xfId="15297"/>
    <cellStyle name="20% - Accent6 2 2 5 2" xfId="22677"/>
    <cellStyle name="20% - Accent6 2 2 5 2 2" xfId="47221"/>
    <cellStyle name="20% - Accent6 2 2 5 2 3" xfId="52180"/>
    <cellStyle name="20% - Accent6 2 2 5 3" xfId="40100"/>
    <cellStyle name="20% - Accent6 2 2 5 4" xfId="52181"/>
    <cellStyle name="20% - Accent6 2 2 6" xfId="16355"/>
    <cellStyle name="20% - Accent6 2 2 6 2" xfId="23772"/>
    <cellStyle name="20% - Accent6 2 2 6 2 2" xfId="48311"/>
    <cellStyle name="20% - Accent6 2 2 6 2 3" xfId="52182"/>
    <cellStyle name="20% - Accent6 2 2 6 3" xfId="41114"/>
    <cellStyle name="20% - Accent6 2 2 6 4" xfId="52183"/>
    <cellStyle name="20% - Accent6 2 2 7" xfId="17434"/>
    <cellStyle name="20% - Accent6 2 2 7 2" xfId="24878"/>
    <cellStyle name="20% - Accent6 2 2 7 2 2" xfId="49401"/>
    <cellStyle name="20% - Accent6 2 2 7 2 3" xfId="52184"/>
    <cellStyle name="20% - Accent6 2 2 7 3" xfId="42135"/>
    <cellStyle name="20% - Accent6 2 2 7 4" xfId="52185"/>
    <cellStyle name="20% - Accent6 2 2 8" xfId="19320"/>
    <cellStyle name="20% - Accent6 2 2 8 2" xfId="43906"/>
    <cellStyle name="20% - Accent6 2 2 8 3" xfId="52186"/>
    <cellStyle name="20% - Accent6 2 2 9" xfId="7869"/>
    <cellStyle name="20% - Accent6 2 2 9 2" xfId="32886"/>
    <cellStyle name="20% - Accent6 2 3" xfId="921"/>
    <cellStyle name="20% - Accent6 2 3 10" xfId="27102"/>
    <cellStyle name="20% - Accent6 2 3 10 2" xfId="52187"/>
    <cellStyle name="20% - Accent6 2 3 11" xfId="52188"/>
    <cellStyle name="20% - Accent6 2 3 2" xfId="5855"/>
    <cellStyle name="20% - Accent6 2 3 2 2" xfId="20147"/>
    <cellStyle name="20% - Accent6 2 3 2 2 2" xfId="44711"/>
    <cellStyle name="20% - Accent6 2 3 2 2 3" xfId="52189"/>
    <cellStyle name="20% - Accent6 2 3 2 3" xfId="13766"/>
    <cellStyle name="20% - Accent6 2 3 2 3 2" xfId="38678"/>
    <cellStyle name="20% - Accent6 2 3 2 4" xfId="9821"/>
    <cellStyle name="20% - Accent6 2 3 2 4 2" xfId="34838"/>
    <cellStyle name="20% - Accent6 2 3 2 5" xfId="30965"/>
    <cellStyle name="20% - Accent6 2 3 3" xfId="3912"/>
    <cellStyle name="20% - Accent6 2 3 3 2" xfId="20637"/>
    <cellStyle name="20% - Accent6 2 3 3 2 2" xfId="45198"/>
    <cellStyle name="20% - Accent6 2 3 3 2 3" xfId="52190"/>
    <cellStyle name="20% - Accent6 2 3 3 3" xfId="11721"/>
    <cellStyle name="20% - Accent6 2 3 3 3 2" xfId="36738"/>
    <cellStyle name="20% - Accent6 2 3 3 4" xfId="29034"/>
    <cellStyle name="20% - Accent6 2 3 4" xfId="14830"/>
    <cellStyle name="20% - Accent6 2 3 4 2" xfId="21655"/>
    <cellStyle name="20% - Accent6 2 3 4 2 2" xfId="46214"/>
    <cellStyle name="20% - Accent6 2 3 4 2 3" xfId="52191"/>
    <cellStyle name="20% - Accent6 2 3 4 3" xfId="39675"/>
    <cellStyle name="20% - Accent6 2 3 4 4" xfId="52192"/>
    <cellStyle name="20% - Accent6 2 3 5" xfId="15296"/>
    <cellStyle name="20% - Accent6 2 3 5 2" xfId="22676"/>
    <cellStyle name="20% - Accent6 2 3 5 2 2" xfId="47220"/>
    <cellStyle name="20% - Accent6 2 3 5 2 3" xfId="52193"/>
    <cellStyle name="20% - Accent6 2 3 5 3" xfId="40099"/>
    <cellStyle name="20% - Accent6 2 3 5 4" xfId="52194"/>
    <cellStyle name="20% - Accent6 2 3 6" xfId="16354"/>
    <cellStyle name="20% - Accent6 2 3 6 2" xfId="23771"/>
    <cellStyle name="20% - Accent6 2 3 6 2 2" xfId="48310"/>
    <cellStyle name="20% - Accent6 2 3 6 2 3" xfId="52195"/>
    <cellStyle name="20% - Accent6 2 3 6 3" xfId="41113"/>
    <cellStyle name="20% - Accent6 2 3 6 4" xfId="52196"/>
    <cellStyle name="20% - Accent6 2 3 7" xfId="17433"/>
    <cellStyle name="20% - Accent6 2 3 7 2" xfId="24877"/>
    <cellStyle name="20% - Accent6 2 3 7 2 2" xfId="49400"/>
    <cellStyle name="20% - Accent6 2 3 7 2 3" xfId="52197"/>
    <cellStyle name="20% - Accent6 2 3 7 3" xfId="42134"/>
    <cellStyle name="20% - Accent6 2 3 7 4" xfId="52198"/>
    <cellStyle name="20% - Accent6 2 3 8" xfId="19319"/>
    <cellStyle name="20% - Accent6 2 3 8 2" xfId="43905"/>
    <cellStyle name="20% - Accent6 2 3 8 3" xfId="52199"/>
    <cellStyle name="20% - Accent6 2 3 9" xfId="7868"/>
    <cellStyle name="20% - Accent6 2 3 9 2" xfId="32885"/>
    <cellStyle name="20% - Accent6 2 4" xfId="2129"/>
    <cellStyle name="20% - Accent6 2 5" xfId="2529"/>
    <cellStyle name="20% - Accent6 2 5 2" xfId="17255"/>
    <cellStyle name="20% - Accent6 2 5 3" xfId="22542"/>
    <cellStyle name="20% - Accent6 2 5 3 2" xfId="47087"/>
    <cellStyle name="20% - Accent6 2 5 3 3" xfId="52200"/>
    <cellStyle name="20% - Accent6 2 5 4" xfId="15163"/>
    <cellStyle name="20% - Accent6 2 5 4 2" xfId="39979"/>
    <cellStyle name="20% - Accent6 2 5 5" xfId="52201"/>
    <cellStyle name="20% - Accent6 2 6" xfId="2718"/>
    <cellStyle name="20% - Accent6 2 6 2" xfId="6884"/>
    <cellStyle name="20% - Accent6 2 6 2 2" xfId="25870"/>
    <cellStyle name="20% - Accent6 2 6 2 2 2" xfId="50393"/>
    <cellStyle name="20% - Accent6 2 6 2 3" xfId="10814"/>
    <cellStyle name="20% - Accent6 2 6 2 3 2" xfId="35831"/>
    <cellStyle name="20% - Accent6 2 6 2 4" xfId="31958"/>
    <cellStyle name="20% - Accent6 2 6 3" xfId="4905"/>
    <cellStyle name="20% - Accent6 2 6 3 2" xfId="11722"/>
    <cellStyle name="20% - Accent6 2 6 3 2 2" xfId="36739"/>
    <cellStyle name="20% - Accent6 2 6 3 3" xfId="30027"/>
    <cellStyle name="20% - Accent6 2 6 4" xfId="8871"/>
    <cellStyle name="20% - Accent6 2 6 4 2" xfId="33888"/>
    <cellStyle name="20% - Accent6 2 6 5" xfId="28095"/>
    <cellStyle name="20% - Accent6 2 7" xfId="26788"/>
    <cellStyle name="20% - Accent6 2 8" xfId="52202"/>
    <cellStyle name="20% - Accent6 20" xfId="52203"/>
    <cellStyle name="20% - Accent6 21" xfId="52204"/>
    <cellStyle name="20% - Accent6 22" xfId="52205"/>
    <cellStyle name="20% - Accent6 23" xfId="52206"/>
    <cellStyle name="20% - Accent6 24" xfId="52207"/>
    <cellStyle name="20% - Accent6 3" xfId="923"/>
    <cellStyle name="20% - Accent6 3 10" xfId="3914"/>
    <cellStyle name="20% - Accent6 3 10 2" xfId="11723"/>
    <cellStyle name="20% - Accent6 3 10 2 2" xfId="36740"/>
    <cellStyle name="20% - Accent6 3 10 3" xfId="29036"/>
    <cellStyle name="20% - Accent6 3 11" xfId="7870"/>
    <cellStyle name="20% - Accent6 3 11 2" xfId="32887"/>
    <cellStyle name="20% - Accent6 3 12" xfId="27104"/>
    <cellStyle name="20% - Accent6 3 12 2" xfId="52208"/>
    <cellStyle name="20% - Accent6 3 13" xfId="52209"/>
    <cellStyle name="20% - Accent6 3 14" xfId="52210"/>
    <cellStyle name="20% - Accent6 3 15" xfId="52211"/>
    <cellStyle name="20% - Accent6 3 16" xfId="52212"/>
    <cellStyle name="20% - Accent6 3 17" xfId="52213"/>
    <cellStyle name="20% - Accent6 3 18" xfId="52214"/>
    <cellStyle name="20% - Accent6 3 19" xfId="52215"/>
    <cellStyle name="20% - Accent6 3 2" xfId="924"/>
    <cellStyle name="20% - Accent6 3 2 10" xfId="27105"/>
    <cellStyle name="20% - Accent6 3 2 10 2" xfId="52216"/>
    <cellStyle name="20% - Accent6 3 2 11" xfId="52217"/>
    <cellStyle name="20% - Accent6 3 2 12" xfId="52218"/>
    <cellStyle name="20% - Accent6 3 2 13" xfId="52219"/>
    <cellStyle name="20% - Accent6 3 2 14" xfId="52220"/>
    <cellStyle name="20% - Accent6 3 2 15" xfId="52221"/>
    <cellStyle name="20% - Accent6 3 2 16" xfId="52222"/>
    <cellStyle name="20% - Accent6 3 2 17" xfId="52223"/>
    <cellStyle name="20% - Accent6 3 2 18" xfId="52224"/>
    <cellStyle name="20% - Accent6 3 2 19" xfId="52225"/>
    <cellStyle name="20% - Accent6 3 2 2" xfId="2721"/>
    <cellStyle name="20% - Accent6 3 2 2 2" xfId="6887"/>
    <cellStyle name="20% - Accent6 3 2 2 2 2" xfId="25873"/>
    <cellStyle name="20% - Accent6 3 2 2 2 2 2" xfId="50396"/>
    <cellStyle name="20% - Accent6 3 2 2 2 2 3" xfId="52226"/>
    <cellStyle name="20% - Accent6 3 2 2 2 3" xfId="18409"/>
    <cellStyle name="20% - Accent6 3 2 2 2 3 2" xfId="43103"/>
    <cellStyle name="20% - Accent6 3 2 2 2 4" xfId="10817"/>
    <cellStyle name="20% - Accent6 3 2 2 2 4 2" xfId="35834"/>
    <cellStyle name="20% - Accent6 3 2 2 2 5" xfId="31961"/>
    <cellStyle name="20% - Accent6 3 2 2 3" xfId="4908"/>
    <cellStyle name="20% - Accent6 3 2 2 3 2" xfId="11724"/>
    <cellStyle name="20% - Accent6 3 2 2 3 2 2" xfId="36741"/>
    <cellStyle name="20% - Accent6 3 2 2 3 3" xfId="30030"/>
    <cellStyle name="20% - Accent6 3 2 2 4" xfId="8874"/>
    <cellStyle name="20% - Accent6 3 2 2 4 2" xfId="33891"/>
    <cellStyle name="20% - Accent6 3 2 2 5" xfId="28098"/>
    <cellStyle name="20% - Accent6 3 2 2 5 2" xfId="52227"/>
    <cellStyle name="20% - Accent6 3 2 2 6" xfId="52228"/>
    <cellStyle name="20% - Accent6 3 2 20" xfId="52229"/>
    <cellStyle name="20% - Accent6 3 2 21" xfId="52230"/>
    <cellStyle name="20% - Accent6 3 2 22" xfId="52231"/>
    <cellStyle name="20% - Accent6 3 2 23" xfId="52232"/>
    <cellStyle name="20% - Accent6 3 2 24" xfId="52233"/>
    <cellStyle name="20% - Accent6 3 2 25" xfId="52234"/>
    <cellStyle name="20% - Accent6 3 2 26" xfId="52235"/>
    <cellStyle name="20% - Accent6 3 2 27" xfId="52236"/>
    <cellStyle name="20% - Accent6 3 2 28" xfId="52237"/>
    <cellStyle name="20% - Accent6 3 2 29" xfId="52238"/>
    <cellStyle name="20% - Accent6 3 2 3" xfId="5858"/>
    <cellStyle name="20% - Accent6 3 2 3 2" xfId="20640"/>
    <cellStyle name="20% - Accent6 3 2 3 2 2" xfId="45201"/>
    <cellStyle name="20% - Accent6 3 2 3 2 3" xfId="52239"/>
    <cellStyle name="20% - Accent6 3 2 3 3" xfId="14104"/>
    <cellStyle name="20% - Accent6 3 2 3 3 2" xfId="38983"/>
    <cellStyle name="20% - Accent6 3 2 3 4" xfId="9824"/>
    <cellStyle name="20% - Accent6 3 2 3 4 2" xfId="34841"/>
    <cellStyle name="20% - Accent6 3 2 3 5" xfId="30968"/>
    <cellStyle name="20% - Accent6 3 2 30" xfId="52240"/>
    <cellStyle name="20% - Accent6 3 2 4" xfId="3915"/>
    <cellStyle name="20% - Accent6 3 2 4 2" xfId="21657"/>
    <cellStyle name="20% - Accent6 3 2 4 2 2" xfId="46216"/>
    <cellStyle name="20% - Accent6 3 2 4 2 3" xfId="52241"/>
    <cellStyle name="20% - Accent6 3 2 4 3" xfId="11725"/>
    <cellStyle name="20% - Accent6 3 2 4 3 2" xfId="36742"/>
    <cellStyle name="20% - Accent6 3 2 4 4" xfId="29037"/>
    <cellStyle name="20% - Accent6 3 2 5" xfId="15298"/>
    <cellStyle name="20% - Accent6 3 2 5 2" xfId="22678"/>
    <cellStyle name="20% - Accent6 3 2 5 2 2" xfId="47222"/>
    <cellStyle name="20% - Accent6 3 2 5 2 3" xfId="52242"/>
    <cellStyle name="20% - Accent6 3 2 5 3" xfId="40101"/>
    <cellStyle name="20% - Accent6 3 2 5 4" xfId="52243"/>
    <cellStyle name="20% - Accent6 3 2 6" xfId="16356"/>
    <cellStyle name="20% - Accent6 3 2 6 2" xfId="23774"/>
    <cellStyle name="20% - Accent6 3 2 6 2 2" xfId="48313"/>
    <cellStyle name="20% - Accent6 3 2 6 2 3" xfId="52244"/>
    <cellStyle name="20% - Accent6 3 2 6 3" xfId="41115"/>
    <cellStyle name="20% - Accent6 3 2 6 4" xfId="52245"/>
    <cellStyle name="20% - Accent6 3 2 7" xfId="17436"/>
    <cellStyle name="20% - Accent6 3 2 7 2" xfId="24880"/>
    <cellStyle name="20% - Accent6 3 2 7 2 2" xfId="49403"/>
    <cellStyle name="20% - Accent6 3 2 7 2 3" xfId="52246"/>
    <cellStyle name="20% - Accent6 3 2 7 3" xfId="42137"/>
    <cellStyle name="20% - Accent6 3 2 7 4" xfId="52247"/>
    <cellStyle name="20% - Accent6 3 2 8" xfId="19321"/>
    <cellStyle name="20% - Accent6 3 2 8 2" xfId="43907"/>
    <cellStyle name="20% - Accent6 3 2 8 3" xfId="52248"/>
    <cellStyle name="20% - Accent6 3 2 9" xfId="7871"/>
    <cellStyle name="20% - Accent6 3 2 9 2" xfId="32888"/>
    <cellStyle name="20% - Accent6 3 20" xfId="52249"/>
    <cellStyle name="20% - Accent6 3 21" xfId="52250"/>
    <cellStyle name="20% - Accent6 3 22" xfId="52251"/>
    <cellStyle name="20% - Accent6 3 23" xfId="52252"/>
    <cellStyle name="20% - Accent6 3 24" xfId="52253"/>
    <cellStyle name="20% - Accent6 3 25" xfId="52254"/>
    <cellStyle name="20% - Accent6 3 26" xfId="52255"/>
    <cellStyle name="20% - Accent6 3 27" xfId="52256"/>
    <cellStyle name="20% - Accent6 3 28" xfId="52257"/>
    <cellStyle name="20% - Accent6 3 29" xfId="52258"/>
    <cellStyle name="20% - Accent6 3 3" xfId="2297"/>
    <cellStyle name="20% - Accent6 3 3 10" xfId="52259"/>
    <cellStyle name="20% - Accent6 3 3 11" xfId="52260"/>
    <cellStyle name="20% - Accent6 3 3 12" xfId="52261"/>
    <cellStyle name="20% - Accent6 3 3 13" xfId="52262"/>
    <cellStyle name="20% - Accent6 3 3 14" xfId="52263"/>
    <cellStyle name="20% - Accent6 3 3 15" xfId="52264"/>
    <cellStyle name="20% - Accent6 3 3 16" xfId="52265"/>
    <cellStyle name="20% - Accent6 3 3 17" xfId="52266"/>
    <cellStyle name="20% - Accent6 3 3 18" xfId="52267"/>
    <cellStyle name="20% - Accent6 3 3 19" xfId="52268"/>
    <cellStyle name="20% - Accent6 3 3 2" xfId="6647"/>
    <cellStyle name="20% - Accent6 3 3 2 2" xfId="21401"/>
    <cellStyle name="20% - Accent6 3 3 2 2 2" xfId="45960"/>
    <cellStyle name="20% - Accent6 3 3 2 2 3" xfId="52269"/>
    <cellStyle name="20% - Accent6 3 3 2 3" xfId="14659"/>
    <cellStyle name="20% - Accent6 3 3 2 3 2" xfId="39523"/>
    <cellStyle name="20% - Accent6 3 3 2 4" xfId="10586"/>
    <cellStyle name="20% - Accent6 3 3 2 4 2" xfId="35603"/>
    <cellStyle name="20% - Accent6 3 3 2 5" xfId="31730"/>
    <cellStyle name="20% - Accent6 3 3 20" xfId="52270"/>
    <cellStyle name="20% - Accent6 3 3 21" xfId="52271"/>
    <cellStyle name="20% - Accent6 3 3 3" xfId="4677"/>
    <cellStyle name="20% - Accent6 3 3 3 2" xfId="22399"/>
    <cellStyle name="20% - Accent6 3 3 3 2 2" xfId="46954"/>
    <cellStyle name="20% - Accent6 3 3 3 2 3" xfId="52272"/>
    <cellStyle name="20% - Accent6 3 3 3 3" xfId="11726"/>
    <cellStyle name="20% - Accent6 3 3 3 3 2" xfId="36743"/>
    <cellStyle name="20% - Accent6 3 3 3 4" xfId="29799"/>
    <cellStyle name="20% - Accent6 3 3 4" xfId="16041"/>
    <cellStyle name="20% - Accent6 3 3 4 2" xfId="23432"/>
    <cellStyle name="20% - Accent6 3 3 4 2 2" xfId="47975"/>
    <cellStyle name="20% - Accent6 3 3 4 2 3" xfId="52273"/>
    <cellStyle name="20% - Accent6 3 3 4 3" xfId="40836"/>
    <cellStyle name="20% - Accent6 3 3 4 4" xfId="52274"/>
    <cellStyle name="20% - Accent6 3 3 5" xfId="17106"/>
    <cellStyle name="20% - Accent6 3 3 5 2" xfId="24524"/>
    <cellStyle name="20% - Accent6 3 3 5 2 2" xfId="49063"/>
    <cellStyle name="20% - Accent6 3 3 5 2 3" xfId="52275"/>
    <cellStyle name="20% - Accent6 3 3 5 3" xfId="41856"/>
    <cellStyle name="20% - Accent6 3 3 5 4" xfId="52276"/>
    <cellStyle name="20% - Accent6 3 3 6" xfId="18200"/>
    <cellStyle name="20% - Accent6 3 3 6 2" xfId="25642"/>
    <cellStyle name="20% - Accent6 3 3 6 2 2" xfId="50165"/>
    <cellStyle name="20% - Accent6 3 3 6 2 3" xfId="52277"/>
    <cellStyle name="20% - Accent6 3 3 6 3" xfId="42896"/>
    <cellStyle name="20% - Accent6 3 3 6 4" xfId="52278"/>
    <cellStyle name="20% - Accent6 3 3 7" xfId="20445"/>
    <cellStyle name="20% - Accent6 3 3 7 2" xfId="45006"/>
    <cellStyle name="20% - Accent6 3 3 7 3" xfId="52279"/>
    <cellStyle name="20% - Accent6 3 3 8" xfId="8633"/>
    <cellStyle name="20% - Accent6 3 3 8 2" xfId="33650"/>
    <cellStyle name="20% - Accent6 3 3 9" xfId="27867"/>
    <cellStyle name="20% - Accent6 3 3 9 2" xfId="52280"/>
    <cellStyle name="20% - Accent6 3 30" xfId="52281"/>
    <cellStyle name="20% - Accent6 3 31" xfId="52282"/>
    <cellStyle name="20% - Accent6 3 32" xfId="52283"/>
    <cellStyle name="20% - Accent6 3 33" xfId="52284"/>
    <cellStyle name="20% - Accent6 3 4" xfId="2413"/>
    <cellStyle name="20% - Accent6 3 4 10" xfId="52285"/>
    <cellStyle name="20% - Accent6 3 4 2" xfId="6750"/>
    <cellStyle name="20% - Accent6 3 4 2 2" xfId="21504"/>
    <cellStyle name="20% - Accent6 3 4 2 2 2" xfId="46063"/>
    <cellStyle name="20% - Accent6 3 4 2 2 3" xfId="52286"/>
    <cellStyle name="20% - Accent6 3 4 2 3" xfId="14706"/>
    <cellStyle name="20% - Accent6 3 4 2 3 2" xfId="39570"/>
    <cellStyle name="20% - Accent6 3 4 2 4" xfId="10689"/>
    <cellStyle name="20% - Accent6 3 4 2 4 2" xfId="35706"/>
    <cellStyle name="20% - Accent6 3 4 2 5" xfId="31833"/>
    <cellStyle name="20% - Accent6 3 4 3" xfId="4780"/>
    <cellStyle name="20% - Accent6 3 4 3 2" xfId="22511"/>
    <cellStyle name="20% - Accent6 3 4 3 2 2" xfId="47057"/>
    <cellStyle name="20% - Accent6 3 4 3 2 3" xfId="52287"/>
    <cellStyle name="20% - Accent6 3 4 3 3" xfId="11727"/>
    <cellStyle name="20% - Accent6 3 4 3 3 2" xfId="36744"/>
    <cellStyle name="20% - Accent6 3 4 3 4" xfId="29902"/>
    <cellStyle name="20% - Accent6 3 4 4" xfId="16121"/>
    <cellStyle name="20% - Accent6 3 4 4 2" xfId="23535"/>
    <cellStyle name="20% - Accent6 3 4 4 2 2" xfId="48078"/>
    <cellStyle name="20% - Accent6 3 4 4 2 3" xfId="52288"/>
    <cellStyle name="20% - Accent6 3 4 4 3" xfId="40916"/>
    <cellStyle name="20% - Accent6 3 4 4 4" xfId="52289"/>
    <cellStyle name="20% - Accent6 3 4 5" xfId="17209"/>
    <cellStyle name="20% - Accent6 3 4 5 2" xfId="24627"/>
    <cellStyle name="20% - Accent6 3 4 5 2 2" xfId="49166"/>
    <cellStyle name="20% - Accent6 3 4 5 2 3" xfId="52290"/>
    <cellStyle name="20% - Accent6 3 4 5 3" xfId="41959"/>
    <cellStyle name="20% - Accent6 3 4 5 4" xfId="52291"/>
    <cellStyle name="20% - Accent6 3 4 6" xfId="18304"/>
    <cellStyle name="20% - Accent6 3 4 6 2" xfId="25745"/>
    <cellStyle name="20% - Accent6 3 4 6 2 2" xfId="50268"/>
    <cellStyle name="20% - Accent6 3 4 6 2 3" xfId="52292"/>
    <cellStyle name="20% - Accent6 3 4 6 3" xfId="42999"/>
    <cellStyle name="20% - Accent6 3 4 6 4" xfId="52293"/>
    <cellStyle name="20% - Accent6 3 4 7" xfId="20148"/>
    <cellStyle name="20% - Accent6 3 4 7 2" xfId="44712"/>
    <cellStyle name="20% - Accent6 3 4 7 3" xfId="52294"/>
    <cellStyle name="20% - Accent6 3 4 8" xfId="8736"/>
    <cellStyle name="20% - Accent6 3 4 8 2" xfId="33753"/>
    <cellStyle name="20% - Accent6 3 4 9" xfId="27970"/>
    <cellStyle name="20% - Accent6 3 4 9 2" xfId="52295"/>
    <cellStyle name="20% - Accent6 3 5" xfId="2497"/>
    <cellStyle name="20% - Accent6 3 5 2" xfId="6822"/>
    <cellStyle name="20% - Accent6 3 5 2 2" xfId="23608"/>
    <cellStyle name="20% - Accent6 3 5 2 2 2" xfId="48149"/>
    <cellStyle name="20% - Accent6 3 5 2 2 3" xfId="52296"/>
    <cellStyle name="20% - Accent6 3 5 2 3" xfId="16181"/>
    <cellStyle name="20% - Accent6 3 5 2 3 2" xfId="40967"/>
    <cellStyle name="20% - Accent6 3 5 2 4" xfId="10760"/>
    <cellStyle name="20% - Accent6 3 5 2 4 2" xfId="35777"/>
    <cellStyle name="20% - Accent6 3 5 2 5" xfId="31904"/>
    <cellStyle name="20% - Accent6 3 5 3" xfId="4851"/>
    <cellStyle name="20% - Accent6 3 5 3 2" xfId="24698"/>
    <cellStyle name="20% - Accent6 3 5 3 2 2" xfId="49237"/>
    <cellStyle name="20% - Accent6 3 5 3 2 3" xfId="52297"/>
    <cellStyle name="20% - Accent6 3 5 3 3" xfId="11728"/>
    <cellStyle name="20% - Accent6 3 5 3 3 2" xfId="36745"/>
    <cellStyle name="20% - Accent6 3 5 3 4" xfId="29973"/>
    <cellStyle name="20% - Accent6 3 5 4" xfId="18361"/>
    <cellStyle name="20% - Accent6 3 5 4 2" xfId="25816"/>
    <cellStyle name="20% - Accent6 3 5 4 2 2" xfId="50339"/>
    <cellStyle name="20% - Accent6 3 5 4 2 3" xfId="52298"/>
    <cellStyle name="20% - Accent6 3 5 4 3" xfId="43056"/>
    <cellStyle name="20% - Accent6 3 5 4 4" xfId="52299"/>
    <cellStyle name="20% - Accent6 3 5 5" xfId="20639"/>
    <cellStyle name="20% - Accent6 3 5 5 2" xfId="45200"/>
    <cellStyle name="20% - Accent6 3 5 5 3" xfId="52300"/>
    <cellStyle name="20% - Accent6 3 5 6" xfId="8807"/>
    <cellStyle name="20% - Accent6 3 5 6 2" xfId="33824"/>
    <cellStyle name="20% - Accent6 3 5 7" xfId="28041"/>
    <cellStyle name="20% - Accent6 3 5 7 2" xfId="52301"/>
    <cellStyle name="20% - Accent6 3 5 8" xfId="52302"/>
    <cellStyle name="20% - Accent6 3 6" xfId="2720"/>
    <cellStyle name="20% - Accent6 3 6 2" xfId="6886"/>
    <cellStyle name="20% - Accent6 3 6 2 2" xfId="25872"/>
    <cellStyle name="20% - Accent6 3 6 2 2 2" xfId="50395"/>
    <cellStyle name="20% - Accent6 3 6 2 2 3" xfId="52303"/>
    <cellStyle name="20% - Accent6 3 6 2 3" xfId="18408"/>
    <cellStyle name="20% - Accent6 3 6 2 3 2" xfId="43102"/>
    <cellStyle name="20% - Accent6 3 6 2 4" xfId="10816"/>
    <cellStyle name="20% - Accent6 3 6 2 4 2" xfId="35833"/>
    <cellStyle name="20% - Accent6 3 6 2 5" xfId="31960"/>
    <cellStyle name="20% - Accent6 3 6 3" xfId="4907"/>
    <cellStyle name="20% - Accent6 3 6 3 2" xfId="11729"/>
    <cellStyle name="20% - Accent6 3 6 3 2 2" xfId="36746"/>
    <cellStyle name="20% - Accent6 3 6 3 3" xfId="30029"/>
    <cellStyle name="20% - Accent6 3 6 4" xfId="8873"/>
    <cellStyle name="20% - Accent6 3 6 4 2" xfId="33890"/>
    <cellStyle name="20% - Accent6 3 6 5" xfId="28097"/>
    <cellStyle name="20% - Accent6 3 6 5 2" xfId="52304"/>
    <cellStyle name="20% - Accent6 3 6 6" xfId="52305"/>
    <cellStyle name="20% - Accent6 3 7" xfId="3398"/>
    <cellStyle name="20% - Accent6 3 7 2" xfId="7550"/>
    <cellStyle name="20% - Accent6 3 7 2 2" xfId="26537"/>
    <cellStyle name="20% - Accent6 3 7 2 2 2" xfId="51059"/>
    <cellStyle name="20% - Accent6 3 7 2 2 3" xfId="52306"/>
    <cellStyle name="20% - Accent6 3 7 2 3" xfId="18936"/>
    <cellStyle name="20% - Accent6 3 7 2 3 2" xfId="43629"/>
    <cellStyle name="20% - Accent6 3 7 2 4" xfId="11480"/>
    <cellStyle name="20% - Accent6 3 7 2 4 2" xfId="36497"/>
    <cellStyle name="20% - Accent6 3 7 2 5" xfId="32624"/>
    <cellStyle name="20% - Accent6 3 7 3" xfId="5571"/>
    <cellStyle name="20% - Accent6 3 7 3 2" xfId="11730"/>
    <cellStyle name="20% - Accent6 3 7 3 2 2" xfId="36747"/>
    <cellStyle name="20% - Accent6 3 7 3 3" xfId="30693"/>
    <cellStyle name="20% - Accent6 3 7 4" xfId="9546"/>
    <cellStyle name="20% - Accent6 3 7 4 2" xfId="34563"/>
    <cellStyle name="20% - Accent6 3 7 5" xfId="28761"/>
    <cellStyle name="20% - Accent6 3 7 5 2" xfId="52307"/>
    <cellStyle name="20% - Accent6 3 7 6" xfId="52308"/>
    <cellStyle name="20% - Accent6 3 8" xfId="3505"/>
    <cellStyle name="20% - Accent6 3 8 2" xfId="7643"/>
    <cellStyle name="20% - Accent6 3 8 2 2" xfId="23773"/>
    <cellStyle name="20% - Accent6 3 8 2 2 2" xfId="48312"/>
    <cellStyle name="20% - Accent6 3 8 2 3" xfId="11573"/>
    <cellStyle name="20% - Accent6 3 8 2 3 2" xfId="36590"/>
    <cellStyle name="20% - Accent6 3 8 2 4" xfId="32717"/>
    <cellStyle name="20% - Accent6 3 8 3" xfId="5664"/>
    <cellStyle name="20% - Accent6 3 8 3 2" xfId="11731"/>
    <cellStyle name="20% - Accent6 3 8 3 2 2" xfId="36748"/>
    <cellStyle name="20% - Accent6 3 8 3 3" xfId="30786"/>
    <cellStyle name="20% - Accent6 3 8 4" xfId="9640"/>
    <cellStyle name="20% - Accent6 3 8 4 2" xfId="34657"/>
    <cellStyle name="20% - Accent6 3 8 5" xfId="28854"/>
    <cellStyle name="20% - Accent6 3 9" xfId="5857"/>
    <cellStyle name="20% - Accent6 3 9 2" xfId="24879"/>
    <cellStyle name="20% - Accent6 3 9 2 2" xfId="49402"/>
    <cellStyle name="20% - Accent6 3 9 2 3" xfId="52309"/>
    <cellStyle name="20% - Accent6 3 9 3" xfId="17435"/>
    <cellStyle name="20% - Accent6 3 9 3 2" xfId="42136"/>
    <cellStyle name="20% - Accent6 3 9 4" xfId="9823"/>
    <cellStyle name="20% - Accent6 3 9 4 2" xfId="34840"/>
    <cellStyle name="20% - Accent6 3 9 5" xfId="30967"/>
    <cellStyle name="20% - Accent6 4" xfId="925"/>
    <cellStyle name="20% - Accent6 4 2" xfId="26743"/>
    <cellStyle name="20% - Accent6 4 3" xfId="52310"/>
    <cellStyle name="20% - Accent6 5" xfId="926"/>
    <cellStyle name="20% - Accent6 5 10" xfId="7872"/>
    <cellStyle name="20% - Accent6 5 10 2" xfId="32889"/>
    <cellStyle name="20% - Accent6 5 11" xfId="27106"/>
    <cellStyle name="20% - Accent6 5 11 2" xfId="52311"/>
    <cellStyle name="20% - Accent6 5 12" xfId="52312"/>
    <cellStyle name="20% - Accent6 5 2" xfId="927"/>
    <cellStyle name="20% - Accent6 5 2 10" xfId="27107"/>
    <cellStyle name="20% - Accent6 5 2 10 2" xfId="52313"/>
    <cellStyle name="20% - Accent6 5 2 11" xfId="52314"/>
    <cellStyle name="20% - Accent6 5 2 2" xfId="2723"/>
    <cellStyle name="20% - Accent6 5 2 2 2" xfId="6889"/>
    <cellStyle name="20% - Accent6 5 2 2 2 2" xfId="25875"/>
    <cellStyle name="20% - Accent6 5 2 2 2 2 2" xfId="50398"/>
    <cellStyle name="20% - Accent6 5 2 2 2 2 3" xfId="52315"/>
    <cellStyle name="20% - Accent6 5 2 2 2 3" xfId="18411"/>
    <cellStyle name="20% - Accent6 5 2 2 2 3 2" xfId="43105"/>
    <cellStyle name="20% - Accent6 5 2 2 2 4" xfId="10819"/>
    <cellStyle name="20% - Accent6 5 2 2 2 4 2" xfId="35836"/>
    <cellStyle name="20% - Accent6 5 2 2 2 5" xfId="31963"/>
    <cellStyle name="20% - Accent6 5 2 2 3" xfId="4910"/>
    <cellStyle name="20% - Accent6 5 2 2 3 2" xfId="11732"/>
    <cellStyle name="20% - Accent6 5 2 2 3 2 2" xfId="36749"/>
    <cellStyle name="20% - Accent6 5 2 2 3 3" xfId="30032"/>
    <cellStyle name="20% - Accent6 5 2 2 4" xfId="8876"/>
    <cellStyle name="20% - Accent6 5 2 2 4 2" xfId="33893"/>
    <cellStyle name="20% - Accent6 5 2 2 5" xfId="28100"/>
    <cellStyle name="20% - Accent6 5 2 2 5 2" xfId="52316"/>
    <cellStyle name="20% - Accent6 5 2 2 6" xfId="52317"/>
    <cellStyle name="20% - Accent6 5 2 3" xfId="5860"/>
    <cellStyle name="20% - Accent6 5 2 3 2" xfId="20642"/>
    <cellStyle name="20% - Accent6 5 2 3 2 2" xfId="45203"/>
    <cellStyle name="20% - Accent6 5 2 3 2 3" xfId="52318"/>
    <cellStyle name="20% - Accent6 5 2 3 3" xfId="14106"/>
    <cellStyle name="20% - Accent6 5 2 3 3 2" xfId="38985"/>
    <cellStyle name="20% - Accent6 5 2 3 4" xfId="9826"/>
    <cellStyle name="20% - Accent6 5 2 3 4 2" xfId="34843"/>
    <cellStyle name="20% - Accent6 5 2 3 5" xfId="30970"/>
    <cellStyle name="20% - Accent6 5 2 4" xfId="3917"/>
    <cellStyle name="20% - Accent6 5 2 4 2" xfId="21659"/>
    <cellStyle name="20% - Accent6 5 2 4 2 2" xfId="46218"/>
    <cellStyle name="20% - Accent6 5 2 4 2 3" xfId="52319"/>
    <cellStyle name="20% - Accent6 5 2 4 3" xfId="11733"/>
    <cellStyle name="20% - Accent6 5 2 4 3 2" xfId="36750"/>
    <cellStyle name="20% - Accent6 5 2 4 4" xfId="29039"/>
    <cellStyle name="20% - Accent6 5 2 5" xfId="15300"/>
    <cellStyle name="20% - Accent6 5 2 5 2" xfId="22680"/>
    <cellStyle name="20% - Accent6 5 2 5 2 2" xfId="47224"/>
    <cellStyle name="20% - Accent6 5 2 5 2 3" xfId="52320"/>
    <cellStyle name="20% - Accent6 5 2 5 3" xfId="40103"/>
    <cellStyle name="20% - Accent6 5 2 5 4" xfId="52321"/>
    <cellStyle name="20% - Accent6 5 2 6" xfId="16358"/>
    <cellStyle name="20% - Accent6 5 2 6 2" xfId="23776"/>
    <cellStyle name="20% - Accent6 5 2 6 2 2" xfId="48315"/>
    <cellStyle name="20% - Accent6 5 2 6 2 3" xfId="52322"/>
    <cellStyle name="20% - Accent6 5 2 6 3" xfId="41117"/>
    <cellStyle name="20% - Accent6 5 2 6 4" xfId="52323"/>
    <cellStyle name="20% - Accent6 5 2 7" xfId="17438"/>
    <cellStyle name="20% - Accent6 5 2 7 2" xfId="24882"/>
    <cellStyle name="20% - Accent6 5 2 7 2 2" xfId="49405"/>
    <cellStyle name="20% - Accent6 5 2 7 2 3" xfId="52324"/>
    <cellStyle name="20% - Accent6 5 2 7 3" xfId="42139"/>
    <cellStyle name="20% - Accent6 5 2 7 4" xfId="52325"/>
    <cellStyle name="20% - Accent6 5 2 8" xfId="19323"/>
    <cellStyle name="20% - Accent6 5 2 8 2" xfId="43909"/>
    <cellStyle name="20% - Accent6 5 2 8 3" xfId="52326"/>
    <cellStyle name="20% - Accent6 5 2 9" xfId="7873"/>
    <cellStyle name="20% - Accent6 5 2 9 2" xfId="32890"/>
    <cellStyle name="20% - Accent6 5 3" xfId="2722"/>
    <cellStyle name="20% - Accent6 5 3 2" xfId="6888"/>
    <cellStyle name="20% - Accent6 5 3 2 2" xfId="25874"/>
    <cellStyle name="20% - Accent6 5 3 2 2 2" xfId="50397"/>
    <cellStyle name="20% - Accent6 5 3 2 2 3" xfId="52327"/>
    <cellStyle name="20% - Accent6 5 3 2 3" xfId="18410"/>
    <cellStyle name="20% - Accent6 5 3 2 3 2" xfId="43104"/>
    <cellStyle name="20% - Accent6 5 3 2 4" xfId="10818"/>
    <cellStyle name="20% - Accent6 5 3 2 4 2" xfId="35835"/>
    <cellStyle name="20% - Accent6 5 3 2 5" xfId="31962"/>
    <cellStyle name="20% - Accent6 5 3 3" xfId="4909"/>
    <cellStyle name="20% - Accent6 5 3 3 2" xfId="11734"/>
    <cellStyle name="20% - Accent6 5 3 3 2 2" xfId="36751"/>
    <cellStyle name="20% - Accent6 5 3 3 3" xfId="30031"/>
    <cellStyle name="20% - Accent6 5 3 4" xfId="8875"/>
    <cellStyle name="20% - Accent6 5 3 4 2" xfId="33892"/>
    <cellStyle name="20% - Accent6 5 3 5" xfId="28099"/>
    <cellStyle name="20% - Accent6 5 3 5 2" xfId="52328"/>
    <cellStyle name="20% - Accent6 5 3 6" xfId="52329"/>
    <cellStyle name="20% - Accent6 5 4" xfId="5859"/>
    <cellStyle name="20% - Accent6 5 4 2" xfId="20641"/>
    <cellStyle name="20% - Accent6 5 4 2 2" xfId="45202"/>
    <cellStyle name="20% - Accent6 5 4 2 3" xfId="52330"/>
    <cellStyle name="20% - Accent6 5 4 3" xfId="14105"/>
    <cellStyle name="20% - Accent6 5 4 3 2" xfId="38984"/>
    <cellStyle name="20% - Accent6 5 4 4" xfId="9825"/>
    <cellStyle name="20% - Accent6 5 4 4 2" xfId="34842"/>
    <cellStyle name="20% - Accent6 5 4 5" xfId="30969"/>
    <cellStyle name="20% - Accent6 5 5" xfId="3916"/>
    <cellStyle name="20% - Accent6 5 5 2" xfId="21658"/>
    <cellStyle name="20% - Accent6 5 5 2 2" xfId="46217"/>
    <cellStyle name="20% - Accent6 5 5 2 3" xfId="52331"/>
    <cellStyle name="20% - Accent6 5 5 3" xfId="11735"/>
    <cellStyle name="20% - Accent6 5 5 3 2" xfId="36752"/>
    <cellStyle name="20% - Accent6 5 5 4" xfId="29038"/>
    <cellStyle name="20% - Accent6 5 6" xfId="15299"/>
    <cellStyle name="20% - Accent6 5 6 2" xfId="22679"/>
    <cellStyle name="20% - Accent6 5 6 2 2" xfId="47223"/>
    <cellStyle name="20% - Accent6 5 6 2 3" xfId="52332"/>
    <cellStyle name="20% - Accent6 5 6 3" xfId="40102"/>
    <cellStyle name="20% - Accent6 5 6 4" xfId="52333"/>
    <cellStyle name="20% - Accent6 5 7" xfId="16357"/>
    <cellStyle name="20% - Accent6 5 7 2" xfId="23775"/>
    <cellStyle name="20% - Accent6 5 7 2 2" xfId="48314"/>
    <cellStyle name="20% - Accent6 5 7 2 3" xfId="52334"/>
    <cellStyle name="20% - Accent6 5 7 3" xfId="41116"/>
    <cellStyle name="20% - Accent6 5 7 4" xfId="52335"/>
    <cellStyle name="20% - Accent6 5 8" xfId="17437"/>
    <cellStyle name="20% - Accent6 5 8 2" xfId="24881"/>
    <cellStyle name="20% - Accent6 5 8 2 2" xfId="49404"/>
    <cellStyle name="20% - Accent6 5 8 2 3" xfId="52336"/>
    <cellStyle name="20% - Accent6 5 8 3" xfId="42138"/>
    <cellStyle name="20% - Accent6 5 8 4" xfId="52337"/>
    <cellStyle name="20% - Accent6 5 9" xfId="19322"/>
    <cellStyle name="20% - Accent6 5 9 2" xfId="43908"/>
    <cellStyle name="20% - Accent6 5 9 3" xfId="52338"/>
    <cellStyle name="20% - Accent6 6" xfId="928"/>
    <cellStyle name="20% - Accent6 6 2" xfId="26842"/>
    <cellStyle name="20% - Accent6 7" xfId="2267"/>
    <cellStyle name="20% - Accent6 7 10" xfId="52339"/>
    <cellStyle name="20% - Accent6 7 2" xfId="6622"/>
    <cellStyle name="20% - Accent6 7 2 2" xfId="21376"/>
    <cellStyle name="20% - Accent6 7 2 2 2" xfId="45935"/>
    <cellStyle name="20% - Accent6 7 2 2 3" xfId="52340"/>
    <cellStyle name="20% - Accent6 7 2 3" xfId="14637"/>
    <cellStyle name="20% - Accent6 7 2 3 2" xfId="39503"/>
    <cellStyle name="20% - Accent6 7 2 4" xfId="10561"/>
    <cellStyle name="20% - Accent6 7 2 4 2" xfId="35578"/>
    <cellStyle name="20% - Accent6 7 2 5" xfId="31705"/>
    <cellStyle name="20% - Accent6 7 3" xfId="4652"/>
    <cellStyle name="20% - Accent6 7 3 2" xfId="22372"/>
    <cellStyle name="20% - Accent6 7 3 2 2" xfId="46929"/>
    <cellStyle name="20% - Accent6 7 3 2 3" xfId="52341"/>
    <cellStyle name="20% - Accent6 7 3 3" xfId="11736"/>
    <cellStyle name="20% - Accent6 7 3 3 2" xfId="36753"/>
    <cellStyle name="20% - Accent6 7 3 4" xfId="29774"/>
    <cellStyle name="20% - Accent6 7 4" xfId="16016"/>
    <cellStyle name="20% - Accent6 7 4 2" xfId="23407"/>
    <cellStyle name="20% - Accent6 7 4 2 2" xfId="47950"/>
    <cellStyle name="20% - Accent6 7 4 2 3" xfId="52342"/>
    <cellStyle name="20% - Accent6 7 4 3" xfId="40811"/>
    <cellStyle name="20% - Accent6 7 4 4" xfId="52343"/>
    <cellStyle name="20% - Accent6 7 5" xfId="17081"/>
    <cellStyle name="20% - Accent6 7 5 2" xfId="24499"/>
    <cellStyle name="20% - Accent6 7 5 2 2" xfId="49038"/>
    <cellStyle name="20% - Accent6 7 5 2 3" xfId="52344"/>
    <cellStyle name="20% - Accent6 7 5 3" xfId="41831"/>
    <cellStyle name="20% - Accent6 7 5 4" xfId="52345"/>
    <cellStyle name="20% - Accent6 7 6" xfId="18175"/>
    <cellStyle name="20% - Accent6 7 6 2" xfId="25617"/>
    <cellStyle name="20% - Accent6 7 6 2 2" xfId="50140"/>
    <cellStyle name="20% - Accent6 7 6 2 3" xfId="52346"/>
    <cellStyle name="20% - Accent6 7 6 3" xfId="42871"/>
    <cellStyle name="20% - Accent6 7 6 4" xfId="52347"/>
    <cellStyle name="20% - Accent6 7 7" xfId="20420"/>
    <cellStyle name="20% - Accent6 7 7 2" xfId="44981"/>
    <cellStyle name="20% - Accent6 7 7 3" xfId="52348"/>
    <cellStyle name="20% - Accent6 7 8" xfId="8608"/>
    <cellStyle name="20% - Accent6 7 8 2" xfId="33625"/>
    <cellStyle name="20% - Accent6 7 9" xfId="27842"/>
    <cellStyle name="20% - Accent6 7 9 2" xfId="52349"/>
    <cellStyle name="20% - Accent6 8" xfId="2387"/>
    <cellStyle name="20% - Accent6 8 10" xfId="52350"/>
    <cellStyle name="20% - Accent6 8 2" xfId="6728"/>
    <cellStyle name="20% - Accent6 8 2 2" xfId="21482"/>
    <cellStyle name="20% - Accent6 8 2 2 2" xfId="46041"/>
    <cellStyle name="20% - Accent6 8 2 2 3" xfId="52351"/>
    <cellStyle name="20% - Accent6 8 2 3" xfId="14698"/>
    <cellStyle name="20% - Accent6 8 2 3 2" xfId="39562"/>
    <cellStyle name="20% - Accent6 8 2 4" xfId="10667"/>
    <cellStyle name="20% - Accent6 8 2 4 2" xfId="35684"/>
    <cellStyle name="20% - Accent6 8 2 5" xfId="31811"/>
    <cellStyle name="20% - Accent6 8 3" xfId="4758"/>
    <cellStyle name="20% - Accent6 8 3 2" xfId="22487"/>
    <cellStyle name="20% - Accent6 8 3 2 2" xfId="47035"/>
    <cellStyle name="20% - Accent6 8 3 2 3" xfId="52352"/>
    <cellStyle name="20% - Accent6 8 3 3" xfId="11737"/>
    <cellStyle name="20% - Accent6 8 3 3 2" xfId="36754"/>
    <cellStyle name="20% - Accent6 8 3 4" xfId="29880"/>
    <cellStyle name="20% - Accent6 8 4" xfId="16113"/>
    <cellStyle name="20% - Accent6 8 4 2" xfId="23513"/>
    <cellStyle name="20% - Accent6 8 4 2 2" xfId="48056"/>
    <cellStyle name="20% - Accent6 8 4 2 3" xfId="52353"/>
    <cellStyle name="20% - Accent6 8 4 3" xfId="40908"/>
    <cellStyle name="20% - Accent6 8 4 4" xfId="52354"/>
    <cellStyle name="20% - Accent6 8 5" xfId="17187"/>
    <cellStyle name="20% - Accent6 8 5 2" xfId="24605"/>
    <cellStyle name="20% - Accent6 8 5 2 2" xfId="49144"/>
    <cellStyle name="20% - Accent6 8 5 2 3" xfId="52355"/>
    <cellStyle name="20% - Accent6 8 5 3" xfId="41937"/>
    <cellStyle name="20% - Accent6 8 5 4" xfId="52356"/>
    <cellStyle name="20% - Accent6 8 6" xfId="18281"/>
    <cellStyle name="20% - Accent6 8 6 2" xfId="25723"/>
    <cellStyle name="20% - Accent6 8 6 2 2" xfId="50246"/>
    <cellStyle name="20% - Accent6 8 6 2 3" xfId="52357"/>
    <cellStyle name="20% - Accent6 8 6 3" xfId="42977"/>
    <cellStyle name="20% - Accent6 8 6 4" xfId="52358"/>
    <cellStyle name="20% - Accent6 8 7" xfId="20341"/>
    <cellStyle name="20% - Accent6 8 7 2" xfId="44903"/>
    <cellStyle name="20% - Accent6 8 7 3" xfId="52359"/>
    <cellStyle name="20% - Accent6 8 8" xfId="8714"/>
    <cellStyle name="20% - Accent6 8 8 2" xfId="33731"/>
    <cellStyle name="20% - Accent6 8 9" xfId="27948"/>
    <cellStyle name="20% - Accent6 8 9 2" xfId="52360"/>
    <cellStyle name="20% - Accent6 9" xfId="2465"/>
    <cellStyle name="20% - Accent6 9 2" xfId="6796"/>
    <cellStyle name="20% - Accent6 9 2 2" xfId="23583"/>
    <cellStyle name="20% - Accent6 9 2 2 2" xfId="48124"/>
    <cellStyle name="20% - Accent6 9 2 2 3" xfId="52361"/>
    <cellStyle name="20% - Accent6 9 2 3" xfId="16162"/>
    <cellStyle name="20% - Accent6 9 2 3 2" xfId="40953"/>
    <cellStyle name="20% - Accent6 9 2 4" xfId="10735"/>
    <cellStyle name="20% - Accent6 9 2 4 2" xfId="35752"/>
    <cellStyle name="20% - Accent6 9 2 5" xfId="31879"/>
    <cellStyle name="20% - Accent6 9 3" xfId="4826"/>
    <cellStyle name="20% - Accent6 9 3 2" xfId="24673"/>
    <cellStyle name="20% - Accent6 9 3 2 2" xfId="49212"/>
    <cellStyle name="20% - Accent6 9 3 2 3" xfId="52362"/>
    <cellStyle name="20% - Accent6 9 3 3" xfId="11738"/>
    <cellStyle name="20% - Accent6 9 3 3 2" xfId="36755"/>
    <cellStyle name="20% - Accent6 9 3 4" xfId="29948"/>
    <cellStyle name="20% - Accent6 9 4" xfId="18347"/>
    <cellStyle name="20% - Accent6 9 4 2" xfId="25791"/>
    <cellStyle name="20% - Accent6 9 4 2 2" xfId="50314"/>
    <cellStyle name="20% - Accent6 9 4 2 3" xfId="52363"/>
    <cellStyle name="20% - Accent6 9 4 3" xfId="43042"/>
    <cellStyle name="20% - Accent6 9 4 4" xfId="52364"/>
    <cellStyle name="20% - Accent6 9 5" xfId="21297"/>
    <cellStyle name="20% - Accent6 9 5 2" xfId="45857"/>
    <cellStyle name="20% - Accent6 9 5 3" xfId="52365"/>
    <cellStyle name="20% - Accent6 9 6" xfId="8782"/>
    <cellStyle name="20% - Accent6 9 6 2" xfId="33799"/>
    <cellStyle name="20% - Accent6 9 7" xfId="28016"/>
    <cellStyle name="20% - Accent6 9 7 2" xfId="52366"/>
    <cellStyle name="20% - Accent6 9 8" xfId="52367"/>
    <cellStyle name="40% - Accent1" xfId="7" builtinId="31" customBuiltin="1"/>
    <cellStyle name="40% - Accent1 10" xfId="3364"/>
    <cellStyle name="40% - Accent1 10 2" xfId="7523"/>
    <cellStyle name="40% - Accent1 10 2 2" xfId="26510"/>
    <cellStyle name="40% - Accent1 10 2 2 2" xfId="51032"/>
    <cellStyle name="40% - Accent1 10 2 2 3" xfId="52368"/>
    <cellStyle name="40% - Accent1 10 2 3" xfId="18917"/>
    <cellStyle name="40% - Accent1 10 2 3 2" xfId="43610"/>
    <cellStyle name="40% - Accent1 10 2 4" xfId="11453"/>
    <cellStyle name="40% - Accent1 10 2 4 2" xfId="36470"/>
    <cellStyle name="40% - Accent1 10 2 5" xfId="32597"/>
    <cellStyle name="40% - Accent1 10 3" xfId="5544"/>
    <cellStyle name="40% - Accent1 10 3 2" xfId="11739"/>
    <cellStyle name="40% - Accent1 10 3 2 2" xfId="36756"/>
    <cellStyle name="40% - Accent1 10 3 3" xfId="30666"/>
    <cellStyle name="40% - Accent1 10 4" xfId="9513"/>
    <cellStyle name="40% - Accent1 10 4 2" xfId="34530"/>
    <cellStyle name="40% - Accent1 10 5" xfId="28734"/>
    <cellStyle name="40% - Accent1 10 5 2" xfId="52369"/>
    <cellStyle name="40% - Accent1 10 6" xfId="52370"/>
    <cellStyle name="40% - Accent1 11" xfId="3451"/>
    <cellStyle name="40% - Accent1 11 2" xfId="7596"/>
    <cellStyle name="40% - Accent1 11 2 2" xfId="23320"/>
    <cellStyle name="40% - Accent1 11 2 2 2" xfId="47863"/>
    <cellStyle name="40% - Accent1 11 2 3" xfId="11526"/>
    <cellStyle name="40% - Accent1 11 2 3 2" xfId="36543"/>
    <cellStyle name="40% - Accent1 11 2 4" xfId="32670"/>
    <cellStyle name="40% - Accent1 11 3" xfId="5617"/>
    <cellStyle name="40% - Accent1 11 3 2" xfId="11740"/>
    <cellStyle name="40% - Accent1 11 3 2 2" xfId="36757"/>
    <cellStyle name="40% - Accent1 11 3 3" xfId="30739"/>
    <cellStyle name="40% - Accent1 11 4" xfId="9592"/>
    <cellStyle name="40% - Accent1 11 4 2" xfId="34609"/>
    <cellStyle name="40% - Accent1 11 5" xfId="28807"/>
    <cellStyle name="40% - Accent1 12" xfId="2084"/>
    <cellStyle name="40% - Accent1 12 2" xfId="4565"/>
    <cellStyle name="40% - Accent1 12 2 2" xfId="11741"/>
    <cellStyle name="40% - Accent1 12 2 2 2" xfId="36758"/>
    <cellStyle name="40% - Accent1 12 2 3" xfId="29687"/>
    <cellStyle name="40% - Accent1 12 3" xfId="8521"/>
    <cellStyle name="40% - Accent1 12 3 2" xfId="33538"/>
    <cellStyle name="40% - Accent1 12 4" xfId="27755"/>
    <cellStyle name="40% - Accent1 13" xfId="6527"/>
    <cellStyle name="40% - Accent1 13 2" xfId="25530"/>
    <cellStyle name="40% - Accent1 13 2 2" xfId="50053"/>
    <cellStyle name="40% - Accent1 13 2 3" xfId="52371"/>
    <cellStyle name="40% - Accent1 13 3" xfId="18091"/>
    <cellStyle name="40% - Accent1 13 3 2" xfId="42787"/>
    <cellStyle name="40% - Accent1 13 4" xfId="10474"/>
    <cellStyle name="40% - Accent1 13 4 2" xfId="35491"/>
    <cellStyle name="40% - Accent1 13 5" xfId="31618"/>
    <cellStyle name="40% - Accent1 14" xfId="19166"/>
    <cellStyle name="40% - Accent1 14 2" xfId="43759"/>
    <cellStyle name="40% - Accent1 14 3" xfId="52372"/>
    <cellStyle name="40% - Accent1 15" xfId="52373"/>
    <cellStyle name="40% - Accent1 15 2" xfId="52374"/>
    <cellStyle name="40% - Accent1 16" xfId="52375"/>
    <cellStyle name="40% - Accent1 16 2" xfId="52376"/>
    <cellStyle name="40% - Accent1 17" xfId="52377"/>
    <cellStyle name="40% - Accent1 18" xfId="52378"/>
    <cellStyle name="40% - Accent1 19" xfId="52379"/>
    <cellStyle name="40% - Accent1 2" xfId="372"/>
    <cellStyle name="40% - Accent1 2 2" xfId="930"/>
    <cellStyle name="40% - Accent1 2 2 10" xfId="27109"/>
    <cellStyle name="40% - Accent1 2 2 10 2" xfId="52380"/>
    <cellStyle name="40% - Accent1 2 2 11" xfId="52381"/>
    <cellStyle name="40% - Accent1 2 2 2" xfId="2725"/>
    <cellStyle name="40% - Accent1 2 2 2 2" xfId="6891"/>
    <cellStyle name="40% - Accent1 2 2 2 2 2" xfId="25877"/>
    <cellStyle name="40% - Accent1 2 2 2 2 2 2" xfId="50400"/>
    <cellStyle name="40% - Accent1 2 2 2 2 2 3" xfId="52382"/>
    <cellStyle name="40% - Accent1 2 2 2 2 3" xfId="18412"/>
    <cellStyle name="40% - Accent1 2 2 2 2 3 2" xfId="43106"/>
    <cellStyle name="40% - Accent1 2 2 2 2 4" xfId="10821"/>
    <cellStyle name="40% - Accent1 2 2 2 2 4 2" xfId="35838"/>
    <cellStyle name="40% - Accent1 2 2 2 2 5" xfId="31965"/>
    <cellStyle name="40% - Accent1 2 2 2 3" xfId="4912"/>
    <cellStyle name="40% - Accent1 2 2 2 3 2" xfId="11742"/>
    <cellStyle name="40% - Accent1 2 2 2 3 2 2" xfId="36759"/>
    <cellStyle name="40% - Accent1 2 2 2 3 3" xfId="30034"/>
    <cellStyle name="40% - Accent1 2 2 2 4" xfId="8878"/>
    <cellStyle name="40% - Accent1 2 2 2 4 2" xfId="33895"/>
    <cellStyle name="40% - Accent1 2 2 2 5" xfId="28102"/>
    <cellStyle name="40% - Accent1 2 2 2 5 2" xfId="52383"/>
    <cellStyle name="40% - Accent1 2 2 2 6" xfId="52384"/>
    <cellStyle name="40% - Accent1 2 2 3" xfId="5862"/>
    <cellStyle name="40% - Accent1 2 2 3 2" xfId="20644"/>
    <cellStyle name="40% - Accent1 2 2 3 2 2" xfId="45205"/>
    <cellStyle name="40% - Accent1 2 2 3 2 3" xfId="52385"/>
    <cellStyle name="40% - Accent1 2 2 3 3" xfId="14107"/>
    <cellStyle name="40% - Accent1 2 2 3 3 2" xfId="38986"/>
    <cellStyle name="40% - Accent1 2 2 3 4" xfId="9828"/>
    <cellStyle name="40% - Accent1 2 2 3 4 2" xfId="34845"/>
    <cellStyle name="40% - Accent1 2 2 3 5" xfId="30972"/>
    <cellStyle name="40% - Accent1 2 2 4" xfId="3919"/>
    <cellStyle name="40% - Accent1 2 2 4 2" xfId="21661"/>
    <cellStyle name="40% - Accent1 2 2 4 2 2" xfId="46220"/>
    <cellStyle name="40% - Accent1 2 2 4 2 3" xfId="52386"/>
    <cellStyle name="40% - Accent1 2 2 4 3" xfId="11743"/>
    <cellStyle name="40% - Accent1 2 2 4 3 2" xfId="36760"/>
    <cellStyle name="40% - Accent1 2 2 4 4" xfId="29041"/>
    <cellStyle name="40% - Accent1 2 2 5" xfId="15302"/>
    <cellStyle name="40% - Accent1 2 2 5 2" xfId="22682"/>
    <cellStyle name="40% - Accent1 2 2 5 2 2" xfId="47226"/>
    <cellStyle name="40% - Accent1 2 2 5 2 3" xfId="52387"/>
    <cellStyle name="40% - Accent1 2 2 5 3" xfId="40105"/>
    <cellStyle name="40% - Accent1 2 2 5 4" xfId="52388"/>
    <cellStyle name="40% - Accent1 2 2 6" xfId="16360"/>
    <cellStyle name="40% - Accent1 2 2 6 2" xfId="23778"/>
    <cellStyle name="40% - Accent1 2 2 6 2 2" xfId="48317"/>
    <cellStyle name="40% - Accent1 2 2 6 2 3" xfId="52389"/>
    <cellStyle name="40% - Accent1 2 2 6 3" xfId="41119"/>
    <cellStyle name="40% - Accent1 2 2 6 4" xfId="52390"/>
    <cellStyle name="40% - Accent1 2 2 7" xfId="17440"/>
    <cellStyle name="40% - Accent1 2 2 7 2" xfId="24884"/>
    <cellStyle name="40% - Accent1 2 2 7 2 2" xfId="49407"/>
    <cellStyle name="40% - Accent1 2 2 7 2 3" xfId="52391"/>
    <cellStyle name="40% - Accent1 2 2 7 3" xfId="42141"/>
    <cellStyle name="40% - Accent1 2 2 7 4" xfId="52392"/>
    <cellStyle name="40% - Accent1 2 2 8" xfId="19325"/>
    <cellStyle name="40% - Accent1 2 2 8 2" xfId="43911"/>
    <cellStyle name="40% - Accent1 2 2 8 3" xfId="52393"/>
    <cellStyle name="40% - Accent1 2 2 9" xfId="7875"/>
    <cellStyle name="40% - Accent1 2 2 9 2" xfId="32892"/>
    <cellStyle name="40% - Accent1 2 3" xfId="929"/>
    <cellStyle name="40% - Accent1 2 3 10" xfId="27108"/>
    <cellStyle name="40% - Accent1 2 3 10 2" xfId="52394"/>
    <cellStyle name="40% - Accent1 2 3 11" xfId="52395"/>
    <cellStyle name="40% - Accent1 2 3 2" xfId="5861"/>
    <cellStyle name="40% - Accent1 2 3 2 2" xfId="20149"/>
    <cellStyle name="40% - Accent1 2 3 2 2 2" xfId="44713"/>
    <cellStyle name="40% - Accent1 2 3 2 2 3" xfId="52396"/>
    <cellStyle name="40% - Accent1 2 3 2 3" xfId="13767"/>
    <cellStyle name="40% - Accent1 2 3 2 3 2" xfId="38679"/>
    <cellStyle name="40% - Accent1 2 3 2 4" xfId="9827"/>
    <cellStyle name="40% - Accent1 2 3 2 4 2" xfId="34844"/>
    <cellStyle name="40% - Accent1 2 3 2 5" xfId="30971"/>
    <cellStyle name="40% - Accent1 2 3 3" xfId="3918"/>
    <cellStyle name="40% - Accent1 2 3 3 2" xfId="20643"/>
    <cellStyle name="40% - Accent1 2 3 3 2 2" xfId="45204"/>
    <cellStyle name="40% - Accent1 2 3 3 2 3" xfId="52397"/>
    <cellStyle name="40% - Accent1 2 3 3 3" xfId="11744"/>
    <cellStyle name="40% - Accent1 2 3 3 3 2" xfId="36761"/>
    <cellStyle name="40% - Accent1 2 3 3 4" xfId="29040"/>
    <cellStyle name="40% - Accent1 2 3 4" xfId="14831"/>
    <cellStyle name="40% - Accent1 2 3 4 2" xfId="21660"/>
    <cellStyle name="40% - Accent1 2 3 4 2 2" xfId="46219"/>
    <cellStyle name="40% - Accent1 2 3 4 2 3" xfId="52398"/>
    <cellStyle name="40% - Accent1 2 3 4 3" xfId="39676"/>
    <cellStyle name="40% - Accent1 2 3 4 4" xfId="52399"/>
    <cellStyle name="40% - Accent1 2 3 5" xfId="15301"/>
    <cellStyle name="40% - Accent1 2 3 5 2" xfId="22681"/>
    <cellStyle name="40% - Accent1 2 3 5 2 2" xfId="47225"/>
    <cellStyle name="40% - Accent1 2 3 5 2 3" xfId="52400"/>
    <cellStyle name="40% - Accent1 2 3 5 3" xfId="40104"/>
    <cellStyle name="40% - Accent1 2 3 5 4" xfId="52401"/>
    <cellStyle name="40% - Accent1 2 3 6" xfId="16359"/>
    <cellStyle name="40% - Accent1 2 3 6 2" xfId="23777"/>
    <cellStyle name="40% - Accent1 2 3 6 2 2" xfId="48316"/>
    <cellStyle name="40% - Accent1 2 3 6 2 3" xfId="52402"/>
    <cellStyle name="40% - Accent1 2 3 6 3" xfId="41118"/>
    <cellStyle name="40% - Accent1 2 3 6 4" xfId="52403"/>
    <cellStyle name="40% - Accent1 2 3 7" xfId="17439"/>
    <cellStyle name="40% - Accent1 2 3 7 2" xfId="24883"/>
    <cellStyle name="40% - Accent1 2 3 7 2 2" xfId="49406"/>
    <cellStyle name="40% - Accent1 2 3 7 2 3" xfId="52404"/>
    <cellStyle name="40% - Accent1 2 3 7 3" xfId="42140"/>
    <cellStyle name="40% - Accent1 2 3 7 4" xfId="52405"/>
    <cellStyle name="40% - Accent1 2 3 8" xfId="19324"/>
    <cellStyle name="40% - Accent1 2 3 8 2" xfId="43910"/>
    <cellStyle name="40% - Accent1 2 3 8 3" xfId="52406"/>
    <cellStyle name="40% - Accent1 2 3 9" xfId="7874"/>
    <cellStyle name="40% - Accent1 2 3 9 2" xfId="32891"/>
    <cellStyle name="40% - Accent1 2 4" xfId="2130"/>
    <cellStyle name="40% - Accent1 2 5" xfId="2530"/>
    <cellStyle name="40% - Accent1 2 5 2" xfId="17256"/>
    <cellStyle name="40% - Accent1 2 5 3" xfId="22543"/>
    <cellStyle name="40% - Accent1 2 5 3 2" xfId="47088"/>
    <cellStyle name="40% - Accent1 2 5 3 3" xfId="52407"/>
    <cellStyle name="40% - Accent1 2 5 4" xfId="15164"/>
    <cellStyle name="40% - Accent1 2 5 4 2" xfId="39980"/>
    <cellStyle name="40% - Accent1 2 5 5" xfId="52408"/>
    <cellStyle name="40% - Accent1 2 6" xfId="2724"/>
    <cellStyle name="40% - Accent1 2 6 2" xfId="6890"/>
    <cellStyle name="40% - Accent1 2 6 2 2" xfId="25876"/>
    <cellStyle name="40% - Accent1 2 6 2 2 2" xfId="50399"/>
    <cellStyle name="40% - Accent1 2 6 2 3" xfId="10820"/>
    <cellStyle name="40% - Accent1 2 6 2 3 2" xfId="35837"/>
    <cellStyle name="40% - Accent1 2 6 2 4" xfId="31964"/>
    <cellStyle name="40% - Accent1 2 6 3" xfId="4911"/>
    <cellStyle name="40% - Accent1 2 6 3 2" xfId="11745"/>
    <cellStyle name="40% - Accent1 2 6 3 2 2" xfId="36762"/>
    <cellStyle name="40% - Accent1 2 6 3 3" xfId="30033"/>
    <cellStyle name="40% - Accent1 2 6 4" xfId="8877"/>
    <cellStyle name="40% - Accent1 2 6 4 2" xfId="33894"/>
    <cellStyle name="40% - Accent1 2 6 5" xfId="28101"/>
    <cellStyle name="40% - Accent1 2 7" xfId="19363"/>
    <cellStyle name="40% - Accent1 2 8" xfId="52409"/>
    <cellStyle name="40% - Accent1 20" xfId="52410"/>
    <cellStyle name="40% - Accent1 21" xfId="52411"/>
    <cellStyle name="40% - Accent1 22" xfId="52412"/>
    <cellStyle name="40% - Accent1 23" xfId="52413"/>
    <cellStyle name="40% - Accent1 24" xfId="52414"/>
    <cellStyle name="40% - Accent1 3" xfId="931"/>
    <cellStyle name="40% - Accent1 3 10" xfId="3920"/>
    <cellStyle name="40% - Accent1 3 10 2" xfId="11746"/>
    <cellStyle name="40% - Accent1 3 10 2 2" xfId="36763"/>
    <cellStyle name="40% - Accent1 3 10 3" xfId="29042"/>
    <cellStyle name="40% - Accent1 3 11" xfId="7876"/>
    <cellStyle name="40% - Accent1 3 11 2" xfId="32893"/>
    <cellStyle name="40% - Accent1 3 12" xfId="27110"/>
    <cellStyle name="40% - Accent1 3 12 2" xfId="52415"/>
    <cellStyle name="40% - Accent1 3 13" xfId="52416"/>
    <cellStyle name="40% - Accent1 3 14" xfId="52417"/>
    <cellStyle name="40% - Accent1 3 15" xfId="52418"/>
    <cellStyle name="40% - Accent1 3 16" xfId="52419"/>
    <cellStyle name="40% - Accent1 3 17" xfId="52420"/>
    <cellStyle name="40% - Accent1 3 18" xfId="52421"/>
    <cellStyle name="40% - Accent1 3 19" xfId="52422"/>
    <cellStyle name="40% - Accent1 3 2" xfId="932"/>
    <cellStyle name="40% - Accent1 3 2 10" xfId="27111"/>
    <cellStyle name="40% - Accent1 3 2 10 2" xfId="52423"/>
    <cellStyle name="40% - Accent1 3 2 11" xfId="52424"/>
    <cellStyle name="40% - Accent1 3 2 12" xfId="52425"/>
    <cellStyle name="40% - Accent1 3 2 13" xfId="52426"/>
    <cellStyle name="40% - Accent1 3 2 14" xfId="52427"/>
    <cellStyle name="40% - Accent1 3 2 15" xfId="52428"/>
    <cellStyle name="40% - Accent1 3 2 16" xfId="52429"/>
    <cellStyle name="40% - Accent1 3 2 17" xfId="52430"/>
    <cellStyle name="40% - Accent1 3 2 18" xfId="52431"/>
    <cellStyle name="40% - Accent1 3 2 19" xfId="52432"/>
    <cellStyle name="40% - Accent1 3 2 2" xfId="2727"/>
    <cellStyle name="40% - Accent1 3 2 2 2" xfId="6893"/>
    <cellStyle name="40% - Accent1 3 2 2 2 2" xfId="25879"/>
    <cellStyle name="40% - Accent1 3 2 2 2 2 2" xfId="50402"/>
    <cellStyle name="40% - Accent1 3 2 2 2 2 3" xfId="52433"/>
    <cellStyle name="40% - Accent1 3 2 2 2 3" xfId="18414"/>
    <cellStyle name="40% - Accent1 3 2 2 2 3 2" xfId="43108"/>
    <cellStyle name="40% - Accent1 3 2 2 2 4" xfId="10823"/>
    <cellStyle name="40% - Accent1 3 2 2 2 4 2" xfId="35840"/>
    <cellStyle name="40% - Accent1 3 2 2 2 5" xfId="31967"/>
    <cellStyle name="40% - Accent1 3 2 2 3" xfId="4914"/>
    <cellStyle name="40% - Accent1 3 2 2 3 2" xfId="11747"/>
    <cellStyle name="40% - Accent1 3 2 2 3 2 2" xfId="36764"/>
    <cellStyle name="40% - Accent1 3 2 2 3 3" xfId="30036"/>
    <cellStyle name="40% - Accent1 3 2 2 4" xfId="8880"/>
    <cellStyle name="40% - Accent1 3 2 2 4 2" xfId="33897"/>
    <cellStyle name="40% - Accent1 3 2 2 5" xfId="28104"/>
    <cellStyle name="40% - Accent1 3 2 2 5 2" xfId="52434"/>
    <cellStyle name="40% - Accent1 3 2 2 6" xfId="52435"/>
    <cellStyle name="40% - Accent1 3 2 20" xfId="52436"/>
    <cellStyle name="40% - Accent1 3 2 21" xfId="52437"/>
    <cellStyle name="40% - Accent1 3 2 22" xfId="52438"/>
    <cellStyle name="40% - Accent1 3 2 23" xfId="52439"/>
    <cellStyle name="40% - Accent1 3 2 24" xfId="52440"/>
    <cellStyle name="40% - Accent1 3 2 25" xfId="52441"/>
    <cellStyle name="40% - Accent1 3 2 26" xfId="52442"/>
    <cellStyle name="40% - Accent1 3 2 27" xfId="52443"/>
    <cellStyle name="40% - Accent1 3 2 28" xfId="52444"/>
    <cellStyle name="40% - Accent1 3 2 29" xfId="52445"/>
    <cellStyle name="40% - Accent1 3 2 3" xfId="5864"/>
    <cellStyle name="40% - Accent1 3 2 3 2" xfId="20646"/>
    <cellStyle name="40% - Accent1 3 2 3 2 2" xfId="45207"/>
    <cellStyle name="40% - Accent1 3 2 3 2 3" xfId="52446"/>
    <cellStyle name="40% - Accent1 3 2 3 3" xfId="14108"/>
    <cellStyle name="40% - Accent1 3 2 3 3 2" xfId="38987"/>
    <cellStyle name="40% - Accent1 3 2 3 4" xfId="9830"/>
    <cellStyle name="40% - Accent1 3 2 3 4 2" xfId="34847"/>
    <cellStyle name="40% - Accent1 3 2 3 5" xfId="30974"/>
    <cellStyle name="40% - Accent1 3 2 30" xfId="52447"/>
    <cellStyle name="40% - Accent1 3 2 4" xfId="3921"/>
    <cellStyle name="40% - Accent1 3 2 4 2" xfId="21662"/>
    <cellStyle name="40% - Accent1 3 2 4 2 2" xfId="46221"/>
    <cellStyle name="40% - Accent1 3 2 4 2 3" xfId="52448"/>
    <cellStyle name="40% - Accent1 3 2 4 3" xfId="11748"/>
    <cellStyle name="40% - Accent1 3 2 4 3 2" xfId="36765"/>
    <cellStyle name="40% - Accent1 3 2 4 4" xfId="29043"/>
    <cellStyle name="40% - Accent1 3 2 5" xfId="15303"/>
    <cellStyle name="40% - Accent1 3 2 5 2" xfId="22683"/>
    <cellStyle name="40% - Accent1 3 2 5 2 2" xfId="47227"/>
    <cellStyle name="40% - Accent1 3 2 5 2 3" xfId="52449"/>
    <cellStyle name="40% - Accent1 3 2 5 3" xfId="40106"/>
    <cellStyle name="40% - Accent1 3 2 5 4" xfId="52450"/>
    <cellStyle name="40% - Accent1 3 2 6" xfId="16361"/>
    <cellStyle name="40% - Accent1 3 2 6 2" xfId="23780"/>
    <cellStyle name="40% - Accent1 3 2 6 2 2" xfId="48319"/>
    <cellStyle name="40% - Accent1 3 2 6 2 3" xfId="52451"/>
    <cellStyle name="40% - Accent1 3 2 6 3" xfId="41120"/>
    <cellStyle name="40% - Accent1 3 2 6 4" xfId="52452"/>
    <cellStyle name="40% - Accent1 3 2 7" xfId="17442"/>
    <cellStyle name="40% - Accent1 3 2 7 2" xfId="24886"/>
    <cellStyle name="40% - Accent1 3 2 7 2 2" xfId="49409"/>
    <cellStyle name="40% - Accent1 3 2 7 2 3" xfId="52453"/>
    <cellStyle name="40% - Accent1 3 2 7 3" xfId="42143"/>
    <cellStyle name="40% - Accent1 3 2 7 4" xfId="52454"/>
    <cellStyle name="40% - Accent1 3 2 8" xfId="19326"/>
    <cellStyle name="40% - Accent1 3 2 8 2" xfId="43912"/>
    <cellStyle name="40% - Accent1 3 2 8 3" xfId="52455"/>
    <cellStyle name="40% - Accent1 3 2 9" xfId="7877"/>
    <cellStyle name="40% - Accent1 3 2 9 2" xfId="32894"/>
    <cellStyle name="40% - Accent1 3 20" xfId="52456"/>
    <cellStyle name="40% - Accent1 3 21" xfId="52457"/>
    <cellStyle name="40% - Accent1 3 22" xfId="52458"/>
    <cellStyle name="40% - Accent1 3 23" xfId="52459"/>
    <cellStyle name="40% - Accent1 3 24" xfId="52460"/>
    <cellStyle name="40% - Accent1 3 25" xfId="52461"/>
    <cellStyle name="40% - Accent1 3 26" xfId="52462"/>
    <cellStyle name="40% - Accent1 3 27" xfId="52463"/>
    <cellStyle name="40% - Accent1 3 28" xfId="52464"/>
    <cellStyle name="40% - Accent1 3 29" xfId="52465"/>
    <cellStyle name="40% - Accent1 3 3" xfId="2311"/>
    <cellStyle name="40% - Accent1 3 3 10" xfId="52466"/>
    <cellStyle name="40% - Accent1 3 3 11" xfId="52467"/>
    <cellStyle name="40% - Accent1 3 3 12" xfId="52468"/>
    <cellStyle name="40% - Accent1 3 3 13" xfId="52469"/>
    <cellStyle name="40% - Accent1 3 3 14" xfId="52470"/>
    <cellStyle name="40% - Accent1 3 3 15" xfId="52471"/>
    <cellStyle name="40% - Accent1 3 3 16" xfId="52472"/>
    <cellStyle name="40% - Accent1 3 3 17" xfId="52473"/>
    <cellStyle name="40% - Accent1 3 3 18" xfId="52474"/>
    <cellStyle name="40% - Accent1 3 3 19" xfId="52475"/>
    <cellStyle name="40% - Accent1 3 3 2" xfId="6661"/>
    <cellStyle name="40% - Accent1 3 3 2 2" xfId="21415"/>
    <cellStyle name="40% - Accent1 3 3 2 2 2" xfId="45974"/>
    <cellStyle name="40% - Accent1 3 3 2 2 3" xfId="52476"/>
    <cellStyle name="40% - Accent1 3 3 2 3" xfId="14672"/>
    <cellStyle name="40% - Accent1 3 3 2 3 2" xfId="39536"/>
    <cellStyle name="40% - Accent1 3 3 2 4" xfId="10600"/>
    <cellStyle name="40% - Accent1 3 3 2 4 2" xfId="35617"/>
    <cellStyle name="40% - Accent1 3 3 2 5" xfId="31744"/>
    <cellStyle name="40% - Accent1 3 3 20" xfId="52477"/>
    <cellStyle name="40% - Accent1 3 3 21" xfId="52478"/>
    <cellStyle name="40% - Accent1 3 3 3" xfId="4691"/>
    <cellStyle name="40% - Accent1 3 3 3 2" xfId="22413"/>
    <cellStyle name="40% - Accent1 3 3 3 2 2" xfId="46968"/>
    <cellStyle name="40% - Accent1 3 3 3 2 3" xfId="52479"/>
    <cellStyle name="40% - Accent1 3 3 3 3" xfId="11749"/>
    <cellStyle name="40% - Accent1 3 3 3 3 2" xfId="36766"/>
    <cellStyle name="40% - Accent1 3 3 3 4" xfId="29813"/>
    <cellStyle name="40% - Accent1 3 3 4" xfId="16055"/>
    <cellStyle name="40% - Accent1 3 3 4 2" xfId="23446"/>
    <cellStyle name="40% - Accent1 3 3 4 2 2" xfId="47989"/>
    <cellStyle name="40% - Accent1 3 3 4 2 3" xfId="52480"/>
    <cellStyle name="40% - Accent1 3 3 4 3" xfId="40850"/>
    <cellStyle name="40% - Accent1 3 3 4 4" xfId="52481"/>
    <cellStyle name="40% - Accent1 3 3 5" xfId="17120"/>
    <cellStyle name="40% - Accent1 3 3 5 2" xfId="24538"/>
    <cellStyle name="40% - Accent1 3 3 5 2 2" xfId="49077"/>
    <cellStyle name="40% - Accent1 3 3 5 2 3" xfId="52482"/>
    <cellStyle name="40% - Accent1 3 3 5 3" xfId="41870"/>
    <cellStyle name="40% - Accent1 3 3 5 4" xfId="52483"/>
    <cellStyle name="40% - Accent1 3 3 6" xfId="18214"/>
    <cellStyle name="40% - Accent1 3 3 6 2" xfId="25656"/>
    <cellStyle name="40% - Accent1 3 3 6 2 2" xfId="50179"/>
    <cellStyle name="40% - Accent1 3 3 6 2 3" xfId="52484"/>
    <cellStyle name="40% - Accent1 3 3 6 3" xfId="42910"/>
    <cellStyle name="40% - Accent1 3 3 6 4" xfId="52485"/>
    <cellStyle name="40% - Accent1 3 3 7" xfId="20459"/>
    <cellStyle name="40% - Accent1 3 3 7 2" xfId="45020"/>
    <cellStyle name="40% - Accent1 3 3 7 3" xfId="52486"/>
    <cellStyle name="40% - Accent1 3 3 8" xfId="8647"/>
    <cellStyle name="40% - Accent1 3 3 8 2" xfId="33664"/>
    <cellStyle name="40% - Accent1 3 3 9" xfId="27881"/>
    <cellStyle name="40% - Accent1 3 3 9 2" xfId="52487"/>
    <cellStyle name="40% - Accent1 3 30" xfId="52488"/>
    <cellStyle name="40% - Accent1 3 31" xfId="52489"/>
    <cellStyle name="40% - Accent1 3 32" xfId="52490"/>
    <cellStyle name="40% - Accent1 3 33" xfId="52491"/>
    <cellStyle name="40% - Accent1 3 4" xfId="2427"/>
    <cellStyle name="40% - Accent1 3 4 10" xfId="52492"/>
    <cellStyle name="40% - Accent1 3 4 2" xfId="6764"/>
    <cellStyle name="40% - Accent1 3 4 2 2" xfId="21518"/>
    <cellStyle name="40% - Accent1 3 4 2 2 2" xfId="46077"/>
    <cellStyle name="40% - Accent1 3 4 2 2 3" xfId="52493"/>
    <cellStyle name="40% - Accent1 3 4 2 3" xfId="14719"/>
    <cellStyle name="40% - Accent1 3 4 2 3 2" xfId="39583"/>
    <cellStyle name="40% - Accent1 3 4 2 4" xfId="10703"/>
    <cellStyle name="40% - Accent1 3 4 2 4 2" xfId="35720"/>
    <cellStyle name="40% - Accent1 3 4 2 5" xfId="31847"/>
    <cellStyle name="40% - Accent1 3 4 3" xfId="4794"/>
    <cellStyle name="40% - Accent1 3 4 3 2" xfId="22525"/>
    <cellStyle name="40% - Accent1 3 4 3 2 2" xfId="47071"/>
    <cellStyle name="40% - Accent1 3 4 3 2 3" xfId="52494"/>
    <cellStyle name="40% - Accent1 3 4 3 3" xfId="11750"/>
    <cellStyle name="40% - Accent1 3 4 3 3 2" xfId="36767"/>
    <cellStyle name="40% - Accent1 3 4 3 4" xfId="29916"/>
    <cellStyle name="40% - Accent1 3 4 4" xfId="16134"/>
    <cellStyle name="40% - Accent1 3 4 4 2" xfId="23549"/>
    <cellStyle name="40% - Accent1 3 4 4 2 2" xfId="48092"/>
    <cellStyle name="40% - Accent1 3 4 4 2 3" xfId="52495"/>
    <cellStyle name="40% - Accent1 3 4 4 3" xfId="40929"/>
    <cellStyle name="40% - Accent1 3 4 4 4" xfId="52496"/>
    <cellStyle name="40% - Accent1 3 4 5" xfId="17223"/>
    <cellStyle name="40% - Accent1 3 4 5 2" xfId="24641"/>
    <cellStyle name="40% - Accent1 3 4 5 2 2" xfId="49180"/>
    <cellStyle name="40% - Accent1 3 4 5 2 3" xfId="52497"/>
    <cellStyle name="40% - Accent1 3 4 5 3" xfId="41973"/>
    <cellStyle name="40% - Accent1 3 4 5 4" xfId="52498"/>
    <cellStyle name="40% - Accent1 3 4 6" xfId="18318"/>
    <cellStyle name="40% - Accent1 3 4 6 2" xfId="25759"/>
    <cellStyle name="40% - Accent1 3 4 6 2 2" xfId="50282"/>
    <cellStyle name="40% - Accent1 3 4 6 2 3" xfId="52499"/>
    <cellStyle name="40% - Accent1 3 4 6 3" xfId="43013"/>
    <cellStyle name="40% - Accent1 3 4 6 4" xfId="52500"/>
    <cellStyle name="40% - Accent1 3 4 7" xfId="20150"/>
    <cellStyle name="40% - Accent1 3 4 7 2" xfId="44714"/>
    <cellStyle name="40% - Accent1 3 4 7 3" xfId="52501"/>
    <cellStyle name="40% - Accent1 3 4 8" xfId="8750"/>
    <cellStyle name="40% - Accent1 3 4 8 2" xfId="33767"/>
    <cellStyle name="40% - Accent1 3 4 9" xfId="27984"/>
    <cellStyle name="40% - Accent1 3 4 9 2" xfId="52502"/>
    <cellStyle name="40% - Accent1 3 5" xfId="2511"/>
    <cellStyle name="40% - Accent1 3 5 2" xfId="6836"/>
    <cellStyle name="40% - Accent1 3 5 2 2" xfId="23622"/>
    <cellStyle name="40% - Accent1 3 5 2 2 2" xfId="48163"/>
    <cellStyle name="40% - Accent1 3 5 2 2 3" xfId="52503"/>
    <cellStyle name="40% - Accent1 3 5 2 3" xfId="16195"/>
    <cellStyle name="40% - Accent1 3 5 2 3 2" xfId="40981"/>
    <cellStyle name="40% - Accent1 3 5 2 4" xfId="10774"/>
    <cellStyle name="40% - Accent1 3 5 2 4 2" xfId="35791"/>
    <cellStyle name="40% - Accent1 3 5 2 5" xfId="31918"/>
    <cellStyle name="40% - Accent1 3 5 3" xfId="4865"/>
    <cellStyle name="40% - Accent1 3 5 3 2" xfId="24712"/>
    <cellStyle name="40% - Accent1 3 5 3 2 2" xfId="49251"/>
    <cellStyle name="40% - Accent1 3 5 3 2 3" xfId="52504"/>
    <cellStyle name="40% - Accent1 3 5 3 3" xfId="11751"/>
    <cellStyle name="40% - Accent1 3 5 3 3 2" xfId="36768"/>
    <cellStyle name="40% - Accent1 3 5 3 4" xfId="29987"/>
    <cellStyle name="40% - Accent1 3 5 4" xfId="18375"/>
    <cellStyle name="40% - Accent1 3 5 4 2" xfId="25830"/>
    <cellStyle name="40% - Accent1 3 5 4 2 2" xfId="50353"/>
    <cellStyle name="40% - Accent1 3 5 4 2 3" xfId="52505"/>
    <cellStyle name="40% - Accent1 3 5 4 3" xfId="43070"/>
    <cellStyle name="40% - Accent1 3 5 4 4" xfId="52506"/>
    <cellStyle name="40% - Accent1 3 5 5" xfId="20645"/>
    <cellStyle name="40% - Accent1 3 5 5 2" xfId="45206"/>
    <cellStyle name="40% - Accent1 3 5 5 3" xfId="52507"/>
    <cellStyle name="40% - Accent1 3 5 6" xfId="8821"/>
    <cellStyle name="40% - Accent1 3 5 6 2" xfId="33838"/>
    <cellStyle name="40% - Accent1 3 5 7" xfId="28055"/>
    <cellStyle name="40% - Accent1 3 5 7 2" xfId="52508"/>
    <cellStyle name="40% - Accent1 3 5 8" xfId="52509"/>
    <cellStyle name="40% - Accent1 3 6" xfId="2726"/>
    <cellStyle name="40% - Accent1 3 6 2" xfId="6892"/>
    <cellStyle name="40% - Accent1 3 6 2 2" xfId="25878"/>
    <cellStyle name="40% - Accent1 3 6 2 2 2" xfId="50401"/>
    <cellStyle name="40% - Accent1 3 6 2 2 3" xfId="52510"/>
    <cellStyle name="40% - Accent1 3 6 2 3" xfId="18413"/>
    <cellStyle name="40% - Accent1 3 6 2 3 2" xfId="43107"/>
    <cellStyle name="40% - Accent1 3 6 2 4" xfId="10822"/>
    <cellStyle name="40% - Accent1 3 6 2 4 2" xfId="35839"/>
    <cellStyle name="40% - Accent1 3 6 2 5" xfId="31966"/>
    <cellStyle name="40% - Accent1 3 6 3" xfId="4913"/>
    <cellStyle name="40% - Accent1 3 6 3 2" xfId="11752"/>
    <cellStyle name="40% - Accent1 3 6 3 2 2" xfId="36769"/>
    <cellStyle name="40% - Accent1 3 6 3 3" xfId="30035"/>
    <cellStyle name="40% - Accent1 3 6 4" xfId="8879"/>
    <cellStyle name="40% - Accent1 3 6 4 2" xfId="33896"/>
    <cellStyle name="40% - Accent1 3 6 5" xfId="28103"/>
    <cellStyle name="40% - Accent1 3 6 5 2" xfId="52511"/>
    <cellStyle name="40% - Accent1 3 6 6" xfId="52512"/>
    <cellStyle name="40% - Accent1 3 7" xfId="3411"/>
    <cellStyle name="40% - Accent1 3 7 2" xfId="7563"/>
    <cellStyle name="40% - Accent1 3 7 2 2" xfId="26550"/>
    <cellStyle name="40% - Accent1 3 7 2 2 2" xfId="51072"/>
    <cellStyle name="40% - Accent1 3 7 2 2 3" xfId="52513"/>
    <cellStyle name="40% - Accent1 3 7 2 3" xfId="18949"/>
    <cellStyle name="40% - Accent1 3 7 2 3 2" xfId="43642"/>
    <cellStyle name="40% - Accent1 3 7 2 4" xfId="11493"/>
    <cellStyle name="40% - Accent1 3 7 2 4 2" xfId="36510"/>
    <cellStyle name="40% - Accent1 3 7 2 5" xfId="32637"/>
    <cellStyle name="40% - Accent1 3 7 3" xfId="5584"/>
    <cellStyle name="40% - Accent1 3 7 3 2" xfId="11753"/>
    <cellStyle name="40% - Accent1 3 7 3 2 2" xfId="36770"/>
    <cellStyle name="40% - Accent1 3 7 3 3" xfId="30706"/>
    <cellStyle name="40% - Accent1 3 7 4" xfId="9559"/>
    <cellStyle name="40% - Accent1 3 7 4 2" xfId="34576"/>
    <cellStyle name="40% - Accent1 3 7 5" xfId="28774"/>
    <cellStyle name="40% - Accent1 3 7 5 2" xfId="52514"/>
    <cellStyle name="40% - Accent1 3 7 6" xfId="52515"/>
    <cellStyle name="40% - Accent1 3 8" xfId="3519"/>
    <cellStyle name="40% - Accent1 3 8 2" xfId="7657"/>
    <cellStyle name="40% - Accent1 3 8 2 2" xfId="23779"/>
    <cellStyle name="40% - Accent1 3 8 2 2 2" xfId="48318"/>
    <cellStyle name="40% - Accent1 3 8 2 3" xfId="11587"/>
    <cellStyle name="40% - Accent1 3 8 2 3 2" xfId="36604"/>
    <cellStyle name="40% - Accent1 3 8 2 4" xfId="32731"/>
    <cellStyle name="40% - Accent1 3 8 3" xfId="5678"/>
    <cellStyle name="40% - Accent1 3 8 3 2" xfId="11754"/>
    <cellStyle name="40% - Accent1 3 8 3 2 2" xfId="36771"/>
    <cellStyle name="40% - Accent1 3 8 3 3" xfId="30800"/>
    <cellStyle name="40% - Accent1 3 8 4" xfId="9654"/>
    <cellStyle name="40% - Accent1 3 8 4 2" xfId="34671"/>
    <cellStyle name="40% - Accent1 3 8 5" xfId="28868"/>
    <cellStyle name="40% - Accent1 3 9" xfId="5863"/>
    <cellStyle name="40% - Accent1 3 9 2" xfId="24885"/>
    <cellStyle name="40% - Accent1 3 9 2 2" xfId="49408"/>
    <cellStyle name="40% - Accent1 3 9 2 3" xfId="52516"/>
    <cellStyle name="40% - Accent1 3 9 3" xfId="17441"/>
    <cellStyle name="40% - Accent1 3 9 3 2" xfId="42142"/>
    <cellStyle name="40% - Accent1 3 9 4" xfId="9829"/>
    <cellStyle name="40% - Accent1 3 9 4 2" xfId="34846"/>
    <cellStyle name="40% - Accent1 3 9 5" xfId="30973"/>
    <cellStyle name="40% - Accent1 4" xfId="933"/>
    <cellStyle name="40% - Accent1 4 2" xfId="26656"/>
    <cellStyle name="40% - Accent1 4 3" xfId="52517"/>
    <cellStyle name="40% - Accent1 5" xfId="934"/>
    <cellStyle name="40% - Accent1 5 10" xfId="7878"/>
    <cellStyle name="40% - Accent1 5 10 2" xfId="32895"/>
    <cellStyle name="40% - Accent1 5 11" xfId="27112"/>
    <cellStyle name="40% - Accent1 5 11 2" xfId="52518"/>
    <cellStyle name="40% - Accent1 5 12" xfId="52519"/>
    <cellStyle name="40% - Accent1 5 2" xfId="935"/>
    <cellStyle name="40% - Accent1 5 2 10" xfId="27113"/>
    <cellStyle name="40% - Accent1 5 2 10 2" xfId="52520"/>
    <cellStyle name="40% - Accent1 5 2 11" xfId="52521"/>
    <cellStyle name="40% - Accent1 5 2 2" xfId="2729"/>
    <cellStyle name="40% - Accent1 5 2 2 2" xfId="6895"/>
    <cellStyle name="40% - Accent1 5 2 2 2 2" xfId="25881"/>
    <cellStyle name="40% - Accent1 5 2 2 2 2 2" xfId="50404"/>
    <cellStyle name="40% - Accent1 5 2 2 2 2 3" xfId="52522"/>
    <cellStyle name="40% - Accent1 5 2 2 2 3" xfId="18416"/>
    <cellStyle name="40% - Accent1 5 2 2 2 3 2" xfId="43110"/>
    <cellStyle name="40% - Accent1 5 2 2 2 4" xfId="10825"/>
    <cellStyle name="40% - Accent1 5 2 2 2 4 2" xfId="35842"/>
    <cellStyle name="40% - Accent1 5 2 2 2 5" xfId="31969"/>
    <cellStyle name="40% - Accent1 5 2 2 3" xfId="4916"/>
    <cellStyle name="40% - Accent1 5 2 2 3 2" xfId="11755"/>
    <cellStyle name="40% - Accent1 5 2 2 3 2 2" xfId="36772"/>
    <cellStyle name="40% - Accent1 5 2 2 3 3" xfId="30038"/>
    <cellStyle name="40% - Accent1 5 2 2 4" xfId="8882"/>
    <cellStyle name="40% - Accent1 5 2 2 4 2" xfId="33899"/>
    <cellStyle name="40% - Accent1 5 2 2 5" xfId="28106"/>
    <cellStyle name="40% - Accent1 5 2 2 5 2" xfId="52523"/>
    <cellStyle name="40% - Accent1 5 2 2 6" xfId="52524"/>
    <cellStyle name="40% - Accent1 5 2 3" xfId="5866"/>
    <cellStyle name="40% - Accent1 5 2 3 2" xfId="20648"/>
    <cellStyle name="40% - Accent1 5 2 3 2 2" xfId="45209"/>
    <cellStyle name="40% - Accent1 5 2 3 2 3" xfId="52525"/>
    <cellStyle name="40% - Accent1 5 2 3 3" xfId="14110"/>
    <cellStyle name="40% - Accent1 5 2 3 3 2" xfId="38989"/>
    <cellStyle name="40% - Accent1 5 2 3 4" xfId="9832"/>
    <cellStyle name="40% - Accent1 5 2 3 4 2" xfId="34849"/>
    <cellStyle name="40% - Accent1 5 2 3 5" xfId="30976"/>
    <cellStyle name="40% - Accent1 5 2 4" xfId="3923"/>
    <cellStyle name="40% - Accent1 5 2 4 2" xfId="21664"/>
    <cellStyle name="40% - Accent1 5 2 4 2 2" xfId="46223"/>
    <cellStyle name="40% - Accent1 5 2 4 2 3" xfId="52526"/>
    <cellStyle name="40% - Accent1 5 2 4 3" xfId="11756"/>
    <cellStyle name="40% - Accent1 5 2 4 3 2" xfId="36773"/>
    <cellStyle name="40% - Accent1 5 2 4 4" xfId="29045"/>
    <cellStyle name="40% - Accent1 5 2 5" xfId="15305"/>
    <cellStyle name="40% - Accent1 5 2 5 2" xfId="22685"/>
    <cellStyle name="40% - Accent1 5 2 5 2 2" xfId="47229"/>
    <cellStyle name="40% - Accent1 5 2 5 2 3" xfId="52527"/>
    <cellStyle name="40% - Accent1 5 2 5 3" xfId="40108"/>
    <cellStyle name="40% - Accent1 5 2 5 4" xfId="52528"/>
    <cellStyle name="40% - Accent1 5 2 6" xfId="16363"/>
    <cellStyle name="40% - Accent1 5 2 6 2" xfId="23782"/>
    <cellStyle name="40% - Accent1 5 2 6 2 2" xfId="48321"/>
    <cellStyle name="40% - Accent1 5 2 6 2 3" xfId="52529"/>
    <cellStyle name="40% - Accent1 5 2 6 3" xfId="41122"/>
    <cellStyle name="40% - Accent1 5 2 6 4" xfId="52530"/>
    <cellStyle name="40% - Accent1 5 2 7" xfId="17444"/>
    <cellStyle name="40% - Accent1 5 2 7 2" xfId="24888"/>
    <cellStyle name="40% - Accent1 5 2 7 2 2" xfId="49411"/>
    <cellStyle name="40% - Accent1 5 2 7 2 3" xfId="52531"/>
    <cellStyle name="40% - Accent1 5 2 7 3" xfId="42145"/>
    <cellStyle name="40% - Accent1 5 2 7 4" xfId="52532"/>
    <cellStyle name="40% - Accent1 5 2 8" xfId="19328"/>
    <cellStyle name="40% - Accent1 5 2 8 2" xfId="43914"/>
    <cellStyle name="40% - Accent1 5 2 8 3" xfId="52533"/>
    <cellStyle name="40% - Accent1 5 2 9" xfId="7879"/>
    <cellStyle name="40% - Accent1 5 2 9 2" xfId="32896"/>
    <cellStyle name="40% - Accent1 5 3" xfId="2728"/>
    <cellStyle name="40% - Accent1 5 3 2" xfId="6894"/>
    <cellStyle name="40% - Accent1 5 3 2 2" xfId="25880"/>
    <cellStyle name="40% - Accent1 5 3 2 2 2" xfId="50403"/>
    <cellStyle name="40% - Accent1 5 3 2 2 3" xfId="52534"/>
    <cellStyle name="40% - Accent1 5 3 2 3" xfId="18415"/>
    <cellStyle name="40% - Accent1 5 3 2 3 2" xfId="43109"/>
    <cellStyle name="40% - Accent1 5 3 2 4" xfId="10824"/>
    <cellStyle name="40% - Accent1 5 3 2 4 2" xfId="35841"/>
    <cellStyle name="40% - Accent1 5 3 2 5" xfId="31968"/>
    <cellStyle name="40% - Accent1 5 3 3" xfId="4915"/>
    <cellStyle name="40% - Accent1 5 3 3 2" xfId="11757"/>
    <cellStyle name="40% - Accent1 5 3 3 2 2" xfId="36774"/>
    <cellStyle name="40% - Accent1 5 3 3 3" xfId="30037"/>
    <cellStyle name="40% - Accent1 5 3 4" xfId="8881"/>
    <cellStyle name="40% - Accent1 5 3 4 2" xfId="33898"/>
    <cellStyle name="40% - Accent1 5 3 5" xfId="28105"/>
    <cellStyle name="40% - Accent1 5 3 5 2" xfId="52535"/>
    <cellStyle name="40% - Accent1 5 3 6" xfId="52536"/>
    <cellStyle name="40% - Accent1 5 4" xfId="5865"/>
    <cellStyle name="40% - Accent1 5 4 2" xfId="20647"/>
    <cellStyle name="40% - Accent1 5 4 2 2" xfId="45208"/>
    <cellStyle name="40% - Accent1 5 4 2 3" xfId="52537"/>
    <cellStyle name="40% - Accent1 5 4 3" xfId="14109"/>
    <cellStyle name="40% - Accent1 5 4 3 2" xfId="38988"/>
    <cellStyle name="40% - Accent1 5 4 4" xfId="9831"/>
    <cellStyle name="40% - Accent1 5 4 4 2" xfId="34848"/>
    <cellStyle name="40% - Accent1 5 4 5" xfId="30975"/>
    <cellStyle name="40% - Accent1 5 5" xfId="3922"/>
    <cellStyle name="40% - Accent1 5 5 2" xfId="21663"/>
    <cellStyle name="40% - Accent1 5 5 2 2" xfId="46222"/>
    <cellStyle name="40% - Accent1 5 5 2 3" xfId="52538"/>
    <cellStyle name="40% - Accent1 5 5 3" xfId="11758"/>
    <cellStyle name="40% - Accent1 5 5 3 2" xfId="36775"/>
    <cellStyle name="40% - Accent1 5 5 4" xfId="29044"/>
    <cellStyle name="40% - Accent1 5 6" xfId="15304"/>
    <cellStyle name="40% - Accent1 5 6 2" xfId="22684"/>
    <cellStyle name="40% - Accent1 5 6 2 2" xfId="47228"/>
    <cellStyle name="40% - Accent1 5 6 2 3" xfId="52539"/>
    <cellStyle name="40% - Accent1 5 6 3" xfId="40107"/>
    <cellStyle name="40% - Accent1 5 6 4" xfId="52540"/>
    <cellStyle name="40% - Accent1 5 7" xfId="16362"/>
    <cellStyle name="40% - Accent1 5 7 2" xfId="23781"/>
    <cellStyle name="40% - Accent1 5 7 2 2" xfId="48320"/>
    <cellStyle name="40% - Accent1 5 7 2 3" xfId="52541"/>
    <cellStyle name="40% - Accent1 5 7 3" xfId="41121"/>
    <cellStyle name="40% - Accent1 5 7 4" xfId="52542"/>
    <cellStyle name="40% - Accent1 5 8" xfId="17443"/>
    <cellStyle name="40% - Accent1 5 8 2" xfId="24887"/>
    <cellStyle name="40% - Accent1 5 8 2 2" xfId="49410"/>
    <cellStyle name="40% - Accent1 5 8 2 3" xfId="52543"/>
    <cellStyle name="40% - Accent1 5 8 3" xfId="42144"/>
    <cellStyle name="40% - Accent1 5 8 4" xfId="52544"/>
    <cellStyle name="40% - Accent1 5 9" xfId="19327"/>
    <cellStyle name="40% - Accent1 5 9 2" xfId="43913"/>
    <cellStyle name="40% - Accent1 5 9 3" xfId="52545"/>
    <cellStyle name="40% - Accent1 6" xfId="936"/>
    <cellStyle name="40% - Accent1 6 2" xfId="26683"/>
    <cellStyle name="40% - Accent1 7" xfId="2258"/>
    <cellStyle name="40% - Accent1 7 10" xfId="52546"/>
    <cellStyle name="40% - Accent1 7 2" xfId="6613"/>
    <cellStyle name="40% - Accent1 7 2 2" xfId="21367"/>
    <cellStyle name="40% - Accent1 7 2 2 2" xfId="45926"/>
    <cellStyle name="40% - Accent1 7 2 2 3" xfId="52547"/>
    <cellStyle name="40% - Accent1 7 2 3" xfId="14628"/>
    <cellStyle name="40% - Accent1 7 2 3 2" xfId="39494"/>
    <cellStyle name="40% - Accent1 7 2 4" xfId="10552"/>
    <cellStyle name="40% - Accent1 7 2 4 2" xfId="35569"/>
    <cellStyle name="40% - Accent1 7 2 5" xfId="31696"/>
    <cellStyle name="40% - Accent1 7 3" xfId="4643"/>
    <cellStyle name="40% - Accent1 7 3 2" xfId="22363"/>
    <cellStyle name="40% - Accent1 7 3 2 2" xfId="46920"/>
    <cellStyle name="40% - Accent1 7 3 2 3" xfId="52548"/>
    <cellStyle name="40% - Accent1 7 3 3" xfId="11759"/>
    <cellStyle name="40% - Accent1 7 3 3 2" xfId="36776"/>
    <cellStyle name="40% - Accent1 7 3 4" xfId="29765"/>
    <cellStyle name="40% - Accent1 7 4" xfId="16007"/>
    <cellStyle name="40% - Accent1 7 4 2" xfId="23398"/>
    <cellStyle name="40% - Accent1 7 4 2 2" xfId="47941"/>
    <cellStyle name="40% - Accent1 7 4 2 3" xfId="52549"/>
    <cellStyle name="40% - Accent1 7 4 3" xfId="40802"/>
    <cellStyle name="40% - Accent1 7 4 4" xfId="52550"/>
    <cellStyle name="40% - Accent1 7 5" xfId="17072"/>
    <cellStyle name="40% - Accent1 7 5 2" xfId="24490"/>
    <cellStyle name="40% - Accent1 7 5 2 2" xfId="49029"/>
    <cellStyle name="40% - Accent1 7 5 2 3" xfId="52551"/>
    <cellStyle name="40% - Accent1 7 5 3" xfId="41822"/>
    <cellStyle name="40% - Accent1 7 5 4" xfId="52552"/>
    <cellStyle name="40% - Accent1 7 6" xfId="18166"/>
    <cellStyle name="40% - Accent1 7 6 2" xfId="25608"/>
    <cellStyle name="40% - Accent1 7 6 2 2" xfId="50131"/>
    <cellStyle name="40% - Accent1 7 6 2 3" xfId="52553"/>
    <cellStyle name="40% - Accent1 7 6 3" xfId="42862"/>
    <cellStyle name="40% - Accent1 7 6 4" xfId="52554"/>
    <cellStyle name="40% - Accent1 7 7" xfId="20411"/>
    <cellStyle name="40% - Accent1 7 7 2" xfId="44972"/>
    <cellStyle name="40% - Accent1 7 7 3" xfId="52555"/>
    <cellStyle name="40% - Accent1 7 8" xfId="8599"/>
    <cellStyle name="40% - Accent1 7 8 2" xfId="33616"/>
    <cellStyle name="40% - Accent1 7 9" xfId="27833"/>
    <cellStyle name="40% - Accent1 7 9 2" xfId="52556"/>
    <cellStyle name="40% - Accent1 8" xfId="2378"/>
    <cellStyle name="40% - Accent1 8 10" xfId="52557"/>
    <cellStyle name="40% - Accent1 8 2" xfId="6719"/>
    <cellStyle name="40% - Accent1 8 2 2" xfId="21473"/>
    <cellStyle name="40% - Accent1 8 2 2 2" xfId="46032"/>
    <cellStyle name="40% - Accent1 8 2 2 3" xfId="52558"/>
    <cellStyle name="40% - Accent1 8 2 3" xfId="14689"/>
    <cellStyle name="40% - Accent1 8 2 3 2" xfId="39553"/>
    <cellStyle name="40% - Accent1 8 2 4" xfId="10658"/>
    <cellStyle name="40% - Accent1 8 2 4 2" xfId="35675"/>
    <cellStyle name="40% - Accent1 8 2 5" xfId="31802"/>
    <cellStyle name="40% - Accent1 8 3" xfId="4749"/>
    <cellStyle name="40% - Accent1 8 3 2" xfId="22478"/>
    <cellStyle name="40% - Accent1 8 3 2 2" xfId="47026"/>
    <cellStyle name="40% - Accent1 8 3 2 3" xfId="52559"/>
    <cellStyle name="40% - Accent1 8 3 3" xfId="11760"/>
    <cellStyle name="40% - Accent1 8 3 3 2" xfId="36777"/>
    <cellStyle name="40% - Accent1 8 3 4" xfId="29871"/>
    <cellStyle name="40% - Accent1 8 4" xfId="16104"/>
    <cellStyle name="40% - Accent1 8 4 2" xfId="23504"/>
    <cellStyle name="40% - Accent1 8 4 2 2" xfId="48047"/>
    <cellStyle name="40% - Accent1 8 4 2 3" xfId="52560"/>
    <cellStyle name="40% - Accent1 8 4 3" xfId="40899"/>
    <cellStyle name="40% - Accent1 8 4 4" xfId="52561"/>
    <cellStyle name="40% - Accent1 8 5" xfId="17178"/>
    <cellStyle name="40% - Accent1 8 5 2" xfId="24596"/>
    <cellStyle name="40% - Accent1 8 5 2 2" xfId="49135"/>
    <cellStyle name="40% - Accent1 8 5 2 3" xfId="52562"/>
    <cellStyle name="40% - Accent1 8 5 3" xfId="41928"/>
    <cellStyle name="40% - Accent1 8 5 4" xfId="52563"/>
    <cellStyle name="40% - Accent1 8 6" xfId="18272"/>
    <cellStyle name="40% - Accent1 8 6 2" xfId="25714"/>
    <cellStyle name="40% - Accent1 8 6 2 2" xfId="50237"/>
    <cellStyle name="40% - Accent1 8 6 2 3" xfId="52564"/>
    <cellStyle name="40% - Accent1 8 6 3" xfId="42968"/>
    <cellStyle name="40% - Accent1 8 6 4" xfId="52565"/>
    <cellStyle name="40% - Accent1 8 7" xfId="20332"/>
    <cellStyle name="40% - Accent1 8 7 2" xfId="44894"/>
    <cellStyle name="40% - Accent1 8 7 3" xfId="52566"/>
    <cellStyle name="40% - Accent1 8 8" xfId="8705"/>
    <cellStyle name="40% - Accent1 8 8 2" xfId="33722"/>
    <cellStyle name="40% - Accent1 8 9" xfId="27939"/>
    <cellStyle name="40% - Accent1 8 9 2" xfId="52567"/>
    <cellStyle name="40% - Accent1 9" xfId="2456"/>
    <cellStyle name="40% - Accent1 9 2" xfId="6787"/>
    <cellStyle name="40% - Accent1 9 2 2" xfId="23574"/>
    <cellStyle name="40% - Accent1 9 2 2 2" xfId="48115"/>
    <cellStyle name="40% - Accent1 9 2 2 3" xfId="52568"/>
    <cellStyle name="40% - Accent1 9 2 3" xfId="16153"/>
    <cellStyle name="40% - Accent1 9 2 3 2" xfId="40944"/>
    <cellStyle name="40% - Accent1 9 2 4" xfId="10726"/>
    <cellStyle name="40% - Accent1 9 2 4 2" xfId="35743"/>
    <cellStyle name="40% - Accent1 9 2 5" xfId="31870"/>
    <cellStyle name="40% - Accent1 9 3" xfId="4817"/>
    <cellStyle name="40% - Accent1 9 3 2" xfId="24664"/>
    <cellStyle name="40% - Accent1 9 3 2 2" xfId="49203"/>
    <cellStyle name="40% - Accent1 9 3 2 3" xfId="52569"/>
    <cellStyle name="40% - Accent1 9 3 3" xfId="11761"/>
    <cellStyle name="40% - Accent1 9 3 3 2" xfId="36778"/>
    <cellStyle name="40% - Accent1 9 3 4" xfId="29939"/>
    <cellStyle name="40% - Accent1 9 4" xfId="18338"/>
    <cellStyle name="40% - Accent1 9 4 2" xfId="25782"/>
    <cellStyle name="40% - Accent1 9 4 2 2" xfId="50305"/>
    <cellStyle name="40% - Accent1 9 4 2 3" xfId="52570"/>
    <cellStyle name="40% - Accent1 9 4 3" xfId="43033"/>
    <cellStyle name="40% - Accent1 9 4 4" xfId="52571"/>
    <cellStyle name="40% - Accent1 9 5" xfId="21288"/>
    <cellStyle name="40% - Accent1 9 5 2" xfId="45848"/>
    <cellStyle name="40% - Accent1 9 5 3" xfId="52572"/>
    <cellStyle name="40% - Accent1 9 6" xfId="8773"/>
    <cellStyle name="40% - Accent1 9 6 2" xfId="33790"/>
    <cellStyle name="40% - Accent1 9 7" xfId="28007"/>
    <cellStyle name="40% - Accent1 9 7 2" xfId="52573"/>
    <cellStyle name="40% - Accent1 9 8" xfId="52574"/>
    <cellStyle name="40% - Accent2" xfId="8" builtinId="35" customBuiltin="1"/>
    <cellStyle name="40% - Accent2 10" xfId="3454"/>
    <cellStyle name="40% - Accent2 10 2" xfId="7599"/>
    <cellStyle name="40% - Accent2 10 2 2" xfId="23322"/>
    <cellStyle name="40% - Accent2 10 2 2 2" xfId="47865"/>
    <cellStyle name="40% - Accent2 10 2 3" xfId="11529"/>
    <cellStyle name="40% - Accent2 10 2 3 2" xfId="36546"/>
    <cellStyle name="40% - Accent2 10 2 4" xfId="32673"/>
    <cellStyle name="40% - Accent2 10 3" xfId="5620"/>
    <cellStyle name="40% - Accent2 10 3 2" xfId="11762"/>
    <cellStyle name="40% - Accent2 10 3 2 2" xfId="36779"/>
    <cellStyle name="40% - Accent2 10 3 3" xfId="30742"/>
    <cellStyle name="40% - Accent2 10 4" xfId="9595"/>
    <cellStyle name="40% - Accent2 10 4 2" xfId="34612"/>
    <cellStyle name="40% - Accent2 10 5" xfId="28810"/>
    <cellStyle name="40% - Accent2 11" xfId="2088"/>
    <cellStyle name="40% - Accent2 11 2" xfId="4567"/>
    <cellStyle name="40% - Accent2 11 2 2" xfId="11763"/>
    <cellStyle name="40% - Accent2 11 2 2 2" xfId="36780"/>
    <cellStyle name="40% - Accent2 11 2 3" xfId="29689"/>
    <cellStyle name="40% - Accent2 11 3" xfId="8523"/>
    <cellStyle name="40% - Accent2 11 3 2" xfId="33540"/>
    <cellStyle name="40% - Accent2 11 4" xfId="27757"/>
    <cellStyle name="40% - Accent2 12" xfId="6530"/>
    <cellStyle name="40% - Accent2 12 2" xfId="25532"/>
    <cellStyle name="40% - Accent2 12 2 2" xfId="50055"/>
    <cellStyle name="40% - Accent2 12 2 3" xfId="52575"/>
    <cellStyle name="40% - Accent2 12 3" xfId="18093"/>
    <cellStyle name="40% - Accent2 12 3 2" xfId="42789"/>
    <cellStyle name="40% - Accent2 12 4" xfId="10476"/>
    <cellStyle name="40% - Accent2 12 4 2" xfId="35493"/>
    <cellStyle name="40% - Accent2 12 5" xfId="31620"/>
    <cellStyle name="40% - Accent2 13" xfId="19168"/>
    <cellStyle name="40% - Accent2 13 2" xfId="43761"/>
    <cellStyle name="40% - Accent2 13 3" xfId="52576"/>
    <cellStyle name="40% - Accent2 14" xfId="52577"/>
    <cellStyle name="40% - Accent2 14 2" xfId="52578"/>
    <cellStyle name="40% - Accent2 15" xfId="52579"/>
    <cellStyle name="40% - Accent2 15 2" xfId="52580"/>
    <cellStyle name="40% - Accent2 16" xfId="52581"/>
    <cellStyle name="40% - Accent2 17" xfId="52582"/>
    <cellStyle name="40% - Accent2 18" xfId="52583"/>
    <cellStyle name="40% - Accent2 19" xfId="52584"/>
    <cellStyle name="40% - Accent2 2" xfId="373"/>
    <cellStyle name="40% - Accent2 2 2" xfId="938"/>
    <cellStyle name="40% - Accent2 2 2 10" xfId="27115"/>
    <cellStyle name="40% - Accent2 2 2 10 2" xfId="52585"/>
    <cellStyle name="40% - Accent2 2 2 11" xfId="52586"/>
    <cellStyle name="40% - Accent2 2 2 2" xfId="2731"/>
    <cellStyle name="40% - Accent2 2 2 2 2" xfId="6897"/>
    <cellStyle name="40% - Accent2 2 2 2 2 2" xfId="25883"/>
    <cellStyle name="40% - Accent2 2 2 2 2 2 2" xfId="50406"/>
    <cellStyle name="40% - Accent2 2 2 2 2 2 3" xfId="52587"/>
    <cellStyle name="40% - Accent2 2 2 2 2 3" xfId="18417"/>
    <cellStyle name="40% - Accent2 2 2 2 2 3 2" xfId="43111"/>
    <cellStyle name="40% - Accent2 2 2 2 2 4" xfId="10827"/>
    <cellStyle name="40% - Accent2 2 2 2 2 4 2" xfId="35844"/>
    <cellStyle name="40% - Accent2 2 2 2 2 5" xfId="31971"/>
    <cellStyle name="40% - Accent2 2 2 2 3" xfId="4918"/>
    <cellStyle name="40% - Accent2 2 2 2 3 2" xfId="11764"/>
    <cellStyle name="40% - Accent2 2 2 2 3 2 2" xfId="36781"/>
    <cellStyle name="40% - Accent2 2 2 2 3 3" xfId="30040"/>
    <cellStyle name="40% - Accent2 2 2 2 4" xfId="8884"/>
    <cellStyle name="40% - Accent2 2 2 2 4 2" xfId="33901"/>
    <cellStyle name="40% - Accent2 2 2 2 5" xfId="28108"/>
    <cellStyle name="40% - Accent2 2 2 2 5 2" xfId="52588"/>
    <cellStyle name="40% - Accent2 2 2 2 6" xfId="52589"/>
    <cellStyle name="40% - Accent2 2 2 3" xfId="5868"/>
    <cellStyle name="40% - Accent2 2 2 3 2" xfId="20650"/>
    <cellStyle name="40% - Accent2 2 2 3 2 2" xfId="45211"/>
    <cellStyle name="40% - Accent2 2 2 3 2 3" xfId="52590"/>
    <cellStyle name="40% - Accent2 2 2 3 3" xfId="14111"/>
    <cellStyle name="40% - Accent2 2 2 3 3 2" xfId="38990"/>
    <cellStyle name="40% - Accent2 2 2 3 4" xfId="9834"/>
    <cellStyle name="40% - Accent2 2 2 3 4 2" xfId="34851"/>
    <cellStyle name="40% - Accent2 2 2 3 5" xfId="30978"/>
    <cellStyle name="40% - Accent2 2 2 4" xfId="3925"/>
    <cellStyle name="40% - Accent2 2 2 4 2" xfId="21666"/>
    <cellStyle name="40% - Accent2 2 2 4 2 2" xfId="46225"/>
    <cellStyle name="40% - Accent2 2 2 4 2 3" xfId="52591"/>
    <cellStyle name="40% - Accent2 2 2 4 3" xfId="11765"/>
    <cellStyle name="40% - Accent2 2 2 4 3 2" xfId="36782"/>
    <cellStyle name="40% - Accent2 2 2 4 4" xfId="29047"/>
    <cellStyle name="40% - Accent2 2 2 5" xfId="15307"/>
    <cellStyle name="40% - Accent2 2 2 5 2" xfId="22687"/>
    <cellStyle name="40% - Accent2 2 2 5 2 2" xfId="47231"/>
    <cellStyle name="40% - Accent2 2 2 5 2 3" xfId="52592"/>
    <cellStyle name="40% - Accent2 2 2 5 3" xfId="40110"/>
    <cellStyle name="40% - Accent2 2 2 5 4" xfId="52593"/>
    <cellStyle name="40% - Accent2 2 2 6" xfId="16365"/>
    <cellStyle name="40% - Accent2 2 2 6 2" xfId="23784"/>
    <cellStyle name="40% - Accent2 2 2 6 2 2" xfId="48323"/>
    <cellStyle name="40% - Accent2 2 2 6 2 3" xfId="52594"/>
    <cellStyle name="40% - Accent2 2 2 6 3" xfId="41124"/>
    <cellStyle name="40% - Accent2 2 2 6 4" xfId="52595"/>
    <cellStyle name="40% - Accent2 2 2 7" xfId="17446"/>
    <cellStyle name="40% - Accent2 2 2 7 2" xfId="24890"/>
    <cellStyle name="40% - Accent2 2 2 7 2 2" xfId="49413"/>
    <cellStyle name="40% - Accent2 2 2 7 2 3" xfId="52596"/>
    <cellStyle name="40% - Accent2 2 2 7 3" xfId="42147"/>
    <cellStyle name="40% - Accent2 2 2 7 4" xfId="52597"/>
    <cellStyle name="40% - Accent2 2 2 8" xfId="19330"/>
    <cellStyle name="40% - Accent2 2 2 8 2" xfId="43916"/>
    <cellStyle name="40% - Accent2 2 2 8 3" xfId="52598"/>
    <cellStyle name="40% - Accent2 2 2 9" xfId="7881"/>
    <cellStyle name="40% - Accent2 2 2 9 2" xfId="32898"/>
    <cellStyle name="40% - Accent2 2 3" xfId="937"/>
    <cellStyle name="40% - Accent2 2 3 10" xfId="27114"/>
    <cellStyle name="40% - Accent2 2 3 10 2" xfId="52599"/>
    <cellStyle name="40% - Accent2 2 3 11" xfId="52600"/>
    <cellStyle name="40% - Accent2 2 3 2" xfId="5867"/>
    <cellStyle name="40% - Accent2 2 3 2 2" xfId="20151"/>
    <cellStyle name="40% - Accent2 2 3 2 2 2" xfId="44715"/>
    <cellStyle name="40% - Accent2 2 3 2 2 3" xfId="52601"/>
    <cellStyle name="40% - Accent2 2 3 2 3" xfId="13768"/>
    <cellStyle name="40% - Accent2 2 3 2 3 2" xfId="38680"/>
    <cellStyle name="40% - Accent2 2 3 2 4" xfId="9833"/>
    <cellStyle name="40% - Accent2 2 3 2 4 2" xfId="34850"/>
    <cellStyle name="40% - Accent2 2 3 2 5" xfId="30977"/>
    <cellStyle name="40% - Accent2 2 3 3" xfId="3924"/>
    <cellStyle name="40% - Accent2 2 3 3 2" xfId="20649"/>
    <cellStyle name="40% - Accent2 2 3 3 2 2" xfId="45210"/>
    <cellStyle name="40% - Accent2 2 3 3 2 3" xfId="52602"/>
    <cellStyle name="40% - Accent2 2 3 3 3" xfId="11766"/>
    <cellStyle name="40% - Accent2 2 3 3 3 2" xfId="36783"/>
    <cellStyle name="40% - Accent2 2 3 3 4" xfId="29046"/>
    <cellStyle name="40% - Accent2 2 3 4" xfId="14832"/>
    <cellStyle name="40% - Accent2 2 3 4 2" xfId="21665"/>
    <cellStyle name="40% - Accent2 2 3 4 2 2" xfId="46224"/>
    <cellStyle name="40% - Accent2 2 3 4 2 3" xfId="52603"/>
    <cellStyle name="40% - Accent2 2 3 4 3" xfId="39677"/>
    <cellStyle name="40% - Accent2 2 3 4 4" xfId="52604"/>
    <cellStyle name="40% - Accent2 2 3 5" xfId="15306"/>
    <cellStyle name="40% - Accent2 2 3 5 2" xfId="22686"/>
    <cellStyle name="40% - Accent2 2 3 5 2 2" xfId="47230"/>
    <cellStyle name="40% - Accent2 2 3 5 2 3" xfId="52605"/>
    <cellStyle name="40% - Accent2 2 3 5 3" xfId="40109"/>
    <cellStyle name="40% - Accent2 2 3 5 4" xfId="52606"/>
    <cellStyle name="40% - Accent2 2 3 6" xfId="16364"/>
    <cellStyle name="40% - Accent2 2 3 6 2" xfId="23783"/>
    <cellStyle name="40% - Accent2 2 3 6 2 2" xfId="48322"/>
    <cellStyle name="40% - Accent2 2 3 6 2 3" xfId="52607"/>
    <cellStyle name="40% - Accent2 2 3 6 3" xfId="41123"/>
    <cellStyle name="40% - Accent2 2 3 6 4" xfId="52608"/>
    <cellStyle name="40% - Accent2 2 3 7" xfId="17445"/>
    <cellStyle name="40% - Accent2 2 3 7 2" xfId="24889"/>
    <cellStyle name="40% - Accent2 2 3 7 2 2" xfId="49412"/>
    <cellStyle name="40% - Accent2 2 3 7 2 3" xfId="52609"/>
    <cellStyle name="40% - Accent2 2 3 7 3" xfId="42146"/>
    <cellStyle name="40% - Accent2 2 3 7 4" xfId="52610"/>
    <cellStyle name="40% - Accent2 2 3 8" xfId="19329"/>
    <cellStyle name="40% - Accent2 2 3 8 2" xfId="43915"/>
    <cellStyle name="40% - Accent2 2 3 8 3" xfId="52611"/>
    <cellStyle name="40% - Accent2 2 3 9" xfId="7880"/>
    <cellStyle name="40% - Accent2 2 3 9 2" xfId="32897"/>
    <cellStyle name="40% - Accent2 2 4" xfId="2131"/>
    <cellStyle name="40% - Accent2 2 5" xfId="2531"/>
    <cellStyle name="40% - Accent2 2 5 2" xfId="17257"/>
    <cellStyle name="40% - Accent2 2 5 3" xfId="22544"/>
    <cellStyle name="40% - Accent2 2 5 3 2" xfId="47089"/>
    <cellStyle name="40% - Accent2 2 5 3 3" xfId="52612"/>
    <cellStyle name="40% - Accent2 2 5 4" xfId="15165"/>
    <cellStyle name="40% - Accent2 2 5 4 2" xfId="39981"/>
    <cellStyle name="40% - Accent2 2 5 5" xfId="52613"/>
    <cellStyle name="40% - Accent2 2 6" xfId="2730"/>
    <cellStyle name="40% - Accent2 2 6 2" xfId="6896"/>
    <cellStyle name="40% - Accent2 2 6 2 2" xfId="25882"/>
    <cellStyle name="40% - Accent2 2 6 2 2 2" xfId="50405"/>
    <cellStyle name="40% - Accent2 2 6 2 3" xfId="10826"/>
    <cellStyle name="40% - Accent2 2 6 2 3 2" xfId="35843"/>
    <cellStyle name="40% - Accent2 2 6 2 4" xfId="31970"/>
    <cellStyle name="40% - Accent2 2 6 3" xfId="4917"/>
    <cellStyle name="40% - Accent2 2 6 3 2" xfId="11767"/>
    <cellStyle name="40% - Accent2 2 6 3 2 2" xfId="36784"/>
    <cellStyle name="40% - Accent2 2 6 3 3" xfId="30039"/>
    <cellStyle name="40% - Accent2 2 6 4" xfId="8883"/>
    <cellStyle name="40% - Accent2 2 6 4 2" xfId="33900"/>
    <cellStyle name="40% - Accent2 2 6 5" xfId="28107"/>
    <cellStyle name="40% - Accent2 2 7" xfId="26833"/>
    <cellStyle name="40% - Accent2 2 8" xfId="52614"/>
    <cellStyle name="40% - Accent2 20" xfId="52615"/>
    <cellStyle name="40% - Accent2 21" xfId="52616"/>
    <cellStyle name="40% - Accent2 22" xfId="52617"/>
    <cellStyle name="40% - Accent2 23" xfId="52618"/>
    <cellStyle name="40% - Accent2 3" xfId="939"/>
    <cellStyle name="40% - Accent2 3 10" xfId="3926"/>
    <cellStyle name="40% - Accent2 3 10 2" xfId="11768"/>
    <cellStyle name="40% - Accent2 3 10 2 2" xfId="36785"/>
    <cellStyle name="40% - Accent2 3 10 3" xfId="29048"/>
    <cellStyle name="40% - Accent2 3 11" xfId="7882"/>
    <cellStyle name="40% - Accent2 3 11 2" xfId="32899"/>
    <cellStyle name="40% - Accent2 3 12" xfId="27116"/>
    <cellStyle name="40% - Accent2 3 12 2" xfId="52619"/>
    <cellStyle name="40% - Accent2 3 13" xfId="52620"/>
    <cellStyle name="40% - Accent2 3 14" xfId="52621"/>
    <cellStyle name="40% - Accent2 3 15" xfId="52622"/>
    <cellStyle name="40% - Accent2 3 16" xfId="52623"/>
    <cellStyle name="40% - Accent2 3 17" xfId="52624"/>
    <cellStyle name="40% - Accent2 3 18" xfId="52625"/>
    <cellStyle name="40% - Accent2 3 19" xfId="52626"/>
    <cellStyle name="40% - Accent2 3 2" xfId="940"/>
    <cellStyle name="40% - Accent2 3 2 10" xfId="27117"/>
    <cellStyle name="40% - Accent2 3 2 10 2" xfId="52627"/>
    <cellStyle name="40% - Accent2 3 2 11" xfId="52628"/>
    <cellStyle name="40% - Accent2 3 2 12" xfId="52629"/>
    <cellStyle name="40% - Accent2 3 2 13" xfId="52630"/>
    <cellStyle name="40% - Accent2 3 2 14" xfId="52631"/>
    <cellStyle name="40% - Accent2 3 2 15" xfId="52632"/>
    <cellStyle name="40% - Accent2 3 2 16" xfId="52633"/>
    <cellStyle name="40% - Accent2 3 2 17" xfId="52634"/>
    <cellStyle name="40% - Accent2 3 2 18" xfId="52635"/>
    <cellStyle name="40% - Accent2 3 2 19" xfId="52636"/>
    <cellStyle name="40% - Accent2 3 2 2" xfId="2733"/>
    <cellStyle name="40% - Accent2 3 2 2 2" xfId="6899"/>
    <cellStyle name="40% - Accent2 3 2 2 2 2" xfId="25885"/>
    <cellStyle name="40% - Accent2 3 2 2 2 2 2" xfId="50408"/>
    <cellStyle name="40% - Accent2 3 2 2 2 2 3" xfId="52637"/>
    <cellStyle name="40% - Accent2 3 2 2 2 3" xfId="18419"/>
    <cellStyle name="40% - Accent2 3 2 2 2 3 2" xfId="43113"/>
    <cellStyle name="40% - Accent2 3 2 2 2 4" xfId="10829"/>
    <cellStyle name="40% - Accent2 3 2 2 2 4 2" xfId="35846"/>
    <cellStyle name="40% - Accent2 3 2 2 2 5" xfId="31973"/>
    <cellStyle name="40% - Accent2 3 2 2 3" xfId="4920"/>
    <cellStyle name="40% - Accent2 3 2 2 3 2" xfId="11769"/>
    <cellStyle name="40% - Accent2 3 2 2 3 2 2" xfId="36786"/>
    <cellStyle name="40% - Accent2 3 2 2 3 3" xfId="30042"/>
    <cellStyle name="40% - Accent2 3 2 2 4" xfId="8886"/>
    <cellStyle name="40% - Accent2 3 2 2 4 2" xfId="33903"/>
    <cellStyle name="40% - Accent2 3 2 2 5" xfId="28110"/>
    <cellStyle name="40% - Accent2 3 2 2 5 2" xfId="52638"/>
    <cellStyle name="40% - Accent2 3 2 2 6" xfId="52639"/>
    <cellStyle name="40% - Accent2 3 2 20" xfId="52640"/>
    <cellStyle name="40% - Accent2 3 2 21" xfId="52641"/>
    <cellStyle name="40% - Accent2 3 2 22" xfId="52642"/>
    <cellStyle name="40% - Accent2 3 2 23" xfId="52643"/>
    <cellStyle name="40% - Accent2 3 2 24" xfId="52644"/>
    <cellStyle name="40% - Accent2 3 2 25" xfId="52645"/>
    <cellStyle name="40% - Accent2 3 2 26" xfId="52646"/>
    <cellStyle name="40% - Accent2 3 2 27" xfId="52647"/>
    <cellStyle name="40% - Accent2 3 2 28" xfId="52648"/>
    <cellStyle name="40% - Accent2 3 2 29" xfId="52649"/>
    <cellStyle name="40% - Accent2 3 2 3" xfId="5870"/>
    <cellStyle name="40% - Accent2 3 2 3 2" xfId="20652"/>
    <cellStyle name="40% - Accent2 3 2 3 2 2" xfId="45213"/>
    <cellStyle name="40% - Accent2 3 2 3 2 3" xfId="52650"/>
    <cellStyle name="40% - Accent2 3 2 3 3" xfId="14112"/>
    <cellStyle name="40% - Accent2 3 2 3 3 2" xfId="38991"/>
    <cellStyle name="40% - Accent2 3 2 3 4" xfId="9836"/>
    <cellStyle name="40% - Accent2 3 2 3 4 2" xfId="34853"/>
    <cellStyle name="40% - Accent2 3 2 3 5" xfId="30980"/>
    <cellStyle name="40% - Accent2 3 2 30" xfId="52651"/>
    <cellStyle name="40% - Accent2 3 2 4" xfId="3927"/>
    <cellStyle name="40% - Accent2 3 2 4 2" xfId="21667"/>
    <cellStyle name="40% - Accent2 3 2 4 2 2" xfId="46226"/>
    <cellStyle name="40% - Accent2 3 2 4 2 3" xfId="52652"/>
    <cellStyle name="40% - Accent2 3 2 4 3" xfId="11770"/>
    <cellStyle name="40% - Accent2 3 2 4 3 2" xfId="36787"/>
    <cellStyle name="40% - Accent2 3 2 4 4" xfId="29049"/>
    <cellStyle name="40% - Accent2 3 2 5" xfId="15308"/>
    <cellStyle name="40% - Accent2 3 2 5 2" xfId="22688"/>
    <cellStyle name="40% - Accent2 3 2 5 2 2" xfId="47232"/>
    <cellStyle name="40% - Accent2 3 2 5 2 3" xfId="52653"/>
    <cellStyle name="40% - Accent2 3 2 5 3" xfId="40111"/>
    <cellStyle name="40% - Accent2 3 2 5 4" xfId="52654"/>
    <cellStyle name="40% - Accent2 3 2 6" xfId="16366"/>
    <cellStyle name="40% - Accent2 3 2 6 2" xfId="23786"/>
    <cellStyle name="40% - Accent2 3 2 6 2 2" xfId="48325"/>
    <cellStyle name="40% - Accent2 3 2 6 2 3" xfId="52655"/>
    <cellStyle name="40% - Accent2 3 2 6 3" xfId="41125"/>
    <cellStyle name="40% - Accent2 3 2 6 4" xfId="52656"/>
    <cellStyle name="40% - Accent2 3 2 7" xfId="17448"/>
    <cellStyle name="40% - Accent2 3 2 7 2" xfId="24892"/>
    <cellStyle name="40% - Accent2 3 2 7 2 2" xfId="49415"/>
    <cellStyle name="40% - Accent2 3 2 7 2 3" xfId="52657"/>
    <cellStyle name="40% - Accent2 3 2 7 3" xfId="42149"/>
    <cellStyle name="40% - Accent2 3 2 7 4" xfId="52658"/>
    <cellStyle name="40% - Accent2 3 2 8" xfId="19331"/>
    <cellStyle name="40% - Accent2 3 2 8 2" xfId="43917"/>
    <cellStyle name="40% - Accent2 3 2 8 3" xfId="52659"/>
    <cellStyle name="40% - Accent2 3 2 9" xfId="7883"/>
    <cellStyle name="40% - Accent2 3 2 9 2" xfId="32900"/>
    <cellStyle name="40% - Accent2 3 20" xfId="52660"/>
    <cellStyle name="40% - Accent2 3 21" xfId="52661"/>
    <cellStyle name="40% - Accent2 3 22" xfId="52662"/>
    <cellStyle name="40% - Accent2 3 23" xfId="52663"/>
    <cellStyle name="40% - Accent2 3 24" xfId="52664"/>
    <cellStyle name="40% - Accent2 3 25" xfId="52665"/>
    <cellStyle name="40% - Accent2 3 26" xfId="52666"/>
    <cellStyle name="40% - Accent2 3 27" xfId="52667"/>
    <cellStyle name="40% - Accent2 3 28" xfId="52668"/>
    <cellStyle name="40% - Accent2 3 29" xfId="52669"/>
    <cellStyle name="40% - Accent2 3 3" xfId="2309"/>
    <cellStyle name="40% - Accent2 3 3 10" xfId="52670"/>
    <cellStyle name="40% - Accent2 3 3 11" xfId="52671"/>
    <cellStyle name="40% - Accent2 3 3 12" xfId="52672"/>
    <cellStyle name="40% - Accent2 3 3 13" xfId="52673"/>
    <cellStyle name="40% - Accent2 3 3 14" xfId="52674"/>
    <cellStyle name="40% - Accent2 3 3 15" xfId="52675"/>
    <cellStyle name="40% - Accent2 3 3 16" xfId="52676"/>
    <cellStyle name="40% - Accent2 3 3 17" xfId="52677"/>
    <cellStyle name="40% - Accent2 3 3 18" xfId="52678"/>
    <cellStyle name="40% - Accent2 3 3 19" xfId="52679"/>
    <cellStyle name="40% - Accent2 3 3 2" xfId="6659"/>
    <cellStyle name="40% - Accent2 3 3 2 2" xfId="21413"/>
    <cellStyle name="40% - Accent2 3 3 2 2 2" xfId="45972"/>
    <cellStyle name="40% - Accent2 3 3 2 2 3" xfId="52680"/>
    <cellStyle name="40% - Accent2 3 3 2 3" xfId="14670"/>
    <cellStyle name="40% - Accent2 3 3 2 3 2" xfId="39534"/>
    <cellStyle name="40% - Accent2 3 3 2 4" xfId="10598"/>
    <cellStyle name="40% - Accent2 3 3 2 4 2" xfId="35615"/>
    <cellStyle name="40% - Accent2 3 3 2 5" xfId="31742"/>
    <cellStyle name="40% - Accent2 3 3 20" xfId="52681"/>
    <cellStyle name="40% - Accent2 3 3 21" xfId="52682"/>
    <cellStyle name="40% - Accent2 3 3 3" xfId="4689"/>
    <cellStyle name="40% - Accent2 3 3 3 2" xfId="22411"/>
    <cellStyle name="40% - Accent2 3 3 3 2 2" xfId="46966"/>
    <cellStyle name="40% - Accent2 3 3 3 2 3" xfId="52683"/>
    <cellStyle name="40% - Accent2 3 3 3 3" xfId="11771"/>
    <cellStyle name="40% - Accent2 3 3 3 3 2" xfId="36788"/>
    <cellStyle name="40% - Accent2 3 3 3 4" xfId="29811"/>
    <cellStyle name="40% - Accent2 3 3 4" xfId="16053"/>
    <cellStyle name="40% - Accent2 3 3 4 2" xfId="23444"/>
    <cellStyle name="40% - Accent2 3 3 4 2 2" xfId="47987"/>
    <cellStyle name="40% - Accent2 3 3 4 2 3" xfId="52684"/>
    <cellStyle name="40% - Accent2 3 3 4 3" xfId="40848"/>
    <cellStyle name="40% - Accent2 3 3 4 4" xfId="52685"/>
    <cellStyle name="40% - Accent2 3 3 5" xfId="17118"/>
    <cellStyle name="40% - Accent2 3 3 5 2" xfId="24536"/>
    <cellStyle name="40% - Accent2 3 3 5 2 2" xfId="49075"/>
    <cellStyle name="40% - Accent2 3 3 5 2 3" xfId="52686"/>
    <cellStyle name="40% - Accent2 3 3 5 3" xfId="41868"/>
    <cellStyle name="40% - Accent2 3 3 5 4" xfId="52687"/>
    <cellStyle name="40% - Accent2 3 3 6" xfId="18212"/>
    <cellStyle name="40% - Accent2 3 3 6 2" xfId="25654"/>
    <cellStyle name="40% - Accent2 3 3 6 2 2" xfId="50177"/>
    <cellStyle name="40% - Accent2 3 3 6 2 3" xfId="52688"/>
    <cellStyle name="40% - Accent2 3 3 6 3" xfId="42908"/>
    <cellStyle name="40% - Accent2 3 3 6 4" xfId="52689"/>
    <cellStyle name="40% - Accent2 3 3 7" xfId="20457"/>
    <cellStyle name="40% - Accent2 3 3 7 2" xfId="45018"/>
    <cellStyle name="40% - Accent2 3 3 7 3" xfId="52690"/>
    <cellStyle name="40% - Accent2 3 3 8" xfId="8645"/>
    <cellStyle name="40% - Accent2 3 3 8 2" xfId="33662"/>
    <cellStyle name="40% - Accent2 3 3 9" xfId="27879"/>
    <cellStyle name="40% - Accent2 3 3 9 2" xfId="52691"/>
    <cellStyle name="40% - Accent2 3 30" xfId="52692"/>
    <cellStyle name="40% - Accent2 3 31" xfId="52693"/>
    <cellStyle name="40% - Accent2 3 32" xfId="52694"/>
    <cellStyle name="40% - Accent2 3 33" xfId="52695"/>
    <cellStyle name="40% - Accent2 3 4" xfId="2425"/>
    <cellStyle name="40% - Accent2 3 4 10" xfId="52696"/>
    <cellStyle name="40% - Accent2 3 4 2" xfId="6762"/>
    <cellStyle name="40% - Accent2 3 4 2 2" xfId="21516"/>
    <cellStyle name="40% - Accent2 3 4 2 2 2" xfId="46075"/>
    <cellStyle name="40% - Accent2 3 4 2 2 3" xfId="52697"/>
    <cellStyle name="40% - Accent2 3 4 2 3" xfId="14717"/>
    <cellStyle name="40% - Accent2 3 4 2 3 2" xfId="39581"/>
    <cellStyle name="40% - Accent2 3 4 2 4" xfId="10701"/>
    <cellStyle name="40% - Accent2 3 4 2 4 2" xfId="35718"/>
    <cellStyle name="40% - Accent2 3 4 2 5" xfId="31845"/>
    <cellStyle name="40% - Accent2 3 4 3" xfId="4792"/>
    <cellStyle name="40% - Accent2 3 4 3 2" xfId="22523"/>
    <cellStyle name="40% - Accent2 3 4 3 2 2" xfId="47069"/>
    <cellStyle name="40% - Accent2 3 4 3 2 3" xfId="52698"/>
    <cellStyle name="40% - Accent2 3 4 3 3" xfId="11772"/>
    <cellStyle name="40% - Accent2 3 4 3 3 2" xfId="36789"/>
    <cellStyle name="40% - Accent2 3 4 3 4" xfId="29914"/>
    <cellStyle name="40% - Accent2 3 4 4" xfId="16132"/>
    <cellStyle name="40% - Accent2 3 4 4 2" xfId="23547"/>
    <cellStyle name="40% - Accent2 3 4 4 2 2" xfId="48090"/>
    <cellStyle name="40% - Accent2 3 4 4 2 3" xfId="52699"/>
    <cellStyle name="40% - Accent2 3 4 4 3" xfId="40927"/>
    <cellStyle name="40% - Accent2 3 4 4 4" xfId="52700"/>
    <cellStyle name="40% - Accent2 3 4 5" xfId="17221"/>
    <cellStyle name="40% - Accent2 3 4 5 2" xfId="24639"/>
    <cellStyle name="40% - Accent2 3 4 5 2 2" xfId="49178"/>
    <cellStyle name="40% - Accent2 3 4 5 2 3" xfId="52701"/>
    <cellStyle name="40% - Accent2 3 4 5 3" xfId="41971"/>
    <cellStyle name="40% - Accent2 3 4 5 4" xfId="52702"/>
    <cellStyle name="40% - Accent2 3 4 6" xfId="18316"/>
    <cellStyle name="40% - Accent2 3 4 6 2" xfId="25757"/>
    <cellStyle name="40% - Accent2 3 4 6 2 2" xfId="50280"/>
    <cellStyle name="40% - Accent2 3 4 6 2 3" xfId="52703"/>
    <cellStyle name="40% - Accent2 3 4 6 3" xfId="43011"/>
    <cellStyle name="40% - Accent2 3 4 6 4" xfId="52704"/>
    <cellStyle name="40% - Accent2 3 4 7" xfId="20152"/>
    <cellStyle name="40% - Accent2 3 4 7 2" xfId="44716"/>
    <cellStyle name="40% - Accent2 3 4 7 3" xfId="52705"/>
    <cellStyle name="40% - Accent2 3 4 8" xfId="8748"/>
    <cellStyle name="40% - Accent2 3 4 8 2" xfId="33765"/>
    <cellStyle name="40% - Accent2 3 4 9" xfId="27982"/>
    <cellStyle name="40% - Accent2 3 4 9 2" xfId="52706"/>
    <cellStyle name="40% - Accent2 3 5" xfId="2509"/>
    <cellStyle name="40% - Accent2 3 5 2" xfId="6834"/>
    <cellStyle name="40% - Accent2 3 5 2 2" xfId="23620"/>
    <cellStyle name="40% - Accent2 3 5 2 2 2" xfId="48161"/>
    <cellStyle name="40% - Accent2 3 5 2 2 3" xfId="52707"/>
    <cellStyle name="40% - Accent2 3 5 2 3" xfId="16193"/>
    <cellStyle name="40% - Accent2 3 5 2 3 2" xfId="40979"/>
    <cellStyle name="40% - Accent2 3 5 2 4" xfId="10772"/>
    <cellStyle name="40% - Accent2 3 5 2 4 2" xfId="35789"/>
    <cellStyle name="40% - Accent2 3 5 2 5" xfId="31916"/>
    <cellStyle name="40% - Accent2 3 5 3" xfId="4863"/>
    <cellStyle name="40% - Accent2 3 5 3 2" xfId="24710"/>
    <cellStyle name="40% - Accent2 3 5 3 2 2" xfId="49249"/>
    <cellStyle name="40% - Accent2 3 5 3 2 3" xfId="52708"/>
    <cellStyle name="40% - Accent2 3 5 3 3" xfId="11773"/>
    <cellStyle name="40% - Accent2 3 5 3 3 2" xfId="36790"/>
    <cellStyle name="40% - Accent2 3 5 3 4" xfId="29985"/>
    <cellStyle name="40% - Accent2 3 5 4" xfId="18373"/>
    <cellStyle name="40% - Accent2 3 5 4 2" xfId="25828"/>
    <cellStyle name="40% - Accent2 3 5 4 2 2" xfId="50351"/>
    <cellStyle name="40% - Accent2 3 5 4 2 3" xfId="52709"/>
    <cellStyle name="40% - Accent2 3 5 4 3" xfId="43068"/>
    <cellStyle name="40% - Accent2 3 5 4 4" xfId="52710"/>
    <cellStyle name="40% - Accent2 3 5 5" xfId="20651"/>
    <cellStyle name="40% - Accent2 3 5 5 2" xfId="45212"/>
    <cellStyle name="40% - Accent2 3 5 5 3" xfId="52711"/>
    <cellStyle name="40% - Accent2 3 5 6" xfId="8819"/>
    <cellStyle name="40% - Accent2 3 5 6 2" xfId="33836"/>
    <cellStyle name="40% - Accent2 3 5 7" xfId="28053"/>
    <cellStyle name="40% - Accent2 3 5 7 2" xfId="52712"/>
    <cellStyle name="40% - Accent2 3 5 8" xfId="52713"/>
    <cellStyle name="40% - Accent2 3 6" xfId="2732"/>
    <cellStyle name="40% - Accent2 3 6 2" xfId="6898"/>
    <cellStyle name="40% - Accent2 3 6 2 2" xfId="25884"/>
    <cellStyle name="40% - Accent2 3 6 2 2 2" xfId="50407"/>
    <cellStyle name="40% - Accent2 3 6 2 2 3" xfId="52714"/>
    <cellStyle name="40% - Accent2 3 6 2 3" xfId="18418"/>
    <cellStyle name="40% - Accent2 3 6 2 3 2" xfId="43112"/>
    <cellStyle name="40% - Accent2 3 6 2 4" xfId="10828"/>
    <cellStyle name="40% - Accent2 3 6 2 4 2" xfId="35845"/>
    <cellStyle name="40% - Accent2 3 6 2 5" xfId="31972"/>
    <cellStyle name="40% - Accent2 3 6 3" xfId="4919"/>
    <cellStyle name="40% - Accent2 3 6 3 2" xfId="11774"/>
    <cellStyle name="40% - Accent2 3 6 3 2 2" xfId="36791"/>
    <cellStyle name="40% - Accent2 3 6 3 3" xfId="30041"/>
    <cellStyle name="40% - Accent2 3 6 4" xfId="8885"/>
    <cellStyle name="40% - Accent2 3 6 4 2" xfId="33902"/>
    <cellStyle name="40% - Accent2 3 6 5" xfId="28109"/>
    <cellStyle name="40% - Accent2 3 6 5 2" xfId="52715"/>
    <cellStyle name="40% - Accent2 3 6 6" xfId="52716"/>
    <cellStyle name="40% - Accent2 3 7" xfId="3409"/>
    <cellStyle name="40% - Accent2 3 7 2" xfId="7561"/>
    <cellStyle name="40% - Accent2 3 7 2 2" xfId="26548"/>
    <cellStyle name="40% - Accent2 3 7 2 2 2" xfId="51070"/>
    <cellStyle name="40% - Accent2 3 7 2 2 3" xfId="52717"/>
    <cellStyle name="40% - Accent2 3 7 2 3" xfId="18947"/>
    <cellStyle name="40% - Accent2 3 7 2 3 2" xfId="43640"/>
    <cellStyle name="40% - Accent2 3 7 2 4" xfId="11491"/>
    <cellStyle name="40% - Accent2 3 7 2 4 2" xfId="36508"/>
    <cellStyle name="40% - Accent2 3 7 2 5" xfId="32635"/>
    <cellStyle name="40% - Accent2 3 7 3" xfId="5582"/>
    <cellStyle name="40% - Accent2 3 7 3 2" xfId="11775"/>
    <cellStyle name="40% - Accent2 3 7 3 2 2" xfId="36792"/>
    <cellStyle name="40% - Accent2 3 7 3 3" xfId="30704"/>
    <cellStyle name="40% - Accent2 3 7 4" xfId="9557"/>
    <cellStyle name="40% - Accent2 3 7 4 2" xfId="34574"/>
    <cellStyle name="40% - Accent2 3 7 5" xfId="28772"/>
    <cellStyle name="40% - Accent2 3 7 5 2" xfId="52718"/>
    <cellStyle name="40% - Accent2 3 7 6" xfId="52719"/>
    <cellStyle name="40% - Accent2 3 8" xfId="3517"/>
    <cellStyle name="40% - Accent2 3 8 2" xfId="7655"/>
    <cellStyle name="40% - Accent2 3 8 2 2" xfId="23785"/>
    <cellStyle name="40% - Accent2 3 8 2 2 2" xfId="48324"/>
    <cellStyle name="40% - Accent2 3 8 2 3" xfId="11585"/>
    <cellStyle name="40% - Accent2 3 8 2 3 2" xfId="36602"/>
    <cellStyle name="40% - Accent2 3 8 2 4" xfId="32729"/>
    <cellStyle name="40% - Accent2 3 8 3" xfId="5676"/>
    <cellStyle name="40% - Accent2 3 8 3 2" xfId="11776"/>
    <cellStyle name="40% - Accent2 3 8 3 2 2" xfId="36793"/>
    <cellStyle name="40% - Accent2 3 8 3 3" xfId="30798"/>
    <cellStyle name="40% - Accent2 3 8 4" xfId="9652"/>
    <cellStyle name="40% - Accent2 3 8 4 2" xfId="34669"/>
    <cellStyle name="40% - Accent2 3 8 5" xfId="28866"/>
    <cellStyle name="40% - Accent2 3 9" xfId="5869"/>
    <cellStyle name="40% - Accent2 3 9 2" xfId="24891"/>
    <cellStyle name="40% - Accent2 3 9 2 2" xfId="49414"/>
    <cellStyle name="40% - Accent2 3 9 2 3" xfId="52720"/>
    <cellStyle name="40% - Accent2 3 9 3" xfId="17447"/>
    <cellStyle name="40% - Accent2 3 9 3 2" xfId="42148"/>
    <cellStyle name="40% - Accent2 3 9 4" xfId="9835"/>
    <cellStyle name="40% - Accent2 3 9 4 2" xfId="34852"/>
    <cellStyle name="40% - Accent2 3 9 5" xfId="30979"/>
    <cellStyle name="40% - Accent2 4" xfId="941"/>
    <cellStyle name="40% - Accent2 4 10" xfId="7884"/>
    <cellStyle name="40% - Accent2 4 10 2" xfId="32901"/>
    <cellStyle name="40% - Accent2 4 11" xfId="27118"/>
    <cellStyle name="40% - Accent2 4 11 2" xfId="52721"/>
    <cellStyle name="40% - Accent2 4 12" xfId="52722"/>
    <cellStyle name="40% - Accent2 4 13" xfId="52723"/>
    <cellStyle name="40% - Accent2 4 2" xfId="942"/>
    <cellStyle name="40% - Accent2 4 2 10" xfId="27119"/>
    <cellStyle name="40% - Accent2 4 2 10 2" xfId="52724"/>
    <cellStyle name="40% - Accent2 4 2 11" xfId="52725"/>
    <cellStyle name="40% - Accent2 4 2 2" xfId="2735"/>
    <cellStyle name="40% - Accent2 4 2 2 2" xfId="6901"/>
    <cellStyle name="40% - Accent2 4 2 2 2 2" xfId="25887"/>
    <cellStyle name="40% - Accent2 4 2 2 2 2 2" xfId="50410"/>
    <cellStyle name="40% - Accent2 4 2 2 2 2 3" xfId="52726"/>
    <cellStyle name="40% - Accent2 4 2 2 2 3" xfId="18421"/>
    <cellStyle name="40% - Accent2 4 2 2 2 3 2" xfId="43115"/>
    <cellStyle name="40% - Accent2 4 2 2 2 4" xfId="10831"/>
    <cellStyle name="40% - Accent2 4 2 2 2 4 2" xfId="35848"/>
    <cellStyle name="40% - Accent2 4 2 2 2 5" xfId="31975"/>
    <cellStyle name="40% - Accent2 4 2 2 3" xfId="4922"/>
    <cellStyle name="40% - Accent2 4 2 2 3 2" xfId="11777"/>
    <cellStyle name="40% - Accent2 4 2 2 3 2 2" xfId="36794"/>
    <cellStyle name="40% - Accent2 4 2 2 3 3" xfId="30044"/>
    <cellStyle name="40% - Accent2 4 2 2 4" xfId="8888"/>
    <cellStyle name="40% - Accent2 4 2 2 4 2" xfId="33905"/>
    <cellStyle name="40% - Accent2 4 2 2 5" xfId="28112"/>
    <cellStyle name="40% - Accent2 4 2 2 5 2" xfId="52727"/>
    <cellStyle name="40% - Accent2 4 2 2 6" xfId="52728"/>
    <cellStyle name="40% - Accent2 4 2 3" xfId="5872"/>
    <cellStyle name="40% - Accent2 4 2 3 2" xfId="20654"/>
    <cellStyle name="40% - Accent2 4 2 3 2 2" xfId="45215"/>
    <cellStyle name="40% - Accent2 4 2 3 2 3" xfId="52729"/>
    <cellStyle name="40% - Accent2 4 2 3 3" xfId="14114"/>
    <cellStyle name="40% - Accent2 4 2 3 3 2" xfId="38993"/>
    <cellStyle name="40% - Accent2 4 2 3 4" xfId="9838"/>
    <cellStyle name="40% - Accent2 4 2 3 4 2" xfId="34855"/>
    <cellStyle name="40% - Accent2 4 2 3 5" xfId="30982"/>
    <cellStyle name="40% - Accent2 4 2 4" xfId="3929"/>
    <cellStyle name="40% - Accent2 4 2 4 2" xfId="21669"/>
    <cellStyle name="40% - Accent2 4 2 4 2 2" xfId="46228"/>
    <cellStyle name="40% - Accent2 4 2 4 2 3" xfId="52730"/>
    <cellStyle name="40% - Accent2 4 2 4 3" xfId="11778"/>
    <cellStyle name="40% - Accent2 4 2 4 3 2" xfId="36795"/>
    <cellStyle name="40% - Accent2 4 2 4 4" xfId="29051"/>
    <cellStyle name="40% - Accent2 4 2 5" xfId="15310"/>
    <cellStyle name="40% - Accent2 4 2 5 2" xfId="22690"/>
    <cellStyle name="40% - Accent2 4 2 5 2 2" xfId="47234"/>
    <cellStyle name="40% - Accent2 4 2 5 2 3" xfId="52731"/>
    <cellStyle name="40% - Accent2 4 2 5 3" xfId="40113"/>
    <cellStyle name="40% - Accent2 4 2 5 4" xfId="52732"/>
    <cellStyle name="40% - Accent2 4 2 6" xfId="16368"/>
    <cellStyle name="40% - Accent2 4 2 6 2" xfId="23788"/>
    <cellStyle name="40% - Accent2 4 2 6 2 2" xfId="48327"/>
    <cellStyle name="40% - Accent2 4 2 6 2 3" xfId="52733"/>
    <cellStyle name="40% - Accent2 4 2 6 3" xfId="41127"/>
    <cellStyle name="40% - Accent2 4 2 6 4" xfId="52734"/>
    <cellStyle name="40% - Accent2 4 2 7" xfId="17450"/>
    <cellStyle name="40% - Accent2 4 2 7 2" xfId="24894"/>
    <cellStyle name="40% - Accent2 4 2 7 2 2" xfId="49417"/>
    <cellStyle name="40% - Accent2 4 2 7 2 3" xfId="52735"/>
    <cellStyle name="40% - Accent2 4 2 7 3" xfId="42151"/>
    <cellStyle name="40% - Accent2 4 2 7 4" xfId="52736"/>
    <cellStyle name="40% - Accent2 4 2 8" xfId="19333"/>
    <cellStyle name="40% - Accent2 4 2 8 2" xfId="43919"/>
    <cellStyle name="40% - Accent2 4 2 8 3" xfId="52737"/>
    <cellStyle name="40% - Accent2 4 2 9" xfId="7885"/>
    <cellStyle name="40% - Accent2 4 2 9 2" xfId="32902"/>
    <cellStyle name="40% - Accent2 4 3" xfId="2734"/>
    <cellStyle name="40% - Accent2 4 3 2" xfId="6900"/>
    <cellStyle name="40% - Accent2 4 3 2 2" xfId="25886"/>
    <cellStyle name="40% - Accent2 4 3 2 2 2" xfId="50409"/>
    <cellStyle name="40% - Accent2 4 3 2 2 3" xfId="52738"/>
    <cellStyle name="40% - Accent2 4 3 2 3" xfId="18420"/>
    <cellStyle name="40% - Accent2 4 3 2 3 2" xfId="43114"/>
    <cellStyle name="40% - Accent2 4 3 2 4" xfId="10830"/>
    <cellStyle name="40% - Accent2 4 3 2 4 2" xfId="35847"/>
    <cellStyle name="40% - Accent2 4 3 2 5" xfId="31974"/>
    <cellStyle name="40% - Accent2 4 3 3" xfId="4921"/>
    <cellStyle name="40% - Accent2 4 3 3 2" xfId="11779"/>
    <cellStyle name="40% - Accent2 4 3 3 2 2" xfId="36796"/>
    <cellStyle name="40% - Accent2 4 3 3 3" xfId="30043"/>
    <cellStyle name="40% - Accent2 4 3 4" xfId="8887"/>
    <cellStyle name="40% - Accent2 4 3 4 2" xfId="33904"/>
    <cellStyle name="40% - Accent2 4 3 5" xfId="28111"/>
    <cellStyle name="40% - Accent2 4 3 5 2" xfId="52739"/>
    <cellStyle name="40% - Accent2 4 3 6" xfId="52740"/>
    <cellStyle name="40% - Accent2 4 4" xfId="5871"/>
    <cellStyle name="40% - Accent2 4 4 2" xfId="20653"/>
    <cellStyle name="40% - Accent2 4 4 2 2" xfId="45214"/>
    <cellStyle name="40% - Accent2 4 4 2 3" xfId="52741"/>
    <cellStyle name="40% - Accent2 4 4 3" xfId="14113"/>
    <cellStyle name="40% - Accent2 4 4 3 2" xfId="38992"/>
    <cellStyle name="40% - Accent2 4 4 4" xfId="9837"/>
    <cellStyle name="40% - Accent2 4 4 4 2" xfId="34854"/>
    <cellStyle name="40% - Accent2 4 4 5" xfId="30981"/>
    <cellStyle name="40% - Accent2 4 5" xfId="3928"/>
    <cellStyle name="40% - Accent2 4 5 2" xfId="21668"/>
    <cellStyle name="40% - Accent2 4 5 2 2" xfId="46227"/>
    <cellStyle name="40% - Accent2 4 5 2 3" xfId="52742"/>
    <cellStyle name="40% - Accent2 4 5 3" xfId="11780"/>
    <cellStyle name="40% - Accent2 4 5 3 2" xfId="36797"/>
    <cellStyle name="40% - Accent2 4 5 4" xfId="29050"/>
    <cellStyle name="40% - Accent2 4 6" xfId="15309"/>
    <cellStyle name="40% - Accent2 4 6 2" xfId="22689"/>
    <cellStyle name="40% - Accent2 4 6 2 2" xfId="47233"/>
    <cellStyle name="40% - Accent2 4 6 2 3" xfId="52743"/>
    <cellStyle name="40% - Accent2 4 6 3" xfId="40112"/>
    <cellStyle name="40% - Accent2 4 6 4" xfId="52744"/>
    <cellStyle name="40% - Accent2 4 7" xfId="16367"/>
    <cellStyle name="40% - Accent2 4 7 2" xfId="23787"/>
    <cellStyle name="40% - Accent2 4 7 2 2" xfId="48326"/>
    <cellStyle name="40% - Accent2 4 7 2 3" xfId="52745"/>
    <cellStyle name="40% - Accent2 4 7 3" xfId="41126"/>
    <cellStyle name="40% - Accent2 4 7 4" xfId="52746"/>
    <cellStyle name="40% - Accent2 4 8" xfId="17449"/>
    <cellStyle name="40% - Accent2 4 8 2" xfId="24893"/>
    <cellStyle name="40% - Accent2 4 8 2 2" xfId="49416"/>
    <cellStyle name="40% - Accent2 4 8 2 3" xfId="52747"/>
    <cellStyle name="40% - Accent2 4 8 3" xfId="42150"/>
    <cellStyle name="40% - Accent2 4 8 4" xfId="52748"/>
    <cellStyle name="40% - Accent2 4 9" xfId="19332"/>
    <cellStyle name="40% - Accent2 4 9 2" xfId="43918"/>
    <cellStyle name="40% - Accent2 4 9 3" xfId="52749"/>
    <cellStyle name="40% - Accent2 5" xfId="943"/>
    <cellStyle name="40% - Accent2 5 2" xfId="26841"/>
    <cellStyle name="40% - Accent2 6" xfId="2260"/>
    <cellStyle name="40% - Accent2 6 10" xfId="52750"/>
    <cellStyle name="40% - Accent2 6 2" xfId="6615"/>
    <cellStyle name="40% - Accent2 6 2 2" xfId="21369"/>
    <cellStyle name="40% - Accent2 6 2 2 2" xfId="45928"/>
    <cellStyle name="40% - Accent2 6 2 2 3" xfId="52751"/>
    <cellStyle name="40% - Accent2 6 2 3" xfId="14630"/>
    <cellStyle name="40% - Accent2 6 2 3 2" xfId="39496"/>
    <cellStyle name="40% - Accent2 6 2 4" xfId="10554"/>
    <cellStyle name="40% - Accent2 6 2 4 2" xfId="35571"/>
    <cellStyle name="40% - Accent2 6 2 5" xfId="31698"/>
    <cellStyle name="40% - Accent2 6 3" xfId="4645"/>
    <cellStyle name="40% - Accent2 6 3 2" xfId="22365"/>
    <cellStyle name="40% - Accent2 6 3 2 2" xfId="46922"/>
    <cellStyle name="40% - Accent2 6 3 2 3" xfId="52752"/>
    <cellStyle name="40% - Accent2 6 3 3" xfId="11781"/>
    <cellStyle name="40% - Accent2 6 3 3 2" xfId="36798"/>
    <cellStyle name="40% - Accent2 6 3 4" xfId="29767"/>
    <cellStyle name="40% - Accent2 6 4" xfId="16009"/>
    <cellStyle name="40% - Accent2 6 4 2" xfId="23400"/>
    <cellStyle name="40% - Accent2 6 4 2 2" xfId="47943"/>
    <cellStyle name="40% - Accent2 6 4 2 3" xfId="52753"/>
    <cellStyle name="40% - Accent2 6 4 3" xfId="40804"/>
    <cellStyle name="40% - Accent2 6 4 4" xfId="52754"/>
    <cellStyle name="40% - Accent2 6 5" xfId="17074"/>
    <cellStyle name="40% - Accent2 6 5 2" xfId="24492"/>
    <cellStyle name="40% - Accent2 6 5 2 2" xfId="49031"/>
    <cellStyle name="40% - Accent2 6 5 2 3" xfId="52755"/>
    <cellStyle name="40% - Accent2 6 5 3" xfId="41824"/>
    <cellStyle name="40% - Accent2 6 5 4" xfId="52756"/>
    <cellStyle name="40% - Accent2 6 6" xfId="18168"/>
    <cellStyle name="40% - Accent2 6 6 2" xfId="25610"/>
    <cellStyle name="40% - Accent2 6 6 2 2" xfId="50133"/>
    <cellStyle name="40% - Accent2 6 6 2 3" xfId="52757"/>
    <cellStyle name="40% - Accent2 6 6 3" xfId="42864"/>
    <cellStyle name="40% - Accent2 6 6 4" xfId="52758"/>
    <cellStyle name="40% - Accent2 6 7" xfId="20413"/>
    <cellStyle name="40% - Accent2 6 7 2" xfId="44974"/>
    <cellStyle name="40% - Accent2 6 7 3" xfId="52759"/>
    <cellStyle name="40% - Accent2 6 8" xfId="8601"/>
    <cellStyle name="40% - Accent2 6 8 2" xfId="33618"/>
    <cellStyle name="40% - Accent2 6 9" xfId="27835"/>
    <cellStyle name="40% - Accent2 6 9 2" xfId="52760"/>
    <cellStyle name="40% - Accent2 7" xfId="2380"/>
    <cellStyle name="40% - Accent2 7 10" xfId="52761"/>
    <cellStyle name="40% - Accent2 7 2" xfId="6721"/>
    <cellStyle name="40% - Accent2 7 2 2" xfId="21475"/>
    <cellStyle name="40% - Accent2 7 2 2 2" xfId="46034"/>
    <cellStyle name="40% - Accent2 7 2 2 3" xfId="52762"/>
    <cellStyle name="40% - Accent2 7 2 3" xfId="14691"/>
    <cellStyle name="40% - Accent2 7 2 3 2" xfId="39555"/>
    <cellStyle name="40% - Accent2 7 2 4" xfId="10660"/>
    <cellStyle name="40% - Accent2 7 2 4 2" xfId="35677"/>
    <cellStyle name="40% - Accent2 7 2 5" xfId="31804"/>
    <cellStyle name="40% - Accent2 7 3" xfId="4751"/>
    <cellStyle name="40% - Accent2 7 3 2" xfId="22480"/>
    <cellStyle name="40% - Accent2 7 3 2 2" xfId="47028"/>
    <cellStyle name="40% - Accent2 7 3 2 3" xfId="52763"/>
    <cellStyle name="40% - Accent2 7 3 3" xfId="11782"/>
    <cellStyle name="40% - Accent2 7 3 3 2" xfId="36799"/>
    <cellStyle name="40% - Accent2 7 3 4" xfId="29873"/>
    <cellStyle name="40% - Accent2 7 4" xfId="16106"/>
    <cellStyle name="40% - Accent2 7 4 2" xfId="23506"/>
    <cellStyle name="40% - Accent2 7 4 2 2" xfId="48049"/>
    <cellStyle name="40% - Accent2 7 4 2 3" xfId="52764"/>
    <cellStyle name="40% - Accent2 7 4 3" xfId="40901"/>
    <cellStyle name="40% - Accent2 7 4 4" xfId="52765"/>
    <cellStyle name="40% - Accent2 7 5" xfId="17180"/>
    <cellStyle name="40% - Accent2 7 5 2" xfId="24598"/>
    <cellStyle name="40% - Accent2 7 5 2 2" xfId="49137"/>
    <cellStyle name="40% - Accent2 7 5 2 3" xfId="52766"/>
    <cellStyle name="40% - Accent2 7 5 3" xfId="41930"/>
    <cellStyle name="40% - Accent2 7 5 4" xfId="52767"/>
    <cellStyle name="40% - Accent2 7 6" xfId="18274"/>
    <cellStyle name="40% - Accent2 7 6 2" xfId="25716"/>
    <cellStyle name="40% - Accent2 7 6 2 2" xfId="50239"/>
    <cellStyle name="40% - Accent2 7 6 2 3" xfId="52768"/>
    <cellStyle name="40% - Accent2 7 6 3" xfId="42970"/>
    <cellStyle name="40% - Accent2 7 6 4" xfId="52769"/>
    <cellStyle name="40% - Accent2 7 7" xfId="20334"/>
    <cellStyle name="40% - Accent2 7 7 2" xfId="44896"/>
    <cellStyle name="40% - Accent2 7 7 3" xfId="52770"/>
    <cellStyle name="40% - Accent2 7 8" xfId="8707"/>
    <cellStyle name="40% - Accent2 7 8 2" xfId="33724"/>
    <cellStyle name="40% - Accent2 7 9" xfId="27941"/>
    <cellStyle name="40% - Accent2 7 9 2" xfId="52771"/>
    <cellStyle name="40% - Accent2 8" xfId="2458"/>
    <cellStyle name="40% - Accent2 8 2" xfId="6789"/>
    <cellStyle name="40% - Accent2 8 2 2" xfId="23576"/>
    <cellStyle name="40% - Accent2 8 2 2 2" xfId="48117"/>
    <cellStyle name="40% - Accent2 8 2 2 3" xfId="52772"/>
    <cellStyle name="40% - Accent2 8 2 3" xfId="16155"/>
    <cellStyle name="40% - Accent2 8 2 3 2" xfId="40946"/>
    <cellStyle name="40% - Accent2 8 2 4" xfId="10728"/>
    <cellStyle name="40% - Accent2 8 2 4 2" xfId="35745"/>
    <cellStyle name="40% - Accent2 8 2 5" xfId="31872"/>
    <cellStyle name="40% - Accent2 8 3" xfId="4819"/>
    <cellStyle name="40% - Accent2 8 3 2" xfId="24666"/>
    <cellStyle name="40% - Accent2 8 3 2 2" xfId="49205"/>
    <cellStyle name="40% - Accent2 8 3 2 3" xfId="52773"/>
    <cellStyle name="40% - Accent2 8 3 3" xfId="11783"/>
    <cellStyle name="40% - Accent2 8 3 3 2" xfId="36800"/>
    <cellStyle name="40% - Accent2 8 3 4" xfId="29941"/>
    <cellStyle name="40% - Accent2 8 4" xfId="18340"/>
    <cellStyle name="40% - Accent2 8 4 2" xfId="25784"/>
    <cellStyle name="40% - Accent2 8 4 2 2" xfId="50307"/>
    <cellStyle name="40% - Accent2 8 4 2 3" xfId="52774"/>
    <cellStyle name="40% - Accent2 8 4 3" xfId="43035"/>
    <cellStyle name="40% - Accent2 8 4 4" xfId="52775"/>
    <cellStyle name="40% - Accent2 8 5" xfId="21290"/>
    <cellStyle name="40% - Accent2 8 5 2" xfId="45850"/>
    <cellStyle name="40% - Accent2 8 5 3" xfId="52776"/>
    <cellStyle name="40% - Accent2 8 6" xfId="8775"/>
    <cellStyle name="40% - Accent2 8 6 2" xfId="33792"/>
    <cellStyle name="40% - Accent2 8 7" xfId="28009"/>
    <cellStyle name="40% - Accent2 8 7 2" xfId="52777"/>
    <cellStyle name="40% - Accent2 8 8" xfId="52778"/>
    <cellStyle name="40% - Accent2 9" xfId="3362"/>
    <cellStyle name="40% - Accent2 9 2" xfId="7521"/>
    <cellStyle name="40% - Accent2 9 2 2" xfId="26508"/>
    <cellStyle name="40% - Accent2 9 2 2 2" xfId="51030"/>
    <cellStyle name="40% - Accent2 9 2 2 3" xfId="52779"/>
    <cellStyle name="40% - Accent2 9 2 3" xfId="18915"/>
    <cellStyle name="40% - Accent2 9 2 3 2" xfId="43608"/>
    <cellStyle name="40% - Accent2 9 2 4" xfId="11451"/>
    <cellStyle name="40% - Accent2 9 2 4 2" xfId="36468"/>
    <cellStyle name="40% - Accent2 9 2 5" xfId="32595"/>
    <cellStyle name="40% - Accent2 9 3" xfId="5542"/>
    <cellStyle name="40% - Accent2 9 3 2" xfId="11784"/>
    <cellStyle name="40% - Accent2 9 3 2 2" xfId="36801"/>
    <cellStyle name="40% - Accent2 9 3 3" xfId="30664"/>
    <cellStyle name="40% - Accent2 9 4" xfId="9511"/>
    <cellStyle name="40% - Accent2 9 4 2" xfId="34528"/>
    <cellStyle name="40% - Accent2 9 5" xfId="28732"/>
    <cellStyle name="40% - Accent2 9 5 2" xfId="52780"/>
    <cellStyle name="40% - Accent2 9 6" xfId="52781"/>
    <cellStyle name="40% - Accent3" xfId="9" builtinId="39" customBuiltin="1"/>
    <cellStyle name="40% - Accent3 10" xfId="3381"/>
    <cellStyle name="40% - Accent3 10 2" xfId="7537"/>
    <cellStyle name="40% - Accent3 10 2 2" xfId="26524"/>
    <cellStyle name="40% - Accent3 10 2 2 2" xfId="51046"/>
    <cellStyle name="40% - Accent3 10 2 2 3" xfId="52782"/>
    <cellStyle name="40% - Accent3 10 2 3" xfId="18931"/>
    <cellStyle name="40% - Accent3 10 2 3 2" xfId="43624"/>
    <cellStyle name="40% - Accent3 10 2 4" xfId="11467"/>
    <cellStyle name="40% - Accent3 10 2 4 2" xfId="36484"/>
    <cellStyle name="40% - Accent3 10 2 5" xfId="32611"/>
    <cellStyle name="40% - Accent3 10 3" xfId="5558"/>
    <cellStyle name="40% - Accent3 10 3 2" xfId="11785"/>
    <cellStyle name="40% - Accent3 10 3 2 2" xfId="36802"/>
    <cellStyle name="40% - Accent3 10 3 3" xfId="30680"/>
    <cellStyle name="40% - Accent3 10 4" xfId="9529"/>
    <cellStyle name="40% - Accent3 10 4 2" xfId="34546"/>
    <cellStyle name="40% - Accent3 10 5" xfId="28748"/>
    <cellStyle name="40% - Accent3 10 5 2" xfId="52783"/>
    <cellStyle name="40% - Accent3 10 6" xfId="52784"/>
    <cellStyle name="40% - Accent3 11" xfId="3456"/>
    <cellStyle name="40% - Accent3 11 2" xfId="7601"/>
    <cellStyle name="40% - Accent3 11 2 2" xfId="23324"/>
    <cellStyle name="40% - Accent3 11 2 2 2" xfId="47867"/>
    <cellStyle name="40% - Accent3 11 2 3" xfId="11531"/>
    <cellStyle name="40% - Accent3 11 2 3 2" xfId="36548"/>
    <cellStyle name="40% - Accent3 11 2 4" xfId="32675"/>
    <cellStyle name="40% - Accent3 11 3" xfId="5622"/>
    <cellStyle name="40% - Accent3 11 3 2" xfId="11786"/>
    <cellStyle name="40% - Accent3 11 3 2 2" xfId="36803"/>
    <cellStyle name="40% - Accent3 11 3 3" xfId="30744"/>
    <cellStyle name="40% - Accent3 11 4" xfId="9597"/>
    <cellStyle name="40% - Accent3 11 4 2" xfId="34614"/>
    <cellStyle name="40% - Accent3 11 5" xfId="28812"/>
    <cellStyle name="40% - Accent3 12" xfId="2092"/>
    <cellStyle name="40% - Accent3 12 2" xfId="4569"/>
    <cellStyle name="40% - Accent3 12 2 2" xfId="11787"/>
    <cellStyle name="40% - Accent3 12 2 2 2" xfId="36804"/>
    <cellStyle name="40% - Accent3 12 2 3" xfId="29691"/>
    <cellStyle name="40% - Accent3 12 3" xfId="8525"/>
    <cellStyle name="40% - Accent3 12 3 2" xfId="33542"/>
    <cellStyle name="40% - Accent3 12 4" xfId="27759"/>
    <cellStyle name="40% - Accent3 13" xfId="6533"/>
    <cellStyle name="40% - Accent3 13 2" xfId="25534"/>
    <cellStyle name="40% - Accent3 13 2 2" xfId="50057"/>
    <cellStyle name="40% - Accent3 13 2 3" xfId="52785"/>
    <cellStyle name="40% - Accent3 13 3" xfId="18095"/>
    <cellStyle name="40% - Accent3 13 3 2" xfId="42791"/>
    <cellStyle name="40% - Accent3 13 4" xfId="10478"/>
    <cellStyle name="40% - Accent3 13 4 2" xfId="35495"/>
    <cellStyle name="40% - Accent3 13 5" xfId="31622"/>
    <cellStyle name="40% - Accent3 14" xfId="19170"/>
    <cellStyle name="40% - Accent3 14 2" xfId="43763"/>
    <cellStyle name="40% - Accent3 14 3" xfId="52786"/>
    <cellStyle name="40% - Accent3 15" xfId="52787"/>
    <cellStyle name="40% - Accent3 15 2" xfId="52788"/>
    <cellStyle name="40% - Accent3 16" xfId="52789"/>
    <cellStyle name="40% - Accent3 16 2" xfId="52790"/>
    <cellStyle name="40% - Accent3 17" xfId="52791"/>
    <cellStyle name="40% - Accent3 18" xfId="52792"/>
    <cellStyle name="40% - Accent3 19" xfId="52793"/>
    <cellStyle name="40% - Accent3 2" xfId="374"/>
    <cellStyle name="40% - Accent3 2 2" xfId="945"/>
    <cellStyle name="40% - Accent3 2 2 10" xfId="27121"/>
    <cellStyle name="40% - Accent3 2 2 10 2" xfId="52794"/>
    <cellStyle name="40% - Accent3 2 2 11" xfId="52795"/>
    <cellStyle name="40% - Accent3 2 2 2" xfId="2737"/>
    <cellStyle name="40% - Accent3 2 2 2 2" xfId="6903"/>
    <cellStyle name="40% - Accent3 2 2 2 2 2" xfId="25889"/>
    <cellStyle name="40% - Accent3 2 2 2 2 2 2" xfId="50412"/>
    <cellStyle name="40% - Accent3 2 2 2 2 2 3" xfId="52796"/>
    <cellStyle name="40% - Accent3 2 2 2 2 3" xfId="18422"/>
    <cellStyle name="40% - Accent3 2 2 2 2 3 2" xfId="43116"/>
    <cellStyle name="40% - Accent3 2 2 2 2 4" xfId="10833"/>
    <cellStyle name="40% - Accent3 2 2 2 2 4 2" xfId="35850"/>
    <cellStyle name="40% - Accent3 2 2 2 2 5" xfId="31977"/>
    <cellStyle name="40% - Accent3 2 2 2 3" xfId="4924"/>
    <cellStyle name="40% - Accent3 2 2 2 3 2" xfId="11788"/>
    <cellStyle name="40% - Accent3 2 2 2 3 2 2" xfId="36805"/>
    <cellStyle name="40% - Accent3 2 2 2 3 3" xfId="30046"/>
    <cellStyle name="40% - Accent3 2 2 2 4" xfId="8890"/>
    <cellStyle name="40% - Accent3 2 2 2 4 2" xfId="33907"/>
    <cellStyle name="40% - Accent3 2 2 2 5" xfId="28114"/>
    <cellStyle name="40% - Accent3 2 2 2 5 2" xfId="52797"/>
    <cellStyle name="40% - Accent3 2 2 2 6" xfId="52798"/>
    <cellStyle name="40% - Accent3 2 2 3" xfId="5874"/>
    <cellStyle name="40% - Accent3 2 2 3 2" xfId="20656"/>
    <cellStyle name="40% - Accent3 2 2 3 2 2" xfId="45217"/>
    <cellStyle name="40% - Accent3 2 2 3 2 3" xfId="52799"/>
    <cellStyle name="40% - Accent3 2 2 3 3" xfId="14115"/>
    <cellStyle name="40% - Accent3 2 2 3 3 2" xfId="38994"/>
    <cellStyle name="40% - Accent3 2 2 3 4" xfId="9840"/>
    <cellStyle name="40% - Accent3 2 2 3 4 2" xfId="34857"/>
    <cellStyle name="40% - Accent3 2 2 3 5" xfId="30984"/>
    <cellStyle name="40% - Accent3 2 2 4" xfId="3931"/>
    <cellStyle name="40% - Accent3 2 2 4 2" xfId="21671"/>
    <cellStyle name="40% - Accent3 2 2 4 2 2" xfId="46230"/>
    <cellStyle name="40% - Accent3 2 2 4 2 3" xfId="52800"/>
    <cellStyle name="40% - Accent3 2 2 4 3" xfId="11789"/>
    <cellStyle name="40% - Accent3 2 2 4 3 2" xfId="36806"/>
    <cellStyle name="40% - Accent3 2 2 4 4" xfId="29053"/>
    <cellStyle name="40% - Accent3 2 2 5" xfId="15312"/>
    <cellStyle name="40% - Accent3 2 2 5 2" xfId="22692"/>
    <cellStyle name="40% - Accent3 2 2 5 2 2" xfId="47236"/>
    <cellStyle name="40% - Accent3 2 2 5 2 3" xfId="52801"/>
    <cellStyle name="40% - Accent3 2 2 5 3" xfId="40115"/>
    <cellStyle name="40% - Accent3 2 2 5 4" xfId="52802"/>
    <cellStyle name="40% - Accent3 2 2 6" xfId="16370"/>
    <cellStyle name="40% - Accent3 2 2 6 2" xfId="23790"/>
    <cellStyle name="40% - Accent3 2 2 6 2 2" xfId="48329"/>
    <cellStyle name="40% - Accent3 2 2 6 2 3" xfId="52803"/>
    <cellStyle name="40% - Accent3 2 2 6 3" xfId="41129"/>
    <cellStyle name="40% - Accent3 2 2 6 4" xfId="52804"/>
    <cellStyle name="40% - Accent3 2 2 7" xfId="17452"/>
    <cellStyle name="40% - Accent3 2 2 7 2" xfId="24896"/>
    <cellStyle name="40% - Accent3 2 2 7 2 2" xfId="49419"/>
    <cellStyle name="40% - Accent3 2 2 7 2 3" xfId="52805"/>
    <cellStyle name="40% - Accent3 2 2 7 3" xfId="42153"/>
    <cellStyle name="40% - Accent3 2 2 7 4" xfId="52806"/>
    <cellStyle name="40% - Accent3 2 2 8" xfId="19335"/>
    <cellStyle name="40% - Accent3 2 2 8 2" xfId="43921"/>
    <cellStyle name="40% - Accent3 2 2 8 3" xfId="52807"/>
    <cellStyle name="40% - Accent3 2 2 9" xfId="7887"/>
    <cellStyle name="40% - Accent3 2 2 9 2" xfId="32904"/>
    <cellStyle name="40% - Accent3 2 3" xfId="944"/>
    <cellStyle name="40% - Accent3 2 3 10" xfId="27120"/>
    <cellStyle name="40% - Accent3 2 3 10 2" xfId="52808"/>
    <cellStyle name="40% - Accent3 2 3 11" xfId="52809"/>
    <cellStyle name="40% - Accent3 2 3 2" xfId="5873"/>
    <cellStyle name="40% - Accent3 2 3 2 2" xfId="20153"/>
    <cellStyle name="40% - Accent3 2 3 2 2 2" xfId="44717"/>
    <cellStyle name="40% - Accent3 2 3 2 2 3" xfId="52810"/>
    <cellStyle name="40% - Accent3 2 3 2 3" xfId="13769"/>
    <cellStyle name="40% - Accent3 2 3 2 3 2" xfId="38681"/>
    <cellStyle name="40% - Accent3 2 3 2 4" xfId="9839"/>
    <cellStyle name="40% - Accent3 2 3 2 4 2" xfId="34856"/>
    <cellStyle name="40% - Accent3 2 3 2 5" xfId="30983"/>
    <cellStyle name="40% - Accent3 2 3 3" xfId="3930"/>
    <cellStyle name="40% - Accent3 2 3 3 2" xfId="20655"/>
    <cellStyle name="40% - Accent3 2 3 3 2 2" xfId="45216"/>
    <cellStyle name="40% - Accent3 2 3 3 2 3" xfId="52811"/>
    <cellStyle name="40% - Accent3 2 3 3 3" xfId="11790"/>
    <cellStyle name="40% - Accent3 2 3 3 3 2" xfId="36807"/>
    <cellStyle name="40% - Accent3 2 3 3 4" xfId="29052"/>
    <cellStyle name="40% - Accent3 2 3 4" xfId="14833"/>
    <cellStyle name="40% - Accent3 2 3 4 2" xfId="21670"/>
    <cellStyle name="40% - Accent3 2 3 4 2 2" xfId="46229"/>
    <cellStyle name="40% - Accent3 2 3 4 2 3" xfId="52812"/>
    <cellStyle name="40% - Accent3 2 3 4 3" xfId="39678"/>
    <cellStyle name="40% - Accent3 2 3 4 4" xfId="52813"/>
    <cellStyle name="40% - Accent3 2 3 5" xfId="15311"/>
    <cellStyle name="40% - Accent3 2 3 5 2" xfId="22691"/>
    <cellStyle name="40% - Accent3 2 3 5 2 2" xfId="47235"/>
    <cellStyle name="40% - Accent3 2 3 5 2 3" xfId="52814"/>
    <cellStyle name="40% - Accent3 2 3 5 3" xfId="40114"/>
    <cellStyle name="40% - Accent3 2 3 5 4" xfId="52815"/>
    <cellStyle name="40% - Accent3 2 3 6" xfId="16369"/>
    <cellStyle name="40% - Accent3 2 3 6 2" xfId="23789"/>
    <cellStyle name="40% - Accent3 2 3 6 2 2" xfId="48328"/>
    <cellStyle name="40% - Accent3 2 3 6 2 3" xfId="52816"/>
    <cellStyle name="40% - Accent3 2 3 6 3" xfId="41128"/>
    <cellStyle name="40% - Accent3 2 3 6 4" xfId="52817"/>
    <cellStyle name="40% - Accent3 2 3 7" xfId="17451"/>
    <cellStyle name="40% - Accent3 2 3 7 2" xfId="24895"/>
    <cellStyle name="40% - Accent3 2 3 7 2 2" xfId="49418"/>
    <cellStyle name="40% - Accent3 2 3 7 2 3" xfId="52818"/>
    <cellStyle name="40% - Accent3 2 3 7 3" xfId="42152"/>
    <cellStyle name="40% - Accent3 2 3 7 4" xfId="52819"/>
    <cellStyle name="40% - Accent3 2 3 8" xfId="19334"/>
    <cellStyle name="40% - Accent3 2 3 8 2" xfId="43920"/>
    <cellStyle name="40% - Accent3 2 3 8 3" xfId="52820"/>
    <cellStyle name="40% - Accent3 2 3 9" xfId="7886"/>
    <cellStyle name="40% - Accent3 2 3 9 2" xfId="32903"/>
    <cellStyle name="40% - Accent3 2 4" xfId="2132"/>
    <cellStyle name="40% - Accent3 2 5" xfId="2532"/>
    <cellStyle name="40% - Accent3 2 5 2" xfId="17258"/>
    <cellStyle name="40% - Accent3 2 5 3" xfId="22545"/>
    <cellStyle name="40% - Accent3 2 5 3 2" xfId="47090"/>
    <cellStyle name="40% - Accent3 2 5 3 3" xfId="52821"/>
    <cellStyle name="40% - Accent3 2 5 4" xfId="15166"/>
    <cellStyle name="40% - Accent3 2 5 4 2" xfId="39982"/>
    <cellStyle name="40% - Accent3 2 5 5" xfId="52822"/>
    <cellStyle name="40% - Accent3 2 6" xfId="2736"/>
    <cellStyle name="40% - Accent3 2 6 2" xfId="6902"/>
    <cellStyle name="40% - Accent3 2 6 2 2" xfId="25888"/>
    <cellStyle name="40% - Accent3 2 6 2 2 2" xfId="50411"/>
    <cellStyle name="40% - Accent3 2 6 2 3" xfId="10832"/>
    <cellStyle name="40% - Accent3 2 6 2 3 2" xfId="35849"/>
    <cellStyle name="40% - Accent3 2 6 2 4" xfId="31976"/>
    <cellStyle name="40% - Accent3 2 6 3" xfId="4923"/>
    <cellStyle name="40% - Accent3 2 6 3 2" xfId="11791"/>
    <cellStyle name="40% - Accent3 2 6 3 2 2" xfId="36808"/>
    <cellStyle name="40% - Accent3 2 6 3 3" xfId="30045"/>
    <cellStyle name="40% - Accent3 2 6 4" xfId="8889"/>
    <cellStyle name="40% - Accent3 2 6 4 2" xfId="33906"/>
    <cellStyle name="40% - Accent3 2 6 5" xfId="28113"/>
    <cellStyle name="40% - Accent3 2 7" xfId="19368"/>
    <cellStyle name="40% - Accent3 2 8" xfId="52823"/>
    <cellStyle name="40% - Accent3 20" xfId="52824"/>
    <cellStyle name="40% - Accent3 21" xfId="52825"/>
    <cellStyle name="40% - Accent3 22" xfId="52826"/>
    <cellStyle name="40% - Accent3 23" xfId="52827"/>
    <cellStyle name="40% - Accent3 24" xfId="52828"/>
    <cellStyle name="40% - Accent3 3" xfId="946"/>
    <cellStyle name="40% - Accent3 3 10" xfId="3932"/>
    <cellStyle name="40% - Accent3 3 10 2" xfId="11792"/>
    <cellStyle name="40% - Accent3 3 10 2 2" xfId="36809"/>
    <cellStyle name="40% - Accent3 3 10 3" xfId="29054"/>
    <cellStyle name="40% - Accent3 3 11" xfId="7888"/>
    <cellStyle name="40% - Accent3 3 11 2" xfId="32905"/>
    <cellStyle name="40% - Accent3 3 12" xfId="27122"/>
    <cellStyle name="40% - Accent3 3 12 2" xfId="52829"/>
    <cellStyle name="40% - Accent3 3 13" xfId="52830"/>
    <cellStyle name="40% - Accent3 3 14" xfId="52831"/>
    <cellStyle name="40% - Accent3 3 15" xfId="52832"/>
    <cellStyle name="40% - Accent3 3 16" xfId="52833"/>
    <cellStyle name="40% - Accent3 3 17" xfId="52834"/>
    <cellStyle name="40% - Accent3 3 18" xfId="52835"/>
    <cellStyle name="40% - Accent3 3 19" xfId="52836"/>
    <cellStyle name="40% - Accent3 3 2" xfId="947"/>
    <cellStyle name="40% - Accent3 3 2 10" xfId="27123"/>
    <cellStyle name="40% - Accent3 3 2 10 2" xfId="52837"/>
    <cellStyle name="40% - Accent3 3 2 11" xfId="52838"/>
    <cellStyle name="40% - Accent3 3 2 12" xfId="52839"/>
    <cellStyle name="40% - Accent3 3 2 13" xfId="52840"/>
    <cellStyle name="40% - Accent3 3 2 14" xfId="52841"/>
    <cellStyle name="40% - Accent3 3 2 15" xfId="52842"/>
    <cellStyle name="40% - Accent3 3 2 16" xfId="52843"/>
    <cellStyle name="40% - Accent3 3 2 17" xfId="52844"/>
    <cellStyle name="40% - Accent3 3 2 18" xfId="52845"/>
    <cellStyle name="40% - Accent3 3 2 19" xfId="52846"/>
    <cellStyle name="40% - Accent3 3 2 2" xfId="2739"/>
    <cellStyle name="40% - Accent3 3 2 2 2" xfId="6905"/>
    <cellStyle name="40% - Accent3 3 2 2 2 2" xfId="25891"/>
    <cellStyle name="40% - Accent3 3 2 2 2 2 2" xfId="50414"/>
    <cellStyle name="40% - Accent3 3 2 2 2 2 3" xfId="52847"/>
    <cellStyle name="40% - Accent3 3 2 2 2 3" xfId="18424"/>
    <cellStyle name="40% - Accent3 3 2 2 2 3 2" xfId="43118"/>
    <cellStyle name="40% - Accent3 3 2 2 2 4" xfId="10835"/>
    <cellStyle name="40% - Accent3 3 2 2 2 4 2" xfId="35852"/>
    <cellStyle name="40% - Accent3 3 2 2 2 5" xfId="31979"/>
    <cellStyle name="40% - Accent3 3 2 2 3" xfId="4926"/>
    <cellStyle name="40% - Accent3 3 2 2 3 2" xfId="11793"/>
    <cellStyle name="40% - Accent3 3 2 2 3 2 2" xfId="36810"/>
    <cellStyle name="40% - Accent3 3 2 2 3 3" xfId="30048"/>
    <cellStyle name="40% - Accent3 3 2 2 4" xfId="8892"/>
    <cellStyle name="40% - Accent3 3 2 2 4 2" xfId="33909"/>
    <cellStyle name="40% - Accent3 3 2 2 5" xfId="28116"/>
    <cellStyle name="40% - Accent3 3 2 2 5 2" xfId="52848"/>
    <cellStyle name="40% - Accent3 3 2 2 6" xfId="52849"/>
    <cellStyle name="40% - Accent3 3 2 20" xfId="52850"/>
    <cellStyle name="40% - Accent3 3 2 21" xfId="52851"/>
    <cellStyle name="40% - Accent3 3 2 22" xfId="52852"/>
    <cellStyle name="40% - Accent3 3 2 23" xfId="52853"/>
    <cellStyle name="40% - Accent3 3 2 24" xfId="52854"/>
    <cellStyle name="40% - Accent3 3 2 25" xfId="52855"/>
    <cellStyle name="40% - Accent3 3 2 26" xfId="52856"/>
    <cellStyle name="40% - Accent3 3 2 27" xfId="52857"/>
    <cellStyle name="40% - Accent3 3 2 28" xfId="52858"/>
    <cellStyle name="40% - Accent3 3 2 29" xfId="52859"/>
    <cellStyle name="40% - Accent3 3 2 3" xfId="5876"/>
    <cellStyle name="40% - Accent3 3 2 3 2" xfId="20658"/>
    <cellStyle name="40% - Accent3 3 2 3 2 2" xfId="45219"/>
    <cellStyle name="40% - Accent3 3 2 3 2 3" xfId="52860"/>
    <cellStyle name="40% - Accent3 3 2 3 3" xfId="14116"/>
    <cellStyle name="40% - Accent3 3 2 3 3 2" xfId="38995"/>
    <cellStyle name="40% - Accent3 3 2 3 4" xfId="9842"/>
    <cellStyle name="40% - Accent3 3 2 3 4 2" xfId="34859"/>
    <cellStyle name="40% - Accent3 3 2 3 5" xfId="30986"/>
    <cellStyle name="40% - Accent3 3 2 30" xfId="52861"/>
    <cellStyle name="40% - Accent3 3 2 4" xfId="3933"/>
    <cellStyle name="40% - Accent3 3 2 4 2" xfId="21672"/>
    <cellStyle name="40% - Accent3 3 2 4 2 2" xfId="46231"/>
    <cellStyle name="40% - Accent3 3 2 4 2 3" xfId="52862"/>
    <cellStyle name="40% - Accent3 3 2 4 3" xfId="11794"/>
    <cellStyle name="40% - Accent3 3 2 4 3 2" xfId="36811"/>
    <cellStyle name="40% - Accent3 3 2 4 4" xfId="29055"/>
    <cellStyle name="40% - Accent3 3 2 5" xfId="15313"/>
    <cellStyle name="40% - Accent3 3 2 5 2" xfId="22693"/>
    <cellStyle name="40% - Accent3 3 2 5 2 2" xfId="47237"/>
    <cellStyle name="40% - Accent3 3 2 5 2 3" xfId="52863"/>
    <cellStyle name="40% - Accent3 3 2 5 3" xfId="40116"/>
    <cellStyle name="40% - Accent3 3 2 5 4" xfId="52864"/>
    <cellStyle name="40% - Accent3 3 2 6" xfId="16371"/>
    <cellStyle name="40% - Accent3 3 2 6 2" xfId="23792"/>
    <cellStyle name="40% - Accent3 3 2 6 2 2" xfId="48331"/>
    <cellStyle name="40% - Accent3 3 2 6 2 3" xfId="52865"/>
    <cellStyle name="40% - Accent3 3 2 6 3" xfId="41130"/>
    <cellStyle name="40% - Accent3 3 2 6 4" xfId="52866"/>
    <cellStyle name="40% - Accent3 3 2 7" xfId="17454"/>
    <cellStyle name="40% - Accent3 3 2 7 2" xfId="24898"/>
    <cellStyle name="40% - Accent3 3 2 7 2 2" xfId="49421"/>
    <cellStyle name="40% - Accent3 3 2 7 2 3" xfId="52867"/>
    <cellStyle name="40% - Accent3 3 2 7 3" xfId="42155"/>
    <cellStyle name="40% - Accent3 3 2 7 4" xfId="52868"/>
    <cellStyle name="40% - Accent3 3 2 8" xfId="19336"/>
    <cellStyle name="40% - Accent3 3 2 8 2" xfId="43922"/>
    <cellStyle name="40% - Accent3 3 2 8 3" xfId="52869"/>
    <cellStyle name="40% - Accent3 3 2 9" xfId="7889"/>
    <cellStyle name="40% - Accent3 3 2 9 2" xfId="32906"/>
    <cellStyle name="40% - Accent3 3 20" xfId="52870"/>
    <cellStyle name="40% - Accent3 3 21" xfId="52871"/>
    <cellStyle name="40% - Accent3 3 22" xfId="52872"/>
    <cellStyle name="40% - Accent3 3 23" xfId="52873"/>
    <cellStyle name="40% - Accent3 3 24" xfId="52874"/>
    <cellStyle name="40% - Accent3 3 25" xfId="52875"/>
    <cellStyle name="40% - Accent3 3 26" xfId="52876"/>
    <cellStyle name="40% - Accent3 3 27" xfId="52877"/>
    <cellStyle name="40% - Accent3 3 28" xfId="52878"/>
    <cellStyle name="40% - Accent3 3 29" xfId="52879"/>
    <cellStyle name="40% - Accent3 3 3" xfId="2306"/>
    <cellStyle name="40% - Accent3 3 3 10" xfId="52880"/>
    <cellStyle name="40% - Accent3 3 3 11" xfId="52881"/>
    <cellStyle name="40% - Accent3 3 3 12" xfId="52882"/>
    <cellStyle name="40% - Accent3 3 3 13" xfId="52883"/>
    <cellStyle name="40% - Accent3 3 3 14" xfId="52884"/>
    <cellStyle name="40% - Accent3 3 3 15" xfId="52885"/>
    <cellStyle name="40% - Accent3 3 3 16" xfId="52886"/>
    <cellStyle name="40% - Accent3 3 3 17" xfId="52887"/>
    <cellStyle name="40% - Accent3 3 3 18" xfId="52888"/>
    <cellStyle name="40% - Accent3 3 3 19" xfId="52889"/>
    <cellStyle name="40% - Accent3 3 3 2" xfId="6656"/>
    <cellStyle name="40% - Accent3 3 3 2 2" xfId="21410"/>
    <cellStyle name="40% - Accent3 3 3 2 2 2" xfId="45969"/>
    <cellStyle name="40% - Accent3 3 3 2 2 3" xfId="52890"/>
    <cellStyle name="40% - Accent3 3 3 2 3" xfId="14667"/>
    <cellStyle name="40% - Accent3 3 3 2 3 2" xfId="39531"/>
    <cellStyle name="40% - Accent3 3 3 2 4" xfId="10595"/>
    <cellStyle name="40% - Accent3 3 3 2 4 2" xfId="35612"/>
    <cellStyle name="40% - Accent3 3 3 2 5" xfId="31739"/>
    <cellStyle name="40% - Accent3 3 3 20" xfId="52891"/>
    <cellStyle name="40% - Accent3 3 3 21" xfId="52892"/>
    <cellStyle name="40% - Accent3 3 3 3" xfId="4686"/>
    <cellStyle name="40% - Accent3 3 3 3 2" xfId="22408"/>
    <cellStyle name="40% - Accent3 3 3 3 2 2" xfId="46963"/>
    <cellStyle name="40% - Accent3 3 3 3 2 3" xfId="52893"/>
    <cellStyle name="40% - Accent3 3 3 3 3" xfId="11795"/>
    <cellStyle name="40% - Accent3 3 3 3 3 2" xfId="36812"/>
    <cellStyle name="40% - Accent3 3 3 3 4" xfId="29808"/>
    <cellStyle name="40% - Accent3 3 3 4" xfId="16050"/>
    <cellStyle name="40% - Accent3 3 3 4 2" xfId="23441"/>
    <cellStyle name="40% - Accent3 3 3 4 2 2" xfId="47984"/>
    <cellStyle name="40% - Accent3 3 3 4 2 3" xfId="52894"/>
    <cellStyle name="40% - Accent3 3 3 4 3" xfId="40845"/>
    <cellStyle name="40% - Accent3 3 3 4 4" xfId="52895"/>
    <cellStyle name="40% - Accent3 3 3 5" xfId="17115"/>
    <cellStyle name="40% - Accent3 3 3 5 2" xfId="24533"/>
    <cellStyle name="40% - Accent3 3 3 5 2 2" xfId="49072"/>
    <cellStyle name="40% - Accent3 3 3 5 2 3" xfId="52896"/>
    <cellStyle name="40% - Accent3 3 3 5 3" xfId="41865"/>
    <cellStyle name="40% - Accent3 3 3 5 4" xfId="52897"/>
    <cellStyle name="40% - Accent3 3 3 6" xfId="18209"/>
    <cellStyle name="40% - Accent3 3 3 6 2" xfId="25651"/>
    <cellStyle name="40% - Accent3 3 3 6 2 2" xfId="50174"/>
    <cellStyle name="40% - Accent3 3 3 6 2 3" xfId="52898"/>
    <cellStyle name="40% - Accent3 3 3 6 3" xfId="42905"/>
    <cellStyle name="40% - Accent3 3 3 6 4" xfId="52899"/>
    <cellStyle name="40% - Accent3 3 3 7" xfId="20454"/>
    <cellStyle name="40% - Accent3 3 3 7 2" xfId="45015"/>
    <cellStyle name="40% - Accent3 3 3 7 3" xfId="52900"/>
    <cellStyle name="40% - Accent3 3 3 8" xfId="8642"/>
    <cellStyle name="40% - Accent3 3 3 8 2" xfId="33659"/>
    <cellStyle name="40% - Accent3 3 3 9" xfId="27876"/>
    <cellStyle name="40% - Accent3 3 3 9 2" xfId="52901"/>
    <cellStyle name="40% - Accent3 3 30" xfId="52902"/>
    <cellStyle name="40% - Accent3 3 31" xfId="52903"/>
    <cellStyle name="40% - Accent3 3 32" xfId="52904"/>
    <cellStyle name="40% - Accent3 3 33" xfId="52905"/>
    <cellStyle name="40% - Accent3 3 4" xfId="2422"/>
    <cellStyle name="40% - Accent3 3 4 10" xfId="52906"/>
    <cellStyle name="40% - Accent3 3 4 2" xfId="6759"/>
    <cellStyle name="40% - Accent3 3 4 2 2" xfId="21513"/>
    <cellStyle name="40% - Accent3 3 4 2 2 2" xfId="46072"/>
    <cellStyle name="40% - Accent3 3 4 2 2 3" xfId="52907"/>
    <cellStyle name="40% - Accent3 3 4 2 3" xfId="14714"/>
    <cellStyle name="40% - Accent3 3 4 2 3 2" xfId="39578"/>
    <cellStyle name="40% - Accent3 3 4 2 4" xfId="10698"/>
    <cellStyle name="40% - Accent3 3 4 2 4 2" xfId="35715"/>
    <cellStyle name="40% - Accent3 3 4 2 5" xfId="31842"/>
    <cellStyle name="40% - Accent3 3 4 3" xfId="4789"/>
    <cellStyle name="40% - Accent3 3 4 3 2" xfId="22520"/>
    <cellStyle name="40% - Accent3 3 4 3 2 2" xfId="47066"/>
    <cellStyle name="40% - Accent3 3 4 3 2 3" xfId="52908"/>
    <cellStyle name="40% - Accent3 3 4 3 3" xfId="11796"/>
    <cellStyle name="40% - Accent3 3 4 3 3 2" xfId="36813"/>
    <cellStyle name="40% - Accent3 3 4 3 4" xfId="29911"/>
    <cellStyle name="40% - Accent3 3 4 4" xfId="16129"/>
    <cellStyle name="40% - Accent3 3 4 4 2" xfId="23544"/>
    <cellStyle name="40% - Accent3 3 4 4 2 2" xfId="48087"/>
    <cellStyle name="40% - Accent3 3 4 4 2 3" xfId="52909"/>
    <cellStyle name="40% - Accent3 3 4 4 3" xfId="40924"/>
    <cellStyle name="40% - Accent3 3 4 4 4" xfId="52910"/>
    <cellStyle name="40% - Accent3 3 4 5" xfId="17218"/>
    <cellStyle name="40% - Accent3 3 4 5 2" xfId="24636"/>
    <cellStyle name="40% - Accent3 3 4 5 2 2" xfId="49175"/>
    <cellStyle name="40% - Accent3 3 4 5 2 3" xfId="52911"/>
    <cellStyle name="40% - Accent3 3 4 5 3" xfId="41968"/>
    <cellStyle name="40% - Accent3 3 4 5 4" xfId="52912"/>
    <cellStyle name="40% - Accent3 3 4 6" xfId="18313"/>
    <cellStyle name="40% - Accent3 3 4 6 2" xfId="25754"/>
    <cellStyle name="40% - Accent3 3 4 6 2 2" xfId="50277"/>
    <cellStyle name="40% - Accent3 3 4 6 2 3" xfId="52913"/>
    <cellStyle name="40% - Accent3 3 4 6 3" xfId="43008"/>
    <cellStyle name="40% - Accent3 3 4 6 4" xfId="52914"/>
    <cellStyle name="40% - Accent3 3 4 7" xfId="20154"/>
    <cellStyle name="40% - Accent3 3 4 7 2" xfId="44718"/>
    <cellStyle name="40% - Accent3 3 4 7 3" xfId="52915"/>
    <cellStyle name="40% - Accent3 3 4 8" xfId="8745"/>
    <cellStyle name="40% - Accent3 3 4 8 2" xfId="33762"/>
    <cellStyle name="40% - Accent3 3 4 9" xfId="27979"/>
    <cellStyle name="40% - Accent3 3 4 9 2" xfId="52916"/>
    <cellStyle name="40% - Accent3 3 5" xfId="2506"/>
    <cellStyle name="40% - Accent3 3 5 2" xfId="6831"/>
    <cellStyle name="40% - Accent3 3 5 2 2" xfId="23617"/>
    <cellStyle name="40% - Accent3 3 5 2 2 2" xfId="48158"/>
    <cellStyle name="40% - Accent3 3 5 2 2 3" xfId="52917"/>
    <cellStyle name="40% - Accent3 3 5 2 3" xfId="16190"/>
    <cellStyle name="40% - Accent3 3 5 2 3 2" xfId="40976"/>
    <cellStyle name="40% - Accent3 3 5 2 4" xfId="10769"/>
    <cellStyle name="40% - Accent3 3 5 2 4 2" xfId="35786"/>
    <cellStyle name="40% - Accent3 3 5 2 5" xfId="31913"/>
    <cellStyle name="40% - Accent3 3 5 3" xfId="4860"/>
    <cellStyle name="40% - Accent3 3 5 3 2" xfId="24707"/>
    <cellStyle name="40% - Accent3 3 5 3 2 2" xfId="49246"/>
    <cellStyle name="40% - Accent3 3 5 3 2 3" xfId="52918"/>
    <cellStyle name="40% - Accent3 3 5 3 3" xfId="11797"/>
    <cellStyle name="40% - Accent3 3 5 3 3 2" xfId="36814"/>
    <cellStyle name="40% - Accent3 3 5 3 4" xfId="29982"/>
    <cellStyle name="40% - Accent3 3 5 4" xfId="18370"/>
    <cellStyle name="40% - Accent3 3 5 4 2" xfId="25825"/>
    <cellStyle name="40% - Accent3 3 5 4 2 2" xfId="50348"/>
    <cellStyle name="40% - Accent3 3 5 4 2 3" xfId="52919"/>
    <cellStyle name="40% - Accent3 3 5 4 3" xfId="43065"/>
    <cellStyle name="40% - Accent3 3 5 4 4" xfId="52920"/>
    <cellStyle name="40% - Accent3 3 5 5" xfId="20657"/>
    <cellStyle name="40% - Accent3 3 5 5 2" xfId="45218"/>
    <cellStyle name="40% - Accent3 3 5 5 3" xfId="52921"/>
    <cellStyle name="40% - Accent3 3 5 6" xfId="8816"/>
    <cellStyle name="40% - Accent3 3 5 6 2" xfId="33833"/>
    <cellStyle name="40% - Accent3 3 5 7" xfId="28050"/>
    <cellStyle name="40% - Accent3 3 5 7 2" xfId="52922"/>
    <cellStyle name="40% - Accent3 3 5 8" xfId="52923"/>
    <cellStyle name="40% - Accent3 3 6" xfId="2738"/>
    <cellStyle name="40% - Accent3 3 6 2" xfId="6904"/>
    <cellStyle name="40% - Accent3 3 6 2 2" xfId="25890"/>
    <cellStyle name="40% - Accent3 3 6 2 2 2" xfId="50413"/>
    <cellStyle name="40% - Accent3 3 6 2 2 3" xfId="52924"/>
    <cellStyle name="40% - Accent3 3 6 2 3" xfId="18423"/>
    <cellStyle name="40% - Accent3 3 6 2 3 2" xfId="43117"/>
    <cellStyle name="40% - Accent3 3 6 2 4" xfId="10834"/>
    <cellStyle name="40% - Accent3 3 6 2 4 2" xfId="35851"/>
    <cellStyle name="40% - Accent3 3 6 2 5" xfId="31978"/>
    <cellStyle name="40% - Accent3 3 6 3" xfId="4925"/>
    <cellStyle name="40% - Accent3 3 6 3 2" xfId="11798"/>
    <cellStyle name="40% - Accent3 3 6 3 2 2" xfId="36815"/>
    <cellStyle name="40% - Accent3 3 6 3 3" xfId="30047"/>
    <cellStyle name="40% - Accent3 3 6 4" xfId="8891"/>
    <cellStyle name="40% - Accent3 3 6 4 2" xfId="33908"/>
    <cellStyle name="40% - Accent3 3 6 5" xfId="28115"/>
    <cellStyle name="40% - Accent3 3 6 5 2" xfId="52925"/>
    <cellStyle name="40% - Accent3 3 6 6" xfId="52926"/>
    <cellStyle name="40% - Accent3 3 7" xfId="3406"/>
    <cellStyle name="40% - Accent3 3 7 2" xfId="7558"/>
    <cellStyle name="40% - Accent3 3 7 2 2" xfId="26545"/>
    <cellStyle name="40% - Accent3 3 7 2 2 2" xfId="51067"/>
    <cellStyle name="40% - Accent3 3 7 2 2 3" xfId="52927"/>
    <cellStyle name="40% - Accent3 3 7 2 3" xfId="18944"/>
    <cellStyle name="40% - Accent3 3 7 2 3 2" xfId="43637"/>
    <cellStyle name="40% - Accent3 3 7 2 4" xfId="11488"/>
    <cellStyle name="40% - Accent3 3 7 2 4 2" xfId="36505"/>
    <cellStyle name="40% - Accent3 3 7 2 5" xfId="32632"/>
    <cellStyle name="40% - Accent3 3 7 3" xfId="5579"/>
    <cellStyle name="40% - Accent3 3 7 3 2" xfId="11799"/>
    <cellStyle name="40% - Accent3 3 7 3 2 2" xfId="36816"/>
    <cellStyle name="40% - Accent3 3 7 3 3" xfId="30701"/>
    <cellStyle name="40% - Accent3 3 7 4" xfId="9554"/>
    <cellStyle name="40% - Accent3 3 7 4 2" xfId="34571"/>
    <cellStyle name="40% - Accent3 3 7 5" xfId="28769"/>
    <cellStyle name="40% - Accent3 3 7 5 2" xfId="52928"/>
    <cellStyle name="40% - Accent3 3 7 6" xfId="52929"/>
    <cellStyle name="40% - Accent3 3 8" xfId="3514"/>
    <cellStyle name="40% - Accent3 3 8 2" xfId="7652"/>
    <cellStyle name="40% - Accent3 3 8 2 2" xfId="23791"/>
    <cellStyle name="40% - Accent3 3 8 2 2 2" xfId="48330"/>
    <cellStyle name="40% - Accent3 3 8 2 3" xfId="11582"/>
    <cellStyle name="40% - Accent3 3 8 2 3 2" xfId="36599"/>
    <cellStyle name="40% - Accent3 3 8 2 4" xfId="32726"/>
    <cellStyle name="40% - Accent3 3 8 3" xfId="5673"/>
    <cellStyle name="40% - Accent3 3 8 3 2" xfId="11800"/>
    <cellStyle name="40% - Accent3 3 8 3 2 2" xfId="36817"/>
    <cellStyle name="40% - Accent3 3 8 3 3" xfId="30795"/>
    <cellStyle name="40% - Accent3 3 8 4" xfId="9649"/>
    <cellStyle name="40% - Accent3 3 8 4 2" xfId="34666"/>
    <cellStyle name="40% - Accent3 3 8 5" xfId="28863"/>
    <cellStyle name="40% - Accent3 3 9" xfId="5875"/>
    <cellStyle name="40% - Accent3 3 9 2" xfId="24897"/>
    <cellStyle name="40% - Accent3 3 9 2 2" xfId="49420"/>
    <cellStyle name="40% - Accent3 3 9 2 3" xfId="52930"/>
    <cellStyle name="40% - Accent3 3 9 3" xfId="17453"/>
    <cellStyle name="40% - Accent3 3 9 3 2" xfId="42154"/>
    <cellStyle name="40% - Accent3 3 9 4" xfId="9841"/>
    <cellStyle name="40% - Accent3 3 9 4 2" xfId="34858"/>
    <cellStyle name="40% - Accent3 3 9 5" xfId="30985"/>
    <cellStyle name="40% - Accent3 4" xfId="948"/>
    <cellStyle name="40% - Accent3 4 2" xfId="26641"/>
    <cellStyle name="40% - Accent3 4 3" xfId="52931"/>
    <cellStyle name="40% - Accent3 5" xfId="949"/>
    <cellStyle name="40% - Accent3 5 10" xfId="7890"/>
    <cellStyle name="40% - Accent3 5 10 2" xfId="32907"/>
    <cellStyle name="40% - Accent3 5 11" xfId="27124"/>
    <cellStyle name="40% - Accent3 5 11 2" xfId="52932"/>
    <cellStyle name="40% - Accent3 5 12" xfId="52933"/>
    <cellStyle name="40% - Accent3 5 2" xfId="950"/>
    <cellStyle name="40% - Accent3 5 2 10" xfId="27125"/>
    <cellStyle name="40% - Accent3 5 2 10 2" xfId="52934"/>
    <cellStyle name="40% - Accent3 5 2 11" xfId="52935"/>
    <cellStyle name="40% - Accent3 5 2 2" xfId="2741"/>
    <cellStyle name="40% - Accent3 5 2 2 2" xfId="6907"/>
    <cellStyle name="40% - Accent3 5 2 2 2 2" xfId="25893"/>
    <cellStyle name="40% - Accent3 5 2 2 2 2 2" xfId="50416"/>
    <cellStyle name="40% - Accent3 5 2 2 2 2 3" xfId="52936"/>
    <cellStyle name="40% - Accent3 5 2 2 2 3" xfId="18426"/>
    <cellStyle name="40% - Accent3 5 2 2 2 3 2" xfId="43120"/>
    <cellStyle name="40% - Accent3 5 2 2 2 4" xfId="10837"/>
    <cellStyle name="40% - Accent3 5 2 2 2 4 2" xfId="35854"/>
    <cellStyle name="40% - Accent3 5 2 2 2 5" xfId="31981"/>
    <cellStyle name="40% - Accent3 5 2 2 3" xfId="4928"/>
    <cellStyle name="40% - Accent3 5 2 2 3 2" xfId="11801"/>
    <cellStyle name="40% - Accent3 5 2 2 3 2 2" xfId="36818"/>
    <cellStyle name="40% - Accent3 5 2 2 3 3" xfId="30050"/>
    <cellStyle name="40% - Accent3 5 2 2 4" xfId="8894"/>
    <cellStyle name="40% - Accent3 5 2 2 4 2" xfId="33911"/>
    <cellStyle name="40% - Accent3 5 2 2 5" xfId="28118"/>
    <cellStyle name="40% - Accent3 5 2 2 5 2" xfId="52937"/>
    <cellStyle name="40% - Accent3 5 2 2 6" xfId="52938"/>
    <cellStyle name="40% - Accent3 5 2 3" xfId="5878"/>
    <cellStyle name="40% - Accent3 5 2 3 2" xfId="20660"/>
    <cellStyle name="40% - Accent3 5 2 3 2 2" xfId="45221"/>
    <cellStyle name="40% - Accent3 5 2 3 2 3" xfId="52939"/>
    <cellStyle name="40% - Accent3 5 2 3 3" xfId="14118"/>
    <cellStyle name="40% - Accent3 5 2 3 3 2" xfId="38997"/>
    <cellStyle name="40% - Accent3 5 2 3 4" xfId="9844"/>
    <cellStyle name="40% - Accent3 5 2 3 4 2" xfId="34861"/>
    <cellStyle name="40% - Accent3 5 2 3 5" xfId="30988"/>
    <cellStyle name="40% - Accent3 5 2 4" xfId="3935"/>
    <cellStyle name="40% - Accent3 5 2 4 2" xfId="21674"/>
    <cellStyle name="40% - Accent3 5 2 4 2 2" xfId="46233"/>
    <cellStyle name="40% - Accent3 5 2 4 2 3" xfId="52940"/>
    <cellStyle name="40% - Accent3 5 2 4 3" xfId="11802"/>
    <cellStyle name="40% - Accent3 5 2 4 3 2" xfId="36819"/>
    <cellStyle name="40% - Accent3 5 2 4 4" xfId="29057"/>
    <cellStyle name="40% - Accent3 5 2 5" xfId="15315"/>
    <cellStyle name="40% - Accent3 5 2 5 2" xfId="22695"/>
    <cellStyle name="40% - Accent3 5 2 5 2 2" xfId="47239"/>
    <cellStyle name="40% - Accent3 5 2 5 2 3" xfId="52941"/>
    <cellStyle name="40% - Accent3 5 2 5 3" xfId="40118"/>
    <cellStyle name="40% - Accent3 5 2 5 4" xfId="52942"/>
    <cellStyle name="40% - Accent3 5 2 6" xfId="16373"/>
    <cellStyle name="40% - Accent3 5 2 6 2" xfId="23794"/>
    <cellStyle name="40% - Accent3 5 2 6 2 2" xfId="48333"/>
    <cellStyle name="40% - Accent3 5 2 6 2 3" xfId="52943"/>
    <cellStyle name="40% - Accent3 5 2 6 3" xfId="41132"/>
    <cellStyle name="40% - Accent3 5 2 6 4" xfId="52944"/>
    <cellStyle name="40% - Accent3 5 2 7" xfId="17456"/>
    <cellStyle name="40% - Accent3 5 2 7 2" xfId="24900"/>
    <cellStyle name="40% - Accent3 5 2 7 2 2" xfId="49423"/>
    <cellStyle name="40% - Accent3 5 2 7 2 3" xfId="52945"/>
    <cellStyle name="40% - Accent3 5 2 7 3" xfId="42157"/>
    <cellStyle name="40% - Accent3 5 2 7 4" xfId="52946"/>
    <cellStyle name="40% - Accent3 5 2 8" xfId="19338"/>
    <cellStyle name="40% - Accent3 5 2 8 2" xfId="43924"/>
    <cellStyle name="40% - Accent3 5 2 8 3" xfId="52947"/>
    <cellStyle name="40% - Accent3 5 2 9" xfId="7891"/>
    <cellStyle name="40% - Accent3 5 2 9 2" xfId="32908"/>
    <cellStyle name="40% - Accent3 5 3" xfId="2740"/>
    <cellStyle name="40% - Accent3 5 3 2" xfId="6906"/>
    <cellStyle name="40% - Accent3 5 3 2 2" xfId="25892"/>
    <cellStyle name="40% - Accent3 5 3 2 2 2" xfId="50415"/>
    <cellStyle name="40% - Accent3 5 3 2 2 3" xfId="52948"/>
    <cellStyle name="40% - Accent3 5 3 2 3" xfId="18425"/>
    <cellStyle name="40% - Accent3 5 3 2 3 2" xfId="43119"/>
    <cellStyle name="40% - Accent3 5 3 2 4" xfId="10836"/>
    <cellStyle name="40% - Accent3 5 3 2 4 2" xfId="35853"/>
    <cellStyle name="40% - Accent3 5 3 2 5" xfId="31980"/>
    <cellStyle name="40% - Accent3 5 3 3" xfId="4927"/>
    <cellStyle name="40% - Accent3 5 3 3 2" xfId="11803"/>
    <cellStyle name="40% - Accent3 5 3 3 2 2" xfId="36820"/>
    <cellStyle name="40% - Accent3 5 3 3 3" xfId="30049"/>
    <cellStyle name="40% - Accent3 5 3 4" xfId="8893"/>
    <cellStyle name="40% - Accent3 5 3 4 2" xfId="33910"/>
    <cellStyle name="40% - Accent3 5 3 5" xfId="28117"/>
    <cellStyle name="40% - Accent3 5 3 5 2" xfId="52949"/>
    <cellStyle name="40% - Accent3 5 3 6" xfId="52950"/>
    <cellStyle name="40% - Accent3 5 4" xfId="5877"/>
    <cellStyle name="40% - Accent3 5 4 2" xfId="20659"/>
    <cellStyle name="40% - Accent3 5 4 2 2" xfId="45220"/>
    <cellStyle name="40% - Accent3 5 4 2 3" xfId="52951"/>
    <cellStyle name="40% - Accent3 5 4 3" xfId="14117"/>
    <cellStyle name="40% - Accent3 5 4 3 2" xfId="38996"/>
    <cellStyle name="40% - Accent3 5 4 4" xfId="9843"/>
    <cellStyle name="40% - Accent3 5 4 4 2" xfId="34860"/>
    <cellStyle name="40% - Accent3 5 4 5" xfId="30987"/>
    <cellStyle name="40% - Accent3 5 5" xfId="3934"/>
    <cellStyle name="40% - Accent3 5 5 2" xfId="21673"/>
    <cellStyle name="40% - Accent3 5 5 2 2" xfId="46232"/>
    <cellStyle name="40% - Accent3 5 5 2 3" xfId="52952"/>
    <cellStyle name="40% - Accent3 5 5 3" xfId="11804"/>
    <cellStyle name="40% - Accent3 5 5 3 2" xfId="36821"/>
    <cellStyle name="40% - Accent3 5 5 4" xfId="29056"/>
    <cellStyle name="40% - Accent3 5 6" xfId="15314"/>
    <cellStyle name="40% - Accent3 5 6 2" xfId="22694"/>
    <cellStyle name="40% - Accent3 5 6 2 2" xfId="47238"/>
    <cellStyle name="40% - Accent3 5 6 2 3" xfId="52953"/>
    <cellStyle name="40% - Accent3 5 6 3" xfId="40117"/>
    <cellStyle name="40% - Accent3 5 6 4" xfId="52954"/>
    <cellStyle name="40% - Accent3 5 7" xfId="16372"/>
    <cellStyle name="40% - Accent3 5 7 2" xfId="23793"/>
    <cellStyle name="40% - Accent3 5 7 2 2" xfId="48332"/>
    <cellStyle name="40% - Accent3 5 7 2 3" xfId="52955"/>
    <cellStyle name="40% - Accent3 5 7 3" xfId="41131"/>
    <cellStyle name="40% - Accent3 5 7 4" xfId="52956"/>
    <cellStyle name="40% - Accent3 5 8" xfId="17455"/>
    <cellStyle name="40% - Accent3 5 8 2" xfId="24899"/>
    <cellStyle name="40% - Accent3 5 8 2 2" xfId="49422"/>
    <cellStyle name="40% - Accent3 5 8 2 3" xfId="52957"/>
    <cellStyle name="40% - Accent3 5 8 3" xfId="42156"/>
    <cellStyle name="40% - Accent3 5 8 4" xfId="52958"/>
    <cellStyle name="40% - Accent3 5 9" xfId="19337"/>
    <cellStyle name="40% - Accent3 5 9 2" xfId="43923"/>
    <cellStyle name="40% - Accent3 5 9 3" xfId="52959"/>
    <cellStyle name="40% - Accent3 6" xfId="951"/>
    <cellStyle name="40% - Accent3 6 2" xfId="26648"/>
    <cellStyle name="40% - Accent3 7" xfId="2262"/>
    <cellStyle name="40% - Accent3 7 10" xfId="52960"/>
    <cellStyle name="40% - Accent3 7 2" xfId="6617"/>
    <cellStyle name="40% - Accent3 7 2 2" xfId="21371"/>
    <cellStyle name="40% - Accent3 7 2 2 2" xfId="45930"/>
    <cellStyle name="40% - Accent3 7 2 2 3" xfId="52961"/>
    <cellStyle name="40% - Accent3 7 2 3" xfId="14632"/>
    <cellStyle name="40% - Accent3 7 2 3 2" xfId="39498"/>
    <cellStyle name="40% - Accent3 7 2 4" xfId="10556"/>
    <cellStyle name="40% - Accent3 7 2 4 2" xfId="35573"/>
    <cellStyle name="40% - Accent3 7 2 5" xfId="31700"/>
    <cellStyle name="40% - Accent3 7 3" xfId="4647"/>
    <cellStyle name="40% - Accent3 7 3 2" xfId="22367"/>
    <cellStyle name="40% - Accent3 7 3 2 2" xfId="46924"/>
    <cellStyle name="40% - Accent3 7 3 2 3" xfId="52962"/>
    <cellStyle name="40% - Accent3 7 3 3" xfId="11805"/>
    <cellStyle name="40% - Accent3 7 3 3 2" xfId="36822"/>
    <cellStyle name="40% - Accent3 7 3 4" xfId="29769"/>
    <cellStyle name="40% - Accent3 7 4" xfId="16011"/>
    <cellStyle name="40% - Accent3 7 4 2" xfId="23402"/>
    <cellStyle name="40% - Accent3 7 4 2 2" xfId="47945"/>
    <cellStyle name="40% - Accent3 7 4 2 3" xfId="52963"/>
    <cellStyle name="40% - Accent3 7 4 3" xfId="40806"/>
    <cellStyle name="40% - Accent3 7 4 4" xfId="52964"/>
    <cellStyle name="40% - Accent3 7 5" xfId="17076"/>
    <cellStyle name="40% - Accent3 7 5 2" xfId="24494"/>
    <cellStyle name="40% - Accent3 7 5 2 2" xfId="49033"/>
    <cellStyle name="40% - Accent3 7 5 2 3" xfId="52965"/>
    <cellStyle name="40% - Accent3 7 5 3" xfId="41826"/>
    <cellStyle name="40% - Accent3 7 5 4" xfId="52966"/>
    <cellStyle name="40% - Accent3 7 6" xfId="18170"/>
    <cellStyle name="40% - Accent3 7 6 2" xfId="25612"/>
    <cellStyle name="40% - Accent3 7 6 2 2" xfId="50135"/>
    <cellStyle name="40% - Accent3 7 6 2 3" xfId="52967"/>
    <cellStyle name="40% - Accent3 7 6 3" xfId="42866"/>
    <cellStyle name="40% - Accent3 7 6 4" xfId="52968"/>
    <cellStyle name="40% - Accent3 7 7" xfId="20415"/>
    <cellStyle name="40% - Accent3 7 7 2" xfId="44976"/>
    <cellStyle name="40% - Accent3 7 7 3" xfId="52969"/>
    <cellStyle name="40% - Accent3 7 8" xfId="8603"/>
    <cellStyle name="40% - Accent3 7 8 2" xfId="33620"/>
    <cellStyle name="40% - Accent3 7 9" xfId="27837"/>
    <cellStyle name="40% - Accent3 7 9 2" xfId="52970"/>
    <cellStyle name="40% - Accent3 8" xfId="2382"/>
    <cellStyle name="40% - Accent3 8 10" xfId="52971"/>
    <cellStyle name="40% - Accent3 8 2" xfId="6723"/>
    <cellStyle name="40% - Accent3 8 2 2" xfId="21477"/>
    <cellStyle name="40% - Accent3 8 2 2 2" xfId="46036"/>
    <cellStyle name="40% - Accent3 8 2 2 3" xfId="52972"/>
    <cellStyle name="40% - Accent3 8 2 3" xfId="14693"/>
    <cellStyle name="40% - Accent3 8 2 3 2" xfId="39557"/>
    <cellStyle name="40% - Accent3 8 2 4" xfId="10662"/>
    <cellStyle name="40% - Accent3 8 2 4 2" xfId="35679"/>
    <cellStyle name="40% - Accent3 8 2 5" xfId="31806"/>
    <cellStyle name="40% - Accent3 8 3" xfId="4753"/>
    <cellStyle name="40% - Accent3 8 3 2" xfId="22482"/>
    <cellStyle name="40% - Accent3 8 3 2 2" xfId="47030"/>
    <cellStyle name="40% - Accent3 8 3 2 3" xfId="52973"/>
    <cellStyle name="40% - Accent3 8 3 3" xfId="11806"/>
    <cellStyle name="40% - Accent3 8 3 3 2" xfId="36823"/>
    <cellStyle name="40% - Accent3 8 3 4" xfId="29875"/>
    <cellStyle name="40% - Accent3 8 4" xfId="16108"/>
    <cellStyle name="40% - Accent3 8 4 2" xfId="23508"/>
    <cellStyle name="40% - Accent3 8 4 2 2" xfId="48051"/>
    <cellStyle name="40% - Accent3 8 4 2 3" xfId="52974"/>
    <cellStyle name="40% - Accent3 8 4 3" xfId="40903"/>
    <cellStyle name="40% - Accent3 8 4 4" xfId="52975"/>
    <cellStyle name="40% - Accent3 8 5" xfId="17182"/>
    <cellStyle name="40% - Accent3 8 5 2" xfId="24600"/>
    <cellStyle name="40% - Accent3 8 5 2 2" xfId="49139"/>
    <cellStyle name="40% - Accent3 8 5 2 3" xfId="52976"/>
    <cellStyle name="40% - Accent3 8 5 3" xfId="41932"/>
    <cellStyle name="40% - Accent3 8 5 4" xfId="52977"/>
    <cellStyle name="40% - Accent3 8 6" xfId="18276"/>
    <cellStyle name="40% - Accent3 8 6 2" xfId="25718"/>
    <cellStyle name="40% - Accent3 8 6 2 2" xfId="50241"/>
    <cellStyle name="40% - Accent3 8 6 2 3" xfId="52978"/>
    <cellStyle name="40% - Accent3 8 6 3" xfId="42972"/>
    <cellStyle name="40% - Accent3 8 6 4" xfId="52979"/>
    <cellStyle name="40% - Accent3 8 7" xfId="20336"/>
    <cellStyle name="40% - Accent3 8 7 2" xfId="44898"/>
    <cellStyle name="40% - Accent3 8 7 3" xfId="52980"/>
    <cellStyle name="40% - Accent3 8 8" xfId="8709"/>
    <cellStyle name="40% - Accent3 8 8 2" xfId="33726"/>
    <cellStyle name="40% - Accent3 8 9" xfId="27943"/>
    <cellStyle name="40% - Accent3 8 9 2" xfId="52981"/>
    <cellStyle name="40% - Accent3 9" xfId="2460"/>
    <cellStyle name="40% - Accent3 9 2" xfId="6791"/>
    <cellStyle name="40% - Accent3 9 2 2" xfId="23578"/>
    <cellStyle name="40% - Accent3 9 2 2 2" xfId="48119"/>
    <cellStyle name="40% - Accent3 9 2 2 3" xfId="52982"/>
    <cellStyle name="40% - Accent3 9 2 3" xfId="16157"/>
    <cellStyle name="40% - Accent3 9 2 3 2" xfId="40948"/>
    <cellStyle name="40% - Accent3 9 2 4" xfId="10730"/>
    <cellStyle name="40% - Accent3 9 2 4 2" xfId="35747"/>
    <cellStyle name="40% - Accent3 9 2 5" xfId="31874"/>
    <cellStyle name="40% - Accent3 9 3" xfId="4821"/>
    <cellStyle name="40% - Accent3 9 3 2" xfId="24668"/>
    <cellStyle name="40% - Accent3 9 3 2 2" xfId="49207"/>
    <cellStyle name="40% - Accent3 9 3 2 3" xfId="52983"/>
    <cellStyle name="40% - Accent3 9 3 3" xfId="11807"/>
    <cellStyle name="40% - Accent3 9 3 3 2" xfId="36824"/>
    <cellStyle name="40% - Accent3 9 3 4" xfId="29943"/>
    <cellStyle name="40% - Accent3 9 4" xfId="18342"/>
    <cellStyle name="40% - Accent3 9 4 2" xfId="25786"/>
    <cellStyle name="40% - Accent3 9 4 2 2" xfId="50309"/>
    <cellStyle name="40% - Accent3 9 4 2 3" xfId="52984"/>
    <cellStyle name="40% - Accent3 9 4 3" xfId="43037"/>
    <cellStyle name="40% - Accent3 9 4 4" xfId="52985"/>
    <cellStyle name="40% - Accent3 9 5" xfId="21292"/>
    <cellStyle name="40% - Accent3 9 5 2" xfId="45852"/>
    <cellStyle name="40% - Accent3 9 5 3" xfId="52986"/>
    <cellStyle name="40% - Accent3 9 6" xfId="8777"/>
    <cellStyle name="40% - Accent3 9 6 2" xfId="33794"/>
    <cellStyle name="40% - Accent3 9 7" xfId="28011"/>
    <cellStyle name="40% - Accent3 9 7 2" xfId="52987"/>
    <cellStyle name="40% - Accent3 9 8" xfId="52988"/>
    <cellStyle name="40% - Accent4" xfId="10" builtinId="43" customBuiltin="1"/>
    <cellStyle name="40% - Accent4 10" xfId="3348"/>
    <cellStyle name="40% - Accent4 10 2" xfId="7509"/>
    <cellStyle name="40% - Accent4 10 2 2" xfId="26496"/>
    <cellStyle name="40% - Accent4 10 2 2 2" xfId="51018"/>
    <cellStyle name="40% - Accent4 10 2 2 3" xfId="52989"/>
    <cellStyle name="40% - Accent4 10 2 3" xfId="18905"/>
    <cellStyle name="40% - Accent4 10 2 3 2" xfId="43598"/>
    <cellStyle name="40% - Accent4 10 2 4" xfId="11439"/>
    <cellStyle name="40% - Accent4 10 2 4 2" xfId="36456"/>
    <cellStyle name="40% - Accent4 10 2 5" xfId="32583"/>
    <cellStyle name="40% - Accent4 10 3" xfId="5530"/>
    <cellStyle name="40% - Accent4 10 3 2" xfId="11808"/>
    <cellStyle name="40% - Accent4 10 3 2 2" xfId="36825"/>
    <cellStyle name="40% - Accent4 10 3 3" xfId="30652"/>
    <cellStyle name="40% - Accent4 10 4" xfId="9497"/>
    <cellStyle name="40% - Accent4 10 4 2" xfId="34514"/>
    <cellStyle name="40% - Accent4 10 5" xfId="28720"/>
    <cellStyle name="40% - Accent4 10 5 2" xfId="52990"/>
    <cellStyle name="40% - Accent4 10 6" xfId="52991"/>
    <cellStyle name="40% - Accent4 11" xfId="3458"/>
    <cellStyle name="40% - Accent4 11 2" xfId="7603"/>
    <cellStyle name="40% - Accent4 11 2 2" xfId="23326"/>
    <cellStyle name="40% - Accent4 11 2 2 2" xfId="47869"/>
    <cellStyle name="40% - Accent4 11 2 3" xfId="11533"/>
    <cellStyle name="40% - Accent4 11 2 3 2" xfId="36550"/>
    <cellStyle name="40% - Accent4 11 2 4" xfId="32677"/>
    <cellStyle name="40% - Accent4 11 3" xfId="5624"/>
    <cellStyle name="40% - Accent4 11 3 2" xfId="11809"/>
    <cellStyle name="40% - Accent4 11 3 2 2" xfId="36826"/>
    <cellStyle name="40% - Accent4 11 3 3" xfId="30746"/>
    <cellStyle name="40% - Accent4 11 4" xfId="9599"/>
    <cellStyle name="40% - Accent4 11 4 2" xfId="34616"/>
    <cellStyle name="40% - Accent4 11 5" xfId="28814"/>
    <cellStyle name="40% - Accent4 12" xfId="2096"/>
    <cellStyle name="40% - Accent4 12 2" xfId="4571"/>
    <cellStyle name="40% - Accent4 12 2 2" xfId="11810"/>
    <cellStyle name="40% - Accent4 12 2 2 2" xfId="36827"/>
    <cellStyle name="40% - Accent4 12 2 3" xfId="29693"/>
    <cellStyle name="40% - Accent4 12 3" xfId="8527"/>
    <cellStyle name="40% - Accent4 12 3 2" xfId="33544"/>
    <cellStyle name="40% - Accent4 12 4" xfId="27761"/>
    <cellStyle name="40% - Accent4 13" xfId="6536"/>
    <cellStyle name="40% - Accent4 13 2" xfId="25536"/>
    <cellStyle name="40% - Accent4 13 2 2" xfId="50059"/>
    <cellStyle name="40% - Accent4 13 2 3" xfId="52992"/>
    <cellStyle name="40% - Accent4 13 3" xfId="18097"/>
    <cellStyle name="40% - Accent4 13 3 2" xfId="42793"/>
    <cellStyle name="40% - Accent4 13 4" xfId="10480"/>
    <cellStyle name="40% - Accent4 13 4 2" xfId="35497"/>
    <cellStyle name="40% - Accent4 13 5" xfId="31624"/>
    <cellStyle name="40% - Accent4 14" xfId="19172"/>
    <cellStyle name="40% - Accent4 14 2" xfId="43765"/>
    <cellStyle name="40% - Accent4 14 3" xfId="52993"/>
    <cellStyle name="40% - Accent4 15" xfId="52994"/>
    <cellStyle name="40% - Accent4 15 2" xfId="52995"/>
    <cellStyle name="40% - Accent4 16" xfId="52996"/>
    <cellStyle name="40% - Accent4 16 2" xfId="52997"/>
    <cellStyle name="40% - Accent4 17" xfId="52998"/>
    <cellStyle name="40% - Accent4 18" xfId="52999"/>
    <cellStyle name="40% - Accent4 19" xfId="53000"/>
    <cellStyle name="40% - Accent4 2" xfId="375"/>
    <cellStyle name="40% - Accent4 2 2" xfId="953"/>
    <cellStyle name="40% - Accent4 2 2 10" xfId="27127"/>
    <cellStyle name="40% - Accent4 2 2 10 2" xfId="53001"/>
    <cellStyle name="40% - Accent4 2 2 11" xfId="53002"/>
    <cellStyle name="40% - Accent4 2 2 2" xfId="2743"/>
    <cellStyle name="40% - Accent4 2 2 2 2" xfId="6909"/>
    <cellStyle name="40% - Accent4 2 2 2 2 2" xfId="25895"/>
    <cellStyle name="40% - Accent4 2 2 2 2 2 2" xfId="50418"/>
    <cellStyle name="40% - Accent4 2 2 2 2 2 3" xfId="53003"/>
    <cellStyle name="40% - Accent4 2 2 2 2 3" xfId="18427"/>
    <cellStyle name="40% - Accent4 2 2 2 2 3 2" xfId="43121"/>
    <cellStyle name="40% - Accent4 2 2 2 2 4" xfId="10839"/>
    <cellStyle name="40% - Accent4 2 2 2 2 4 2" xfId="35856"/>
    <cellStyle name="40% - Accent4 2 2 2 2 5" xfId="31983"/>
    <cellStyle name="40% - Accent4 2 2 2 3" xfId="4930"/>
    <cellStyle name="40% - Accent4 2 2 2 3 2" xfId="11811"/>
    <cellStyle name="40% - Accent4 2 2 2 3 2 2" xfId="36828"/>
    <cellStyle name="40% - Accent4 2 2 2 3 3" xfId="30052"/>
    <cellStyle name="40% - Accent4 2 2 2 4" xfId="8896"/>
    <cellStyle name="40% - Accent4 2 2 2 4 2" xfId="33913"/>
    <cellStyle name="40% - Accent4 2 2 2 5" xfId="28120"/>
    <cellStyle name="40% - Accent4 2 2 2 5 2" xfId="53004"/>
    <cellStyle name="40% - Accent4 2 2 2 6" xfId="53005"/>
    <cellStyle name="40% - Accent4 2 2 3" xfId="5880"/>
    <cellStyle name="40% - Accent4 2 2 3 2" xfId="20662"/>
    <cellStyle name="40% - Accent4 2 2 3 2 2" xfId="45223"/>
    <cellStyle name="40% - Accent4 2 2 3 2 3" xfId="53006"/>
    <cellStyle name="40% - Accent4 2 2 3 3" xfId="14119"/>
    <cellStyle name="40% - Accent4 2 2 3 3 2" xfId="38998"/>
    <cellStyle name="40% - Accent4 2 2 3 4" xfId="9846"/>
    <cellStyle name="40% - Accent4 2 2 3 4 2" xfId="34863"/>
    <cellStyle name="40% - Accent4 2 2 3 5" xfId="30990"/>
    <cellStyle name="40% - Accent4 2 2 4" xfId="3937"/>
    <cellStyle name="40% - Accent4 2 2 4 2" xfId="21676"/>
    <cellStyle name="40% - Accent4 2 2 4 2 2" xfId="46235"/>
    <cellStyle name="40% - Accent4 2 2 4 2 3" xfId="53007"/>
    <cellStyle name="40% - Accent4 2 2 4 3" xfId="11812"/>
    <cellStyle name="40% - Accent4 2 2 4 3 2" xfId="36829"/>
    <cellStyle name="40% - Accent4 2 2 4 4" xfId="29059"/>
    <cellStyle name="40% - Accent4 2 2 5" xfId="15317"/>
    <cellStyle name="40% - Accent4 2 2 5 2" xfId="22697"/>
    <cellStyle name="40% - Accent4 2 2 5 2 2" xfId="47241"/>
    <cellStyle name="40% - Accent4 2 2 5 2 3" xfId="53008"/>
    <cellStyle name="40% - Accent4 2 2 5 3" xfId="40120"/>
    <cellStyle name="40% - Accent4 2 2 5 4" xfId="53009"/>
    <cellStyle name="40% - Accent4 2 2 6" xfId="16375"/>
    <cellStyle name="40% - Accent4 2 2 6 2" xfId="23796"/>
    <cellStyle name="40% - Accent4 2 2 6 2 2" xfId="48335"/>
    <cellStyle name="40% - Accent4 2 2 6 2 3" xfId="53010"/>
    <cellStyle name="40% - Accent4 2 2 6 3" xfId="41134"/>
    <cellStyle name="40% - Accent4 2 2 6 4" xfId="53011"/>
    <cellStyle name="40% - Accent4 2 2 7" xfId="17458"/>
    <cellStyle name="40% - Accent4 2 2 7 2" xfId="24902"/>
    <cellStyle name="40% - Accent4 2 2 7 2 2" xfId="49425"/>
    <cellStyle name="40% - Accent4 2 2 7 2 3" xfId="53012"/>
    <cellStyle name="40% - Accent4 2 2 7 3" xfId="42159"/>
    <cellStyle name="40% - Accent4 2 2 7 4" xfId="53013"/>
    <cellStyle name="40% - Accent4 2 2 8" xfId="19340"/>
    <cellStyle name="40% - Accent4 2 2 8 2" xfId="43926"/>
    <cellStyle name="40% - Accent4 2 2 8 3" xfId="53014"/>
    <cellStyle name="40% - Accent4 2 2 9" xfId="7893"/>
    <cellStyle name="40% - Accent4 2 2 9 2" xfId="32910"/>
    <cellStyle name="40% - Accent4 2 3" xfId="952"/>
    <cellStyle name="40% - Accent4 2 3 10" xfId="27126"/>
    <cellStyle name="40% - Accent4 2 3 10 2" xfId="53015"/>
    <cellStyle name="40% - Accent4 2 3 11" xfId="53016"/>
    <cellStyle name="40% - Accent4 2 3 2" xfId="5879"/>
    <cellStyle name="40% - Accent4 2 3 2 2" xfId="20155"/>
    <cellStyle name="40% - Accent4 2 3 2 2 2" xfId="44719"/>
    <cellStyle name="40% - Accent4 2 3 2 2 3" xfId="53017"/>
    <cellStyle name="40% - Accent4 2 3 2 3" xfId="13770"/>
    <cellStyle name="40% - Accent4 2 3 2 3 2" xfId="38682"/>
    <cellStyle name="40% - Accent4 2 3 2 4" xfId="9845"/>
    <cellStyle name="40% - Accent4 2 3 2 4 2" xfId="34862"/>
    <cellStyle name="40% - Accent4 2 3 2 5" xfId="30989"/>
    <cellStyle name="40% - Accent4 2 3 3" xfId="3936"/>
    <cellStyle name="40% - Accent4 2 3 3 2" xfId="20661"/>
    <cellStyle name="40% - Accent4 2 3 3 2 2" xfId="45222"/>
    <cellStyle name="40% - Accent4 2 3 3 2 3" xfId="53018"/>
    <cellStyle name="40% - Accent4 2 3 3 3" xfId="11813"/>
    <cellStyle name="40% - Accent4 2 3 3 3 2" xfId="36830"/>
    <cellStyle name="40% - Accent4 2 3 3 4" xfId="29058"/>
    <cellStyle name="40% - Accent4 2 3 4" xfId="14834"/>
    <cellStyle name="40% - Accent4 2 3 4 2" xfId="21675"/>
    <cellStyle name="40% - Accent4 2 3 4 2 2" xfId="46234"/>
    <cellStyle name="40% - Accent4 2 3 4 2 3" xfId="53019"/>
    <cellStyle name="40% - Accent4 2 3 4 3" xfId="39679"/>
    <cellStyle name="40% - Accent4 2 3 4 4" xfId="53020"/>
    <cellStyle name="40% - Accent4 2 3 5" xfId="15316"/>
    <cellStyle name="40% - Accent4 2 3 5 2" xfId="22696"/>
    <cellStyle name="40% - Accent4 2 3 5 2 2" xfId="47240"/>
    <cellStyle name="40% - Accent4 2 3 5 2 3" xfId="53021"/>
    <cellStyle name="40% - Accent4 2 3 5 3" xfId="40119"/>
    <cellStyle name="40% - Accent4 2 3 5 4" xfId="53022"/>
    <cellStyle name="40% - Accent4 2 3 6" xfId="16374"/>
    <cellStyle name="40% - Accent4 2 3 6 2" xfId="23795"/>
    <cellStyle name="40% - Accent4 2 3 6 2 2" xfId="48334"/>
    <cellStyle name="40% - Accent4 2 3 6 2 3" xfId="53023"/>
    <cellStyle name="40% - Accent4 2 3 6 3" xfId="41133"/>
    <cellStyle name="40% - Accent4 2 3 6 4" xfId="53024"/>
    <cellStyle name="40% - Accent4 2 3 7" xfId="17457"/>
    <cellStyle name="40% - Accent4 2 3 7 2" xfId="24901"/>
    <cellStyle name="40% - Accent4 2 3 7 2 2" xfId="49424"/>
    <cellStyle name="40% - Accent4 2 3 7 2 3" xfId="53025"/>
    <cellStyle name="40% - Accent4 2 3 7 3" xfId="42158"/>
    <cellStyle name="40% - Accent4 2 3 7 4" xfId="53026"/>
    <cellStyle name="40% - Accent4 2 3 8" xfId="19339"/>
    <cellStyle name="40% - Accent4 2 3 8 2" xfId="43925"/>
    <cellStyle name="40% - Accent4 2 3 8 3" xfId="53027"/>
    <cellStyle name="40% - Accent4 2 3 9" xfId="7892"/>
    <cellStyle name="40% - Accent4 2 3 9 2" xfId="32909"/>
    <cellStyle name="40% - Accent4 2 4" xfId="2133"/>
    <cellStyle name="40% - Accent4 2 5" xfId="2533"/>
    <cellStyle name="40% - Accent4 2 5 2" xfId="17259"/>
    <cellStyle name="40% - Accent4 2 5 3" xfId="22546"/>
    <cellStyle name="40% - Accent4 2 5 3 2" xfId="47091"/>
    <cellStyle name="40% - Accent4 2 5 3 3" xfId="53028"/>
    <cellStyle name="40% - Accent4 2 5 4" xfId="15167"/>
    <cellStyle name="40% - Accent4 2 5 4 2" xfId="39983"/>
    <cellStyle name="40% - Accent4 2 5 5" xfId="53029"/>
    <cellStyle name="40% - Accent4 2 6" xfId="2742"/>
    <cellStyle name="40% - Accent4 2 6 2" xfId="6908"/>
    <cellStyle name="40% - Accent4 2 6 2 2" xfId="25894"/>
    <cellStyle name="40% - Accent4 2 6 2 2 2" xfId="50417"/>
    <cellStyle name="40% - Accent4 2 6 2 3" xfId="10838"/>
    <cellStyle name="40% - Accent4 2 6 2 3 2" xfId="35855"/>
    <cellStyle name="40% - Accent4 2 6 2 4" xfId="31982"/>
    <cellStyle name="40% - Accent4 2 6 3" xfId="4929"/>
    <cellStyle name="40% - Accent4 2 6 3 2" xfId="11814"/>
    <cellStyle name="40% - Accent4 2 6 3 2 2" xfId="36831"/>
    <cellStyle name="40% - Accent4 2 6 3 3" xfId="30051"/>
    <cellStyle name="40% - Accent4 2 6 4" xfId="8895"/>
    <cellStyle name="40% - Accent4 2 6 4 2" xfId="33912"/>
    <cellStyle name="40% - Accent4 2 6 5" xfId="28119"/>
    <cellStyle name="40% - Accent4 2 7" xfId="26741"/>
    <cellStyle name="40% - Accent4 2 8" xfId="53030"/>
    <cellStyle name="40% - Accent4 20" xfId="53031"/>
    <cellStyle name="40% - Accent4 21" xfId="53032"/>
    <cellStyle name="40% - Accent4 22" xfId="53033"/>
    <cellStyle name="40% - Accent4 23" xfId="53034"/>
    <cellStyle name="40% - Accent4 24" xfId="53035"/>
    <cellStyle name="40% - Accent4 3" xfId="954"/>
    <cellStyle name="40% - Accent4 3 10" xfId="3938"/>
    <cellStyle name="40% - Accent4 3 10 2" xfId="11815"/>
    <cellStyle name="40% - Accent4 3 10 2 2" xfId="36832"/>
    <cellStyle name="40% - Accent4 3 10 3" xfId="29060"/>
    <cellStyle name="40% - Accent4 3 11" xfId="7894"/>
    <cellStyle name="40% - Accent4 3 11 2" xfId="32911"/>
    <cellStyle name="40% - Accent4 3 12" xfId="27128"/>
    <cellStyle name="40% - Accent4 3 12 2" xfId="53036"/>
    <cellStyle name="40% - Accent4 3 13" xfId="53037"/>
    <cellStyle name="40% - Accent4 3 14" xfId="53038"/>
    <cellStyle name="40% - Accent4 3 15" xfId="53039"/>
    <cellStyle name="40% - Accent4 3 16" xfId="53040"/>
    <cellStyle name="40% - Accent4 3 17" xfId="53041"/>
    <cellStyle name="40% - Accent4 3 18" xfId="53042"/>
    <cellStyle name="40% - Accent4 3 19" xfId="53043"/>
    <cellStyle name="40% - Accent4 3 2" xfId="955"/>
    <cellStyle name="40% - Accent4 3 2 10" xfId="27129"/>
    <cellStyle name="40% - Accent4 3 2 10 2" xfId="53044"/>
    <cellStyle name="40% - Accent4 3 2 11" xfId="53045"/>
    <cellStyle name="40% - Accent4 3 2 12" xfId="53046"/>
    <cellStyle name="40% - Accent4 3 2 13" xfId="53047"/>
    <cellStyle name="40% - Accent4 3 2 14" xfId="53048"/>
    <cellStyle name="40% - Accent4 3 2 15" xfId="53049"/>
    <cellStyle name="40% - Accent4 3 2 16" xfId="53050"/>
    <cellStyle name="40% - Accent4 3 2 17" xfId="53051"/>
    <cellStyle name="40% - Accent4 3 2 18" xfId="53052"/>
    <cellStyle name="40% - Accent4 3 2 19" xfId="53053"/>
    <cellStyle name="40% - Accent4 3 2 2" xfId="2745"/>
    <cellStyle name="40% - Accent4 3 2 2 2" xfId="6911"/>
    <cellStyle name="40% - Accent4 3 2 2 2 2" xfId="25897"/>
    <cellStyle name="40% - Accent4 3 2 2 2 2 2" xfId="50420"/>
    <cellStyle name="40% - Accent4 3 2 2 2 2 3" xfId="53054"/>
    <cellStyle name="40% - Accent4 3 2 2 2 3" xfId="18429"/>
    <cellStyle name="40% - Accent4 3 2 2 2 3 2" xfId="43123"/>
    <cellStyle name="40% - Accent4 3 2 2 2 4" xfId="10841"/>
    <cellStyle name="40% - Accent4 3 2 2 2 4 2" xfId="35858"/>
    <cellStyle name="40% - Accent4 3 2 2 2 5" xfId="31985"/>
    <cellStyle name="40% - Accent4 3 2 2 3" xfId="4932"/>
    <cellStyle name="40% - Accent4 3 2 2 3 2" xfId="11816"/>
    <cellStyle name="40% - Accent4 3 2 2 3 2 2" xfId="36833"/>
    <cellStyle name="40% - Accent4 3 2 2 3 3" xfId="30054"/>
    <cellStyle name="40% - Accent4 3 2 2 4" xfId="8898"/>
    <cellStyle name="40% - Accent4 3 2 2 4 2" xfId="33915"/>
    <cellStyle name="40% - Accent4 3 2 2 5" xfId="28122"/>
    <cellStyle name="40% - Accent4 3 2 2 5 2" xfId="53055"/>
    <cellStyle name="40% - Accent4 3 2 2 6" xfId="53056"/>
    <cellStyle name="40% - Accent4 3 2 20" xfId="53057"/>
    <cellStyle name="40% - Accent4 3 2 21" xfId="53058"/>
    <cellStyle name="40% - Accent4 3 2 22" xfId="53059"/>
    <cellStyle name="40% - Accent4 3 2 23" xfId="53060"/>
    <cellStyle name="40% - Accent4 3 2 24" xfId="53061"/>
    <cellStyle name="40% - Accent4 3 2 25" xfId="53062"/>
    <cellStyle name="40% - Accent4 3 2 26" xfId="53063"/>
    <cellStyle name="40% - Accent4 3 2 27" xfId="53064"/>
    <cellStyle name="40% - Accent4 3 2 28" xfId="53065"/>
    <cellStyle name="40% - Accent4 3 2 29" xfId="53066"/>
    <cellStyle name="40% - Accent4 3 2 3" xfId="5882"/>
    <cellStyle name="40% - Accent4 3 2 3 2" xfId="20664"/>
    <cellStyle name="40% - Accent4 3 2 3 2 2" xfId="45225"/>
    <cellStyle name="40% - Accent4 3 2 3 2 3" xfId="53067"/>
    <cellStyle name="40% - Accent4 3 2 3 3" xfId="14120"/>
    <cellStyle name="40% - Accent4 3 2 3 3 2" xfId="38999"/>
    <cellStyle name="40% - Accent4 3 2 3 4" xfId="9848"/>
    <cellStyle name="40% - Accent4 3 2 3 4 2" xfId="34865"/>
    <cellStyle name="40% - Accent4 3 2 3 5" xfId="30992"/>
    <cellStyle name="40% - Accent4 3 2 30" xfId="53068"/>
    <cellStyle name="40% - Accent4 3 2 4" xfId="3939"/>
    <cellStyle name="40% - Accent4 3 2 4 2" xfId="21677"/>
    <cellStyle name="40% - Accent4 3 2 4 2 2" xfId="46236"/>
    <cellStyle name="40% - Accent4 3 2 4 2 3" xfId="53069"/>
    <cellStyle name="40% - Accent4 3 2 4 3" xfId="11817"/>
    <cellStyle name="40% - Accent4 3 2 4 3 2" xfId="36834"/>
    <cellStyle name="40% - Accent4 3 2 4 4" xfId="29061"/>
    <cellStyle name="40% - Accent4 3 2 5" xfId="15318"/>
    <cellStyle name="40% - Accent4 3 2 5 2" xfId="22698"/>
    <cellStyle name="40% - Accent4 3 2 5 2 2" xfId="47242"/>
    <cellStyle name="40% - Accent4 3 2 5 2 3" xfId="53070"/>
    <cellStyle name="40% - Accent4 3 2 5 3" xfId="40121"/>
    <cellStyle name="40% - Accent4 3 2 5 4" xfId="53071"/>
    <cellStyle name="40% - Accent4 3 2 6" xfId="16376"/>
    <cellStyle name="40% - Accent4 3 2 6 2" xfId="23798"/>
    <cellStyle name="40% - Accent4 3 2 6 2 2" xfId="48337"/>
    <cellStyle name="40% - Accent4 3 2 6 2 3" xfId="53072"/>
    <cellStyle name="40% - Accent4 3 2 6 3" xfId="41135"/>
    <cellStyle name="40% - Accent4 3 2 6 4" xfId="53073"/>
    <cellStyle name="40% - Accent4 3 2 7" xfId="17460"/>
    <cellStyle name="40% - Accent4 3 2 7 2" xfId="24904"/>
    <cellStyle name="40% - Accent4 3 2 7 2 2" xfId="49427"/>
    <cellStyle name="40% - Accent4 3 2 7 2 3" xfId="53074"/>
    <cellStyle name="40% - Accent4 3 2 7 3" xfId="42161"/>
    <cellStyle name="40% - Accent4 3 2 7 4" xfId="53075"/>
    <cellStyle name="40% - Accent4 3 2 8" xfId="19341"/>
    <cellStyle name="40% - Accent4 3 2 8 2" xfId="43927"/>
    <cellStyle name="40% - Accent4 3 2 8 3" xfId="53076"/>
    <cellStyle name="40% - Accent4 3 2 9" xfId="7895"/>
    <cellStyle name="40% - Accent4 3 2 9 2" xfId="32912"/>
    <cellStyle name="40% - Accent4 3 20" xfId="53077"/>
    <cellStyle name="40% - Accent4 3 21" xfId="53078"/>
    <cellStyle name="40% - Accent4 3 22" xfId="53079"/>
    <cellStyle name="40% - Accent4 3 23" xfId="53080"/>
    <cellStyle name="40% - Accent4 3 24" xfId="53081"/>
    <cellStyle name="40% - Accent4 3 25" xfId="53082"/>
    <cellStyle name="40% - Accent4 3 26" xfId="53083"/>
    <cellStyle name="40% - Accent4 3 27" xfId="53084"/>
    <cellStyle name="40% - Accent4 3 28" xfId="53085"/>
    <cellStyle name="40% - Accent4 3 29" xfId="53086"/>
    <cellStyle name="40% - Accent4 3 3" xfId="2300"/>
    <cellStyle name="40% - Accent4 3 3 10" xfId="53087"/>
    <cellStyle name="40% - Accent4 3 3 11" xfId="53088"/>
    <cellStyle name="40% - Accent4 3 3 12" xfId="53089"/>
    <cellStyle name="40% - Accent4 3 3 13" xfId="53090"/>
    <cellStyle name="40% - Accent4 3 3 14" xfId="53091"/>
    <cellStyle name="40% - Accent4 3 3 15" xfId="53092"/>
    <cellStyle name="40% - Accent4 3 3 16" xfId="53093"/>
    <cellStyle name="40% - Accent4 3 3 17" xfId="53094"/>
    <cellStyle name="40% - Accent4 3 3 18" xfId="53095"/>
    <cellStyle name="40% - Accent4 3 3 19" xfId="53096"/>
    <cellStyle name="40% - Accent4 3 3 2" xfId="6650"/>
    <cellStyle name="40% - Accent4 3 3 2 2" xfId="21404"/>
    <cellStyle name="40% - Accent4 3 3 2 2 2" xfId="45963"/>
    <cellStyle name="40% - Accent4 3 3 2 2 3" xfId="53097"/>
    <cellStyle name="40% - Accent4 3 3 2 3" xfId="14662"/>
    <cellStyle name="40% - Accent4 3 3 2 3 2" xfId="39526"/>
    <cellStyle name="40% - Accent4 3 3 2 4" xfId="10589"/>
    <cellStyle name="40% - Accent4 3 3 2 4 2" xfId="35606"/>
    <cellStyle name="40% - Accent4 3 3 2 5" xfId="31733"/>
    <cellStyle name="40% - Accent4 3 3 20" xfId="53098"/>
    <cellStyle name="40% - Accent4 3 3 21" xfId="53099"/>
    <cellStyle name="40% - Accent4 3 3 3" xfId="4680"/>
    <cellStyle name="40% - Accent4 3 3 3 2" xfId="22402"/>
    <cellStyle name="40% - Accent4 3 3 3 2 2" xfId="46957"/>
    <cellStyle name="40% - Accent4 3 3 3 2 3" xfId="53100"/>
    <cellStyle name="40% - Accent4 3 3 3 3" xfId="11818"/>
    <cellStyle name="40% - Accent4 3 3 3 3 2" xfId="36835"/>
    <cellStyle name="40% - Accent4 3 3 3 4" xfId="29802"/>
    <cellStyle name="40% - Accent4 3 3 4" xfId="16044"/>
    <cellStyle name="40% - Accent4 3 3 4 2" xfId="23435"/>
    <cellStyle name="40% - Accent4 3 3 4 2 2" xfId="47978"/>
    <cellStyle name="40% - Accent4 3 3 4 2 3" xfId="53101"/>
    <cellStyle name="40% - Accent4 3 3 4 3" xfId="40839"/>
    <cellStyle name="40% - Accent4 3 3 4 4" xfId="53102"/>
    <cellStyle name="40% - Accent4 3 3 5" xfId="17109"/>
    <cellStyle name="40% - Accent4 3 3 5 2" xfId="24527"/>
    <cellStyle name="40% - Accent4 3 3 5 2 2" xfId="49066"/>
    <cellStyle name="40% - Accent4 3 3 5 2 3" xfId="53103"/>
    <cellStyle name="40% - Accent4 3 3 5 3" xfId="41859"/>
    <cellStyle name="40% - Accent4 3 3 5 4" xfId="53104"/>
    <cellStyle name="40% - Accent4 3 3 6" xfId="18203"/>
    <cellStyle name="40% - Accent4 3 3 6 2" xfId="25645"/>
    <cellStyle name="40% - Accent4 3 3 6 2 2" xfId="50168"/>
    <cellStyle name="40% - Accent4 3 3 6 2 3" xfId="53105"/>
    <cellStyle name="40% - Accent4 3 3 6 3" xfId="42899"/>
    <cellStyle name="40% - Accent4 3 3 6 4" xfId="53106"/>
    <cellStyle name="40% - Accent4 3 3 7" xfId="20448"/>
    <cellStyle name="40% - Accent4 3 3 7 2" xfId="45009"/>
    <cellStyle name="40% - Accent4 3 3 7 3" xfId="53107"/>
    <cellStyle name="40% - Accent4 3 3 8" xfId="8636"/>
    <cellStyle name="40% - Accent4 3 3 8 2" xfId="33653"/>
    <cellStyle name="40% - Accent4 3 3 9" xfId="27870"/>
    <cellStyle name="40% - Accent4 3 3 9 2" xfId="53108"/>
    <cellStyle name="40% - Accent4 3 30" xfId="53109"/>
    <cellStyle name="40% - Accent4 3 31" xfId="53110"/>
    <cellStyle name="40% - Accent4 3 32" xfId="53111"/>
    <cellStyle name="40% - Accent4 3 33" xfId="53112"/>
    <cellStyle name="40% - Accent4 3 4" xfId="2416"/>
    <cellStyle name="40% - Accent4 3 4 10" xfId="53113"/>
    <cellStyle name="40% - Accent4 3 4 2" xfId="6753"/>
    <cellStyle name="40% - Accent4 3 4 2 2" xfId="21507"/>
    <cellStyle name="40% - Accent4 3 4 2 2 2" xfId="46066"/>
    <cellStyle name="40% - Accent4 3 4 2 2 3" xfId="53114"/>
    <cellStyle name="40% - Accent4 3 4 2 3" xfId="14709"/>
    <cellStyle name="40% - Accent4 3 4 2 3 2" xfId="39573"/>
    <cellStyle name="40% - Accent4 3 4 2 4" xfId="10692"/>
    <cellStyle name="40% - Accent4 3 4 2 4 2" xfId="35709"/>
    <cellStyle name="40% - Accent4 3 4 2 5" xfId="31836"/>
    <cellStyle name="40% - Accent4 3 4 3" xfId="4783"/>
    <cellStyle name="40% - Accent4 3 4 3 2" xfId="22514"/>
    <cellStyle name="40% - Accent4 3 4 3 2 2" xfId="47060"/>
    <cellStyle name="40% - Accent4 3 4 3 2 3" xfId="53115"/>
    <cellStyle name="40% - Accent4 3 4 3 3" xfId="11819"/>
    <cellStyle name="40% - Accent4 3 4 3 3 2" xfId="36836"/>
    <cellStyle name="40% - Accent4 3 4 3 4" xfId="29905"/>
    <cellStyle name="40% - Accent4 3 4 4" xfId="16124"/>
    <cellStyle name="40% - Accent4 3 4 4 2" xfId="23538"/>
    <cellStyle name="40% - Accent4 3 4 4 2 2" xfId="48081"/>
    <cellStyle name="40% - Accent4 3 4 4 2 3" xfId="53116"/>
    <cellStyle name="40% - Accent4 3 4 4 3" xfId="40919"/>
    <cellStyle name="40% - Accent4 3 4 4 4" xfId="53117"/>
    <cellStyle name="40% - Accent4 3 4 5" xfId="17212"/>
    <cellStyle name="40% - Accent4 3 4 5 2" xfId="24630"/>
    <cellStyle name="40% - Accent4 3 4 5 2 2" xfId="49169"/>
    <cellStyle name="40% - Accent4 3 4 5 2 3" xfId="53118"/>
    <cellStyle name="40% - Accent4 3 4 5 3" xfId="41962"/>
    <cellStyle name="40% - Accent4 3 4 5 4" xfId="53119"/>
    <cellStyle name="40% - Accent4 3 4 6" xfId="18307"/>
    <cellStyle name="40% - Accent4 3 4 6 2" xfId="25748"/>
    <cellStyle name="40% - Accent4 3 4 6 2 2" xfId="50271"/>
    <cellStyle name="40% - Accent4 3 4 6 2 3" xfId="53120"/>
    <cellStyle name="40% - Accent4 3 4 6 3" xfId="43002"/>
    <cellStyle name="40% - Accent4 3 4 6 4" xfId="53121"/>
    <cellStyle name="40% - Accent4 3 4 7" xfId="20156"/>
    <cellStyle name="40% - Accent4 3 4 7 2" xfId="44720"/>
    <cellStyle name="40% - Accent4 3 4 7 3" xfId="53122"/>
    <cellStyle name="40% - Accent4 3 4 8" xfId="8739"/>
    <cellStyle name="40% - Accent4 3 4 8 2" xfId="33756"/>
    <cellStyle name="40% - Accent4 3 4 9" xfId="27973"/>
    <cellStyle name="40% - Accent4 3 4 9 2" xfId="53123"/>
    <cellStyle name="40% - Accent4 3 5" xfId="2500"/>
    <cellStyle name="40% - Accent4 3 5 2" xfId="6825"/>
    <cellStyle name="40% - Accent4 3 5 2 2" xfId="23611"/>
    <cellStyle name="40% - Accent4 3 5 2 2 2" xfId="48152"/>
    <cellStyle name="40% - Accent4 3 5 2 2 3" xfId="53124"/>
    <cellStyle name="40% - Accent4 3 5 2 3" xfId="16184"/>
    <cellStyle name="40% - Accent4 3 5 2 3 2" xfId="40970"/>
    <cellStyle name="40% - Accent4 3 5 2 4" xfId="10763"/>
    <cellStyle name="40% - Accent4 3 5 2 4 2" xfId="35780"/>
    <cellStyle name="40% - Accent4 3 5 2 5" xfId="31907"/>
    <cellStyle name="40% - Accent4 3 5 3" xfId="4854"/>
    <cellStyle name="40% - Accent4 3 5 3 2" xfId="24701"/>
    <cellStyle name="40% - Accent4 3 5 3 2 2" xfId="49240"/>
    <cellStyle name="40% - Accent4 3 5 3 2 3" xfId="53125"/>
    <cellStyle name="40% - Accent4 3 5 3 3" xfId="11820"/>
    <cellStyle name="40% - Accent4 3 5 3 3 2" xfId="36837"/>
    <cellStyle name="40% - Accent4 3 5 3 4" xfId="29976"/>
    <cellStyle name="40% - Accent4 3 5 4" xfId="18364"/>
    <cellStyle name="40% - Accent4 3 5 4 2" xfId="25819"/>
    <cellStyle name="40% - Accent4 3 5 4 2 2" xfId="50342"/>
    <cellStyle name="40% - Accent4 3 5 4 2 3" xfId="53126"/>
    <cellStyle name="40% - Accent4 3 5 4 3" xfId="43059"/>
    <cellStyle name="40% - Accent4 3 5 4 4" xfId="53127"/>
    <cellStyle name="40% - Accent4 3 5 5" xfId="20663"/>
    <cellStyle name="40% - Accent4 3 5 5 2" xfId="45224"/>
    <cellStyle name="40% - Accent4 3 5 5 3" xfId="53128"/>
    <cellStyle name="40% - Accent4 3 5 6" xfId="8810"/>
    <cellStyle name="40% - Accent4 3 5 6 2" xfId="33827"/>
    <cellStyle name="40% - Accent4 3 5 7" xfId="28044"/>
    <cellStyle name="40% - Accent4 3 5 7 2" xfId="53129"/>
    <cellStyle name="40% - Accent4 3 5 8" xfId="53130"/>
    <cellStyle name="40% - Accent4 3 6" xfId="2744"/>
    <cellStyle name="40% - Accent4 3 6 2" xfId="6910"/>
    <cellStyle name="40% - Accent4 3 6 2 2" xfId="25896"/>
    <cellStyle name="40% - Accent4 3 6 2 2 2" xfId="50419"/>
    <cellStyle name="40% - Accent4 3 6 2 2 3" xfId="53131"/>
    <cellStyle name="40% - Accent4 3 6 2 3" xfId="18428"/>
    <cellStyle name="40% - Accent4 3 6 2 3 2" xfId="43122"/>
    <cellStyle name="40% - Accent4 3 6 2 4" xfId="10840"/>
    <cellStyle name="40% - Accent4 3 6 2 4 2" xfId="35857"/>
    <cellStyle name="40% - Accent4 3 6 2 5" xfId="31984"/>
    <cellStyle name="40% - Accent4 3 6 3" xfId="4931"/>
    <cellStyle name="40% - Accent4 3 6 3 2" xfId="11821"/>
    <cellStyle name="40% - Accent4 3 6 3 2 2" xfId="36838"/>
    <cellStyle name="40% - Accent4 3 6 3 3" xfId="30053"/>
    <cellStyle name="40% - Accent4 3 6 4" xfId="8897"/>
    <cellStyle name="40% - Accent4 3 6 4 2" xfId="33914"/>
    <cellStyle name="40% - Accent4 3 6 5" xfId="28121"/>
    <cellStyle name="40% - Accent4 3 6 5 2" xfId="53132"/>
    <cellStyle name="40% - Accent4 3 6 6" xfId="53133"/>
    <cellStyle name="40% - Accent4 3 7" xfId="3401"/>
    <cellStyle name="40% - Accent4 3 7 2" xfId="7553"/>
    <cellStyle name="40% - Accent4 3 7 2 2" xfId="26540"/>
    <cellStyle name="40% - Accent4 3 7 2 2 2" xfId="51062"/>
    <cellStyle name="40% - Accent4 3 7 2 2 3" xfId="53134"/>
    <cellStyle name="40% - Accent4 3 7 2 3" xfId="18939"/>
    <cellStyle name="40% - Accent4 3 7 2 3 2" xfId="43632"/>
    <cellStyle name="40% - Accent4 3 7 2 4" xfId="11483"/>
    <cellStyle name="40% - Accent4 3 7 2 4 2" xfId="36500"/>
    <cellStyle name="40% - Accent4 3 7 2 5" xfId="32627"/>
    <cellStyle name="40% - Accent4 3 7 3" xfId="5574"/>
    <cellStyle name="40% - Accent4 3 7 3 2" xfId="11822"/>
    <cellStyle name="40% - Accent4 3 7 3 2 2" xfId="36839"/>
    <cellStyle name="40% - Accent4 3 7 3 3" xfId="30696"/>
    <cellStyle name="40% - Accent4 3 7 4" xfId="9549"/>
    <cellStyle name="40% - Accent4 3 7 4 2" xfId="34566"/>
    <cellStyle name="40% - Accent4 3 7 5" xfId="28764"/>
    <cellStyle name="40% - Accent4 3 7 5 2" xfId="53135"/>
    <cellStyle name="40% - Accent4 3 7 6" xfId="53136"/>
    <cellStyle name="40% - Accent4 3 8" xfId="3508"/>
    <cellStyle name="40% - Accent4 3 8 2" xfId="7646"/>
    <cellStyle name="40% - Accent4 3 8 2 2" xfId="23797"/>
    <cellStyle name="40% - Accent4 3 8 2 2 2" xfId="48336"/>
    <cellStyle name="40% - Accent4 3 8 2 3" xfId="11576"/>
    <cellStyle name="40% - Accent4 3 8 2 3 2" xfId="36593"/>
    <cellStyle name="40% - Accent4 3 8 2 4" xfId="32720"/>
    <cellStyle name="40% - Accent4 3 8 3" xfId="5667"/>
    <cellStyle name="40% - Accent4 3 8 3 2" xfId="11823"/>
    <cellStyle name="40% - Accent4 3 8 3 2 2" xfId="36840"/>
    <cellStyle name="40% - Accent4 3 8 3 3" xfId="30789"/>
    <cellStyle name="40% - Accent4 3 8 4" xfId="9643"/>
    <cellStyle name="40% - Accent4 3 8 4 2" xfId="34660"/>
    <cellStyle name="40% - Accent4 3 8 5" xfId="28857"/>
    <cellStyle name="40% - Accent4 3 9" xfId="5881"/>
    <cellStyle name="40% - Accent4 3 9 2" xfId="24903"/>
    <cellStyle name="40% - Accent4 3 9 2 2" xfId="49426"/>
    <cellStyle name="40% - Accent4 3 9 2 3" xfId="53137"/>
    <cellStyle name="40% - Accent4 3 9 3" xfId="17459"/>
    <cellStyle name="40% - Accent4 3 9 3 2" xfId="42160"/>
    <cellStyle name="40% - Accent4 3 9 4" xfId="9847"/>
    <cellStyle name="40% - Accent4 3 9 4 2" xfId="34864"/>
    <cellStyle name="40% - Accent4 3 9 5" xfId="30991"/>
    <cellStyle name="40% - Accent4 4" xfId="956"/>
    <cellStyle name="40% - Accent4 4 2" xfId="26657"/>
    <cellStyle name="40% - Accent4 4 3" xfId="53138"/>
    <cellStyle name="40% - Accent4 5" xfId="957"/>
    <cellStyle name="40% - Accent4 5 10" xfId="7896"/>
    <cellStyle name="40% - Accent4 5 10 2" xfId="32913"/>
    <cellStyle name="40% - Accent4 5 11" xfId="27130"/>
    <cellStyle name="40% - Accent4 5 11 2" xfId="53139"/>
    <cellStyle name="40% - Accent4 5 12" xfId="53140"/>
    <cellStyle name="40% - Accent4 5 2" xfId="958"/>
    <cellStyle name="40% - Accent4 5 2 10" xfId="27131"/>
    <cellStyle name="40% - Accent4 5 2 10 2" xfId="53141"/>
    <cellStyle name="40% - Accent4 5 2 11" xfId="53142"/>
    <cellStyle name="40% - Accent4 5 2 2" xfId="2747"/>
    <cellStyle name="40% - Accent4 5 2 2 2" xfId="6913"/>
    <cellStyle name="40% - Accent4 5 2 2 2 2" xfId="25899"/>
    <cellStyle name="40% - Accent4 5 2 2 2 2 2" xfId="50422"/>
    <cellStyle name="40% - Accent4 5 2 2 2 2 3" xfId="53143"/>
    <cellStyle name="40% - Accent4 5 2 2 2 3" xfId="18431"/>
    <cellStyle name="40% - Accent4 5 2 2 2 3 2" xfId="43125"/>
    <cellStyle name="40% - Accent4 5 2 2 2 4" xfId="10843"/>
    <cellStyle name="40% - Accent4 5 2 2 2 4 2" xfId="35860"/>
    <cellStyle name="40% - Accent4 5 2 2 2 5" xfId="31987"/>
    <cellStyle name="40% - Accent4 5 2 2 3" xfId="4934"/>
    <cellStyle name="40% - Accent4 5 2 2 3 2" xfId="11824"/>
    <cellStyle name="40% - Accent4 5 2 2 3 2 2" xfId="36841"/>
    <cellStyle name="40% - Accent4 5 2 2 3 3" xfId="30056"/>
    <cellStyle name="40% - Accent4 5 2 2 4" xfId="8900"/>
    <cellStyle name="40% - Accent4 5 2 2 4 2" xfId="33917"/>
    <cellStyle name="40% - Accent4 5 2 2 5" xfId="28124"/>
    <cellStyle name="40% - Accent4 5 2 2 5 2" xfId="53144"/>
    <cellStyle name="40% - Accent4 5 2 2 6" xfId="53145"/>
    <cellStyle name="40% - Accent4 5 2 3" xfId="5884"/>
    <cellStyle name="40% - Accent4 5 2 3 2" xfId="20666"/>
    <cellStyle name="40% - Accent4 5 2 3 2 2" xfId="45227"/>
    <cellStyle name="40% - Accent4 5 2 3 2 3" xfId="53146"/>
    <cellStyle name="40% - Accent4 5 2 3 3" xfId="14122"/>
    <cellStyle name="40% - Accent4 5 2 3 3 2" xfId="39001"/>
    <cellStyle name="40% - Accent4 5 2 3 4" xfId="9850"/>
    <cellStyle name="40% - Accent4 5 2 3 4 2" xfId="34867"/>
    <cellStyle name="40% - Accent4 5 2 3 5" xfId="30994"/>
    <cellStyle name="40% - Accent4 5 2 4" xfId="3941"/>
    <cellStyle name="40% - Accent4 5 2 4 2" xfId="21679"/>
    <cellStyle name="40% - Accent4 5 2 4 2 2" xfId="46238"/>
    <cellStyle name="40% - Accent4 5 2 4 2 3" xfId="53147"/>
    <cellStyle name="40% - Accent4 5 2 4 3" xfId="11825"/>
    <cellStyle name="40% - Accent4 5 2 4 3 2" xfId="36842"/>
    <cellStyle name="40% - Accent4 5 2 4 4" xfId="29063"/>
    <cellStyle name="40% - Accent4 5 2 5" xfId="15320"/>
    <cellStyle name="40% - Accent4 5 2 5 2" xfId="22700"/>
    <cellStyle name="40% - Accent4 5 2 5 2 2" xfId="47244"/>
    <cellStyle name="40% - Accent4 5 2 5 2 3" xfId="53148"/>
    <cellStyle name="40% - Accent4 5 2 5 3" xfId="40123"/>
    <cellStyle name="40% - Accent4 5 2 5 4" xfId="53149"/>
    <cellStyle name="40% - Accent4 5 2 6" xfId="16378"/>
    <cellStyle name="40% - Accent4 5 2 6 2" xfId="23800"/>
    <cellStyle name="40% - Accent4 5 2 6 2 2" xfId="48339"/>
    <cellStyle name="40% - Accent4 5 2 6 2 3" xfId="53150"/>
    <cellStyle name="40% - Accent4 5 2 6 3" xfId="41137"/>
    <cellStyle name="40% - Accent4 5 2 6 4" xfId="53151"/>
    <cellStyle name="40% - Accent4 5 2 7" xfId="17462"/>
    <cellStyle name="40% - Accent4 5 2 7 2" xfId="24906"/>
    <cellStyle name="40% - Accent4 5 2 7 2 2" xfId="49429"/>
    <cellStyle name="40% - Accent4 5 2 7 2 3" xfId="53152"/>
    <cellStyle name="40% - Accent4 5 2 7 3" xfId="42163"/>
    <cellStyle name="40% - Accent4 5 2 7 4" xfId="53153"/>
    <cellStyle name="40% - Accent4 5 2 8" xfId="19343"/>
    <cellStyle name="40% - Accent4 5 2 8 2" xfId="43929"/>
    <cellStyle name="40% - Accent4 5 2 8 3" xfId="53154"/>
    <cellStyle name="40% - Accent4 5 2 9" xfId="7897"/>
    <cellStyle name="40% - Accent4 5 2 9 2" xfId="32914"/>
    <cellStyle name="40% - Accent4 5 3" xfId="2746"/>
    <cellStyle name="40% - Accent4 5 3 2" xfId="6912"/>
    <cellStyle name="40% - Accent4 5 3 2 2" xfId="25898"/>
    <cellStyle name="40% - Accent4 5 3 2 2 2" xfId="50421"/>
    <cellStyle name="40% - Accent4 5 3 2 2 3" xfId="53155"/>
    <cellStyle name="40% - Accent4 5 3 2 3" xfId="18430"/>
    <cellStyle name="40% - Accent4 5 3 2 3 2" xfId="43124"/>
    <cellStyle name="40% - Accent4 5 3 2 4" xfId="10842"/>
    <cellStyle name="40% - Accent4 5 3 2 4 2" xfId="35859"/>
    <cellStyle name="40% - Accent4 5 3 2 5" xfId="31986"/>
    <cellStyle name="40% - Accent4 5 3 3" xfId="4933"/>
    <cellStyle name="40% - Accent4 5 3 3 2" xfId="11826"/>
    <cellStyle name="40% - Accent4 5 3 3 2 2" xfId="36843"/>
    <cellStyle name="40% - Accent4 5 3 3 3" xfId="30055"/>
    <cellStyle name="40% - Accent4 5 3 4" xfId="8899"/>
    <cellStyle name="40% - Accent4 5 3 4 2" xfId="33916"/>
    <cellStyle name="40% - Accent4 5 3 5" xfId="28123"/>
    <cellStyle name="40% - Accent4 5 3 5 2" xfId="53156"/>
    <cellStyle name="40% - Accent4 5 3 6" xfId="53157"/>
    <cellStyle name="40% - Accent4 5 4" xfId="5883"/>
    <cellStyle name="40% - Accent4 5 4 2" xfId="20665"/>
    <cellStyle name="40% - Accent4 5 4 2 2" xfId="45226"/>
    <cellStyle name="40% - Accent4 5 4 2 3" xfId="53158"/>
    <cellStyle name="40% - Accent4 5 4 3" xfId="14121"/>
    <cellStyle name="40% - Accent4 5 4 3 2" xfId="39000"/>
    <cellStyle name="40% - Accent4 5 4 4" xfId="9849"/>
    <cellStyle name="40% - Accent4 5 4 4 2" xfId="34866"/>
    <cellStyle name="40% - Accent4 5 4 5" xfId="30993"/>
    <cellStyle name="40% - Accent4 5 5" xfId="3940"/>
    <cellStyle name="40% - Accent4 5 5 2" xfId="21678"/>
    <cellStyle name="40% - Accent4 5 5 2 2" xfId="46237"/>
    <cellStyle name="40% - Accent4 5 5 2 3" xfId="53159"/>
    <cellStyle name="40% - Accent4 5 5 3" xfId="11827"/>
    <cellStyle name="40% - Accent4 5 5 3 2" xfId="36844"/>
    <cellStyle name="40% - Accent4 5 5 4" xfId="29062"/>
    <cellStyle name="40% - Accent4 5 6" xfId="15319"/>
    <cellStyle name="40% - Accent4 5 6 2" xfId="22699"/>
    <cellStyle name="40% - Accent4 5 6 2 2" xfId="47243"/>
    <cellStyle name="40% - Accent4 5 6 2 3" xfId="53160"/>
    <cellStyle name="40% - Accent4 5 6 3" xfId="40122"/>
    <cellStyle name="40% - Accent4 5 6 4" xfId="53161"/>
    <cellStyle name="40% - Accent4 5 7" xfId="16377"/>
    <cellStyle name="40% - Accent4 5 7 2" xfId="23799"/>
    <cellStyle name="40% - Accent4 5 7 2 2" xfId="48338"/>
    <cellStyle name="40% - Accent4 5 7 2 3" xfId="53162"/>
    <cellStyle name="40% - Accent4 5 7 3" xfId="41136"/>
    <cellStyle name="40% - Accent4 5 7 4" xfId="53163"/>
    <cellStyle name="40% - Accent4 5 8" xfId="17461"/>
    <cellStyle name="40% - Accent4 5 8 2" xfId="24905"/>
    <cellStyle name="40% - Accent4 5 8 2 2" xfId="49428"/>
    <cellStyle name="40% - Accent4 5 8 2 3" xfId="53164"/>
    <cellStyle name="40% - Accent4 5 8 3" xfId="42162"/>
    <cellStyle name="40% - Accent4 5 8 4" xfId="53165"/>
    <cellStyle name="40% - Accent4 5 9" xfId="19342"/>
    <cellStyle name="40% - Accent4 5 9 2" xfId="43928"/>
    <cellStyle name="40% - Accent4 5 9 3" xfId="53166"/>
    <cellStyle name="40% - Accent4 6" xfId="959"/>
    <cellStyle name="40% - Accent4 6 2" xfId="26643"/>
    <cellStyle name="40% - Accent4 7" xfId="2264"/>
    <cellStyle name="40% - Accent4 7 10" xfId="53167"/>
    <cellStyle name="40% - Accent4 7 2" xfId="6619"/>
    <cellStyle name="40% - Accent4 7 2 2" xfId="21373"/>
    <cellStyle name="40% - Accent4 7 2 2 2" xfId="45932"/>
    <cellStyle name="40% - Accent4 7 2 2 3" xfId="53168"/>
    <cellStyle name="40% - Accent4 7 2 3" xfId="14634"/>
    <cellStyle name="40% - Accent4 7 2 3 2" xfId="39500"/>
    <cellStyle name="40% - Accent4 7 2 4" xfId="10558"/>
    <cellStyle name="40% - Accent4 7 2 4 2" xfId="35575"/>
    <cellStyle name="40% - Accent4 7 2 5" xfId="31702"/>
    <cellStyle name="40% - Accent4 7 3" xfId="4649"/>
    <cellStyle name="40% - Accent4 7 3 2" xfId="22369"/>
    <cellStyle name="40% - Accent4 7 3 2 2" xfId="46926"/>
    <cellStyle name="40% - Accent4 7 3 2 3" xfId="53169"/>
    <cellStyle name="40% - Accent4 7 3 3" xfId="11828"/>
    <cellStyle name="40% - Accent4 7 3 3 2" xfId="36845"/>
    <cellStyle name="40% - Accent4 7 3 4" xfId="29771"/>
    <cellStyle name="40% - Accent4 7 4" xfId="16013"/>
    <cellStyle name="40% - Accent4 7 4 2" xfId="23404"/>
    <cellStyle name="40% - Accent4 7 4 2 2" xfId="47947"/>
    <cellStyle name="40% - Accent4 7 4 2 3" xfId="53170"/>
    <cellStyle name="40% - Accent4 7 4 3" xfId="40808"/>
    <cellStyle name="40% - Accent4 7 4 4" xfId="53171"/>
    <cellStyle name="40% - Accent4 7 5" xfId="17078"/>
    <cellStyle name="40% - Accent4 7 5 2" xfId="24496"/>
    <cellStyle name="40% - Accent4 7 5 2 2" xfId="49035"/>
    <cellStyle name="40% - Accent4 7 5 2 3" xfId="53172"/>
    <cellStyle name="40% - Accent4 7 5 3" xfId="41828"/>
    <cellStyle name="40% - Accent4 7 5 4" xfId="53173"/>
    <cellStyle name="40% - Accent4 7 6" xfId="18172"/>
    <cellStyle name="40% - Accent4 7 6 2" xfId="25614"/>
    <cellStyle name="40% - Accent4 7 6 2 2" xfId="50137"/>
    <cellStyle name="40% - Accent4 7 6 2 3" xfId="53174"/>
    <cellStyle name="40% - Accent4 7 6 3" xfId="42868"/>
    <cellStyle name="40% - Accent4 7 6 4" xfId="53175"/>
    <cellStyle name="40% - Accent4 7 7" xfId="20417"/>
    <cellStyle name="40% - Accent4 7 7 2" xfId="44978"/>
    <cellStyle name="40% - Accent4 7 7 3" xfId="53176"/>
    <cellStyle name="40% - Accent4 7 8" xfId="8605"/>
    <cellStyle name="40% - Accent4 7 8 2" xfId="33622"/>
    <cellStyle name="40% - Accent4 7 9" xfId="27839"/>
    <cellStyle name="40% - Accent4 7 9 2" xfId="53177"/>
    <cellStyle name="40% - Accent4 8" xfId="2384"/>
    <cellStyle name="40% - Accent4 8 10" xfId="53178"/>
    <cellStyle name="40% - Accent4 8 2" xfId="6725"/>
    <cellStyle name="40% - Accent4 8 2 2" xfId="21479"/>
    <cellStyle name="40% - Accent4 8 2 2 2" xfId="46038"/>
    <cellStyle name="40% - Accent4 8 2 2 3" xfId="53179"/>
    <cellStyle name="40% - Accent4 8 2 3" xfId="14695"/>
    <cellStyle name="40% - Accent4 8 2 3 2" xfId="39559"/>
    <cellStyle name="40% - Accent4 8 2 4" xfId="10664"/>
    <cellStyle name="40% - Accent4 8 2 4 2" xfId="35681"/>
    <cellStyle name="40% - Accent4 8 2 5" xfId="31808"/>
    <cellStyle name="40% - Accent4 8 3" xfId="4755"/>
    <cellStyle name="40% - Accent4 8 3 2" xfId="22484"/>
    <cellStyle name="40% - Accent4 8 3 2 2" xfId="47032"/>
    <cellStyle name="40% - Accent4 8 3 2 3" xfId="53180"/>
    <cellStyle name="40% - Accent4 8 3 3" xfId="11829"/>
    <cellStyle name="40% - Accent4 8 3 3 2" xfId="36846"/>
    <cellStyle name="40% - Accent4 8 3 4" xfId="29877"/>
    <cellStyle name="40% - Accent4 8 4" xfId="16110"/>
    <cellStyle name="40% - Accent4 8 4 2" xfId="23510"/>
    <cellStyle name="40% - Accent4 8 4 2 2" xfId="48053"/>
    <cellStyle name="40% - Accent4 8 4 2 3" xfId="53181"/>
    <cellStyle name="40% - Accent4 8 4 3" xfId="40905"/>
    <cellStyle name="40% - Accent4 8 4 4" xfId="53182"/>
    <cellStyle name="40% - Accent4 8 5" xfId="17184"/>
    <cellStyle name="40% - Accent4 8 5 2" xfId="24602"/>
    <cellStyle name="40% - Accent4 8 5 2 2" xfId="49141"/>
    <cellStyle name="40% - Accent4 8 5 2 3" xfId="53183"/>
    <cellStyle name="40% - Accent4 8 5 3" xfId="41934"/>
    <cellStyle name="40% - Accent4 8 5 4" xfId="53184"/>
    <cellStyle name="40% - Accent4 8 6" xfId="18278"/>
    <cellStyle name="40% - Accent4 8 6 2" xfId="25720"/>
    <cellStyle name="40% - Accent4 8 6 2 2" xfId="50243"/>
    <cellStyle name="40% - Accent4 8 6 2 3" xfId="53185"/>
    <cellStyle name="40% - Accent4 8 6 3" xfId="42974"/>
    <cellStyle name="40% - Accent4 8 6 4" xfId="53186"/>
    <cellStyle name="40% - Accent4 8 7" xfId="20338"/>
    <cellStyle name="40% - Accent4 8 7 2" xfId="44900"/>
    <cellStyle name="40% - Accent4 8 7 3" xfId="53187"/>
    <cellStyle name="40% - Accent4 8 8" xfId="8711"/>
    <cellStyle name="40% - Accent4 8 8 2" xfId="33728"/>
    <cellStyle name="40% - Accent4 8 9" xfId="27945"/>
    <cellStyle name="40% - Accent4 8 9 2" xfId="53188"/>
    <cellStyle name="40% - Accent4 9" xfId="2462"/>
    <cellStyle name="40% - Accent4 9 2" xfId="6793"/>
    <cellStyle name="40% - Accent4 9 2 2" xfId="23580"/>
    <cellStyle name="40% - Accent4 9 2 2 2" xfId="48121"/>
    <cellStyle name="40% - Accent4 9 2 2 3" xfId="53189"/>
    <cellStyle name="40% - Accent4 9 2 3" xfId="16159"/>
    <cellStyle name="40% - Accent4 9 2 3 2" xfId="40950"/>
    <cellStyle name="40% - Accent4 9 2 4" xfId="10732"/>
    <cellStyle name="40% - Accent4 9 2 4 2" xfId="35749"/>
    <cellStyle name="40% - Accent4 9 2 5" xfId="31876"/>
    <cellStyle name="40% - Accent4 9 3" xfId="4823"/>
    <cellStyle name="40% - Accent4 9 3 2" xfId="24670"/>
    <cellStyle name="40% - Accent4 9 3 2 2" xfId="49209"/>
    <cellStyle name="40% - Accent4 9 3 2 3" xfId="53190"/>
    <cellStyle name="40% - Accent4 9 3 3" xfId="11830"/>
    <cellStyle name="40% - Accent4 9 3 3 2" xfId="36847"/>
    <cellStyle name="40% - Accent4 9 3 4" xfId="29945"/>
    <cellStyle name="40% - Accent4 9 4" xfId="18344"/>
    <cellStyle name="40% - Accent4 9 4 2" xfId="25788"/>
    <cellStyle name="40% - Accent4 9 4 2 2" xfId="50311"/>
    <cellStyle name="40% - Accent4 9 4 2 3" xfId="53191"/>
    <cellStyle name="40% - Accent4 9 4 3" xfId="43039"/>
    <cellStyle name="40% - Accent4 9 4 4" xfId="53192"/>
    <cellStyle name="40% - Accent4 9 5" xfId="21294"/>
    <cellStyle name="40% - Accent4 9 5 2" xfId="45854"/>
    <cellStyle name="40% - Accent4 9 5 3" xfId="53193"/>
    <cellStyle name="40% - Accent4 9 6" xfId="8779"/>
    <cellStyle name="40% - Accent4 9 6 2" xfId="33796"/>
    <cellStyle name="40% - Accent4 9 7" xfId="28013"/>
    <cellStyle name="40% - Accent4 9 7 2" xfId="53194"/>
    <cellStyle name="40% - Accent4 9 8" xfId="53195"/>
    <cellStyle name="40% - Accent5" xfId="11" builtinId="47" customBuiltin="1"/>
    <cellStyle name="40% - Accent5 10" xfId="3460"/>
    <cellStyle name="40% - Accent5 10 2" xfId="7605"/>
    <cellStyle name="40% - Accent5 10 2 2" xfId="23328"/>
    <cellStyle name="40% - Accent5 10 2 2 2" xfId="47871"/>
    <cellStyle name="40% - Accent5 10 2 3" xfId="11535"/>
    <cellStyle name="40% - Accent5 10 2 3 2" xfId="36552"/>
    <cellStyle name="40% - Accent5 10 2 4" xfId="32679"/>
    <cellStyle name="40% - Accent5 10 3" xfId="5626"/>
    <cellStyle name="40% - Accent5 10 3 2" xfId="11831"/>
    <cellStyle name="40% - Accent5 10 3 2 2" xfId="36848"/>
    <cellStyle name="40% - Accent5 10 3 3" xfId="30748"/>
    <cellStyle name="40% - Accent5 10 4" xfId="9601"/>
    <cellStyle name="40% - Accent5 10 4 2" xfId="34618"/>
    <cellStyle name="40% - Accent5 10 5" xfId="28816"/>
    <cellStyle name="40% - Accent5 11" xfId="2100"/>
    <cellStyle name="40% - Accent5 11 2" xfId="4573"/>
    <cellStyle name="40% - Accent5 11 2 2" xfId="11832"/>
    <cellStyle name="40% - Accent5 11 2 2 2" xfId="36849"/>
    <cellStyle name="40% - Accent5 11 2 3" xfId="29695"/>
    <cellStyle name="40% - Accent5 11 3" xfId="8529"/>
    <cellStyle name="40% - Accent5 11 3 2" xfId="33546"/>
    <cellStyle name="40% - Accent5 11 4" xfId="27763"/>
    <cellStyle name="40% - Accent5 12" xfId="6539"/>
    <cellStyle name="40% - Accent5 12 2" xfId="25538"/>
    <cellStyle name="40% - Accent5 12 2 2" xfId="50061"/>
    <cellStyle name="40% - Accent5 12 2 3" xfId="53196"/>
    <cellStyle name="40% - Accent5 12 3" xfId="18099"/>
    <cellStyle name="40% - Accent5 12 3 2" xfId="42795"/>
    <cellStyle name="40% - Accent5 12 4" xfId="10482"/>
    <cellStyle name="40% - Accent5 12 4 2" xfId="35499"/>
    <cellStyle name="40% - Accent5 12 5" xfId="31626"/>
    <cellStyle name="40% - Accent5 13" xfId="19174"/>
    <cellStyle name="40% - Accent5 13 2" xfId="43767"/>
    <cellStyle name="40% - Accent5 13 3" xfId="53197"/>
    <cellStyle name="40% - Accent5 14" xfId="53198"/>
    <cellStyle name="40% - Accent5 14 2" xfId="53199"/>
    <cellStyle name="40% - Accent5 15" xfId="53200"/>
    <cellStyle name="40% - Accent5 15 2" xfId="53201"/>
    <cellStyle name="40% - Accent5 16" xfId="53202"/>
    <cellStyle name="40% - Accent5 17" xfId="53203"/>
    <cellStyle name="40% - Accent5 18" xfId="53204"/>
    <cellStyle name="40% - Accent5 19" xfId="53205"/>
    <cellStyle name="40% - Accent5 2" xfId="376"/>
    <cellStyle name="40% - Accent5 2 2" xfId="961"/>
    <cellStyle name="40% - Accent5 2 2 10" xfId="27133"/>
    <cellStyle name="40% - Accent5 2 2 10 2" xfId="53206"/>
    <cellStyle name="40% - Accent5 2 2 11" xfId="53207"/>
    <cellStyle name="40% - Accent5 2 2 2" xfId="2749"/>
    <cellStyle name="40% - Accent5 2 2 2 2" xfId="6915"/>
    <cellStyle name="40% - Accent5 2 2 2 2 2" xfId="25901"/>
    <cellStyle name="40% - Accent5 2 2 2 2 2 2" xfId="50424"/>
    <cellStyle name="40% - Accent5 2 2 2 2 2 3" xfId="53208"/>
    <cellStyle name="40% - Accent5 2 2 2 2 3" xfId="18432"/>
    <cellStyle name="40% - Accent5 2 2 2 2 3 2" xfId="43126"/>
    <cellStyle name="40% - Accent5 2 2 2 2 4" xfId="10845"/>
    <cellStyle name="40% - Accent5 2 2 2 2 4 2" xfId="35862"/>
    <cellStyle name="40% - Accent5 2 2 2 2 5" xfId="31989"/>
    <cellStyle name="40% - Accent5 2 2 2 3" xfId="4936"/>
    <cellStyle name="40% - Accent5 2 2 2 3 2" xfId="11833"/>
    <cellStyle name="40% - Accent5 2 2 2 3 2 2" xfId="36850"/>
    <cellStyle name="40% - Accent5 2 2 2 3 3" xfId="30058"/>
    <cellStyle name="40% - Accent5 2 2 2 4" xfId="8902"/>
    <cellStyle name="40% - Accent5 2 2 2 4 2" xfId="33919"/>
    <cellStyle name="40% - Accent5 2 2 2 5" xfId="28126"/>
    <cellStyle name="40% - Accent5 2 2 2 5 2" xfId="53209"/>
    <cellStyle name="40% - Accent5 2 2 2 6" xfId="53210"/>
    <cellStyle name="40% - Accent5 2 2 3" xfId="5886"/>
    <cellStyle name="40% - Accent5 2 2 3 2" xfId="20668"/>
    <cellStyle name="40% - Accent5 2 2 3 2 2" xfId="45229"/>
    <cellStyle name="40% - Accent5 2 2 3 2 3" xfId="53211"/>
    <cellStyle name="40% - Accent5 2 2 3 3" xfId="14123"/>
    <cellStyle name="40% - Accent5 2 2 3 3 2" xfId="39002"/>
    <cellStyle name="40% - Accent5 2 2 3 4" xfId="9852"/>
    <cellStyle name="40% - Accent5 2 2 3 4 2" xfId="34869"/>
    <cellStyle name="40% - Accent5 2 2 3 5" xfId="30996"/>
    <cellStyle name="40% - Accent5 2 2 4" xfId="3943"/>
    <cellStyle name="40% - Accent5 2 2 4 2" xfId="21681"/>
    <cellStyle name="40% - Accent5 2 2 4 2 2" xfId="46240"/>
    <cellStyle name="40% - Accent5 2 2 4 2 3" xfId="53212"/>
    <cellStyle name="40% - Accent5 2 2 4 3" xfId="11834"/>
    <cellStyle name="40% - Accent5 2 2 4 3 2" xfId="36851"/>
    <cellStyle name="40% - Accent5 2 2 4 4" xfId="29065"/>
    <cellStyle name="40% - Accent5 2 2 5" xfId="15322"/>
    <cellStyle name="40% - Accent5 2 2 5 2" xfId="22702"/>
    <cellStyle name="40% - Accent5 2 2 5 2 2" xfId="47246"/>
    <cellStyle name="40% - Accent5 2 2 5 2 3" xfId="53213"/>
    <cellStyle name="40% - Accent5 2 2 5 3" xfId="40125"/>
    <cellStyle name="40% - Accent5 2 2 5 4" xfId="53214"/>
    <cellStyle name="40% - Accent5 2 2 6" xfId="16380"/>
    <cellStyle name="40% - Accent5 2 2 6 2" xfId="23802"/>
    <cellStyle name="40% - Accent5 2 2 6 2 2" xfId="48341"/>
    <cellStyle name="40% - Accent5 2 2 6 2 3" xfId="53215"/>
    <cellStyle name="40% - Accent5 2 2 6 3" xfId="41139"/>
    <cellStyle name="40% - Accent5 2 2 6 4" xfId="53216"/>
    <cellStyle name="40% - Accent5 2 2 7" xfId="17464"/>
    <cellStyle name="40% - Accent5 2 2 7 2" xfId="24908"/>
    <cellStyle name="40% - Accent5 2 2 7 2 2" xfId="49431"/>
    <cellStyle name="40% - Accent5 2 2 7 2 3" xfId="53217"/>
    <cellStyle name="40% - Accent5 2 2 7 3" xfId="42165"/>
    <cellStyle name="40% - Accent5 2 2 7 4" xfId="53218"/>
    <cellStyle name="40% - Accent5 2 2 8" xfId="19345"/>
    <cellStyle name="40% - Accent5 2 2 8 2" xfId="43931"/>
    <cellStyle name="40% - Accent5 2 2 8 3" xfId="53219"/>
    <cellStyle name="40% - Accent5 2 2 9" xfId="7899"/>
    <cellStyle name="40% - Accent5 2 2 9 2" xfId="32916"/>
    <cellStyle name="40% - Accent5 2 3" xfId="960"/>
    <cellStyle name="40% - Accent5 2 3 10" xfId="27132"/>
    <cellStyle name="40% - Accent5 2 3 10 2" xfId="53220"/>
    <cellStyle name="40% - Accent5 2 3 11" xfId="53221"/>
    <cellStyle name="40% - Accent5 2 3 2" xfId="5885"/>
    <cellStyle name="40% - Accent5 2 3 2 2" xfId="20157"/>
    <cellStyle name="40% - Accent5 2 3 2 2 2" xfId="44721"/>
    <cellStyle name="40% - Accent5 2 3 2 2 3" xfId="53222"/>
    <cellStyle name="40% - Accent5 2 3 2 3" xfId="13771"/>
    <cellStyle name="40% - Accent5 2 3 2 3 2" xfId="38683"/>
    <cellStyle name="40% - Accent5 2 3 2 4" xfId="9851"/>
    <cellStyle name="40% - Accent5 2 3 2 4 2" xfId="34868"/>
    <cellStyle name="40% - Accent5 2 3 2 5" xfId="30995"/>
    <cellStyle name="40% - Accent5 2 3 3" xfId="3942"/>
    <cellStyle name="40% - Accent5 2 3 3 2" xfId="20667"/>
    <cellStyle name="40% - Accent5 2 3 3 2 2" xfId="45228"/>
    <cellStyle name="40% - Accent5 2 3 3 2 3" xfId="53223"/>
    <cellStyle name="40% - Accent5 2 3 3 3" xfId="11835"/>
    <cellStyle name="40% - Accent5 2 3 3 3 2" xfId="36852"/>
    <cellStyle name="40% - Accent5 2 3 3 4" xfId="29064"/>
    <cellStyle name="40% - Accent5 2 3 4" xfId="14835"/>
    <cellStyle name="40% - Accent5 2 3 4 2" xfId="21680"/>
    <cellStyle name="40% - Accent5 2 3 4 2 2" xfId="46239"/>
    <cellStyle name="40% - Accent5 2 3 4 2 3" xfId="53224"/>
    <cellStyle name="40% - Accent5 2 3 4 3" xfId="39680"/>
    <cellStyle name="40% - Accent5 2 3 4 4" xfId="53225"/>
    <cellStyle name="40% - Accent5 2 3 5" xfId="15321"/>
    <cellStyle name="40% - Accent5 2 3 5 2" xfId="22701"/>
    <cellStyle name="40% - Accent5 2 3 5 2 2" xfId="47245"/>
    <cellStyle name="40% - Accent5 2 3 5 2 3" xfId="53226"/>
    <cellStyle name="40% - Accent5 2 3 5 3" xfId="40124"/>
    <cellStyle name="40% - Accent5 2 3 5 4" xfId="53227"/>
    <cellStyle name="40% - Accent5 2 3 6" xfId="16379"/>
    <cellStyle name="40% - Accent5 2 3 6 2" xfId="23801"/>
    <cellStyle name="40% - Accent5 2 3 6 2 2" xfId="48340"/>
    <cellStyle name="40% - Accent5 2 3 6 2 3" xfId="53228"/>
    <cellStyle name="40% - Accent5 2 3 6 3" xfId="41138"/>
    <cellStyle name="40% - Accent5 2 3 6 4" xfId="53229"/>
    <cellStyle name="40% - Accent5 2 3 7" xfId="17463"/>
    <cellStyle name="40% - Accent5 2 3 7 2" xfId="24907"/>
    <cellStyle name="40% - Accent5 2 3 7 2 2" xfId="49430"/>
    <cellStyle name="40% - Accent5 2 3 7 2 3" xfId="53230"/>
    <cellStyle name="40% - Accent5 2 3 7 3" xfId="42164"/>
    <cellStyle name="40% - Accent5 2 3 7 4" xfId="53231"/>
    <cellStyle name="40% - Accent5 2 3 8" xfId="19344"/>
    <cellStyle name="40% - Accent5 2 3 8 2" xfId="43930"/>
    <cellStyle name="40% - Accent5 2 3 8 3" xfId="53232"/>
    <cellStyle name="40% - Accent5 2 3 9" xfId="7898"/>
    <cellStyle name="40% - Accent5 2 3 9 2" xfId="32915"/>
    <cellStyle name="40% - Accent5 2 4" xfId="2134"/>
    <cellStyle name="40% - Accent5 2 5" xfId="2534"/>
    <cellStyle name="40% - Accent5 2 5 2" xfId="17260"/>
    <cellStyle name="40% - Accent5 2 5 3" xfId="22547"/>
    <cellStyle name="40% - Accent5 2 5 3 2" xfId="47092"/>
    <cellStyle name="40% - Accent5 2 5 3 3" xfId="53233"/>
    <cellStyle name="40% - Accent5 2 5 4" xfId="15168"/>
    <cellStyle name="40% - Accent5 2 5 4 2" xfId="39984"/>
    <cellStyle name="40% - Accent5 2 5 5" xfId="53234"/>
    <cellStyle name="40% - Accent5 2 6" xfId="2748"/>
    <cellStyle name="40% - Accent5 2 6 2" xfId="6914"/>
    <cellStyle name="40% - Accent5 2 6 2 2" xfId="25900"/>
    <cellStyle name="40% - Accent5 2 6 2 2 2" xfId="50423"/>
    <cellStyle name="40% - Accent5 2 6 2 3" xfId="10844"/>
    <cellStyle name="40% - Accent5 2 6 2 3 2" xfId="35861"/>
    <cellStyle name="40% - Accent5 2 6 2 4" xfId="31988"/>
    <cellStyle name="40% - Accent5 2 6 3" xfId="4935"/>
    <cellStyle name="40% - Accent5 2 6 3 2" xfId="11836"/>
    <cellStyle name="40% - Accent5 2 6 3 2 2" xfId="36853"/>
    <cellStyle name="40% - Accent5 2 6 3 3" xfId="30057"/>
    <cellStyle name="40% - Accent5 2 6 4" xfId="8901"/>
    <cellStyle name="40% - Accent5 2 6 4 2" xfId="33918"/>
    <cellStyle name="40% - Accent5 2 6 5" xfId="28125"/>
    <cellStyle name="40% - Accent5 2 7" xfId="26697"/>
    <cellStyle name="40% - Accent5 2 8" xfId="53235"/>
    <cellStyle name="40% - Accent5 20" xfId="53236"/>
    <cellStyle name="40% - Accent5 21" xfId="53237"/>
    <cellStyle name="40% - Accent5 22" xfId="53238"/>
    <cellStyle name="40% - Accent5 23" xfId="53239"/>
    <cellStyle name="40% - Accent5 3" xfId="962"/>
    <cellStyle name="40% - Accent5 3 10" xfId="3944"/>
    <cellStyle name="40% - Accent5 3 10 2" xfId="11837"/>
    <cellStyle name="40% - Accent5 3 10 2 2" xfId="36854"/>
    <cellStyle name="40% - Accent5 3 10 3" xfId="29066"/>
    <cellStyle name="40% - Accent5 3 11" xfId="7900"/>
    <cellStyle name="40% - Accent5 3 11 2" xfId="32917"/>
    <cellStyle name="40% - Accent5 3 12" xfId="27134"/>
    <cellStyle name="40% - Accent5 3 12 2" xfId="53240"/>
    <cellStyle name="40% - Accent5 3 13" xfId="53241"/>
    <cellStyle name="40% - Accent5 3 14" xfId="53242"/>
    <cellStyle name="40% - Accent5 3 15" xfId="53243"/>
    <cellStyle name="40% - Accent5 3 16" xfId="53244"/>
    <cellStyle name="40% - Accent5 3 17" xfId="53245"/>
    <cellStyle name="40% - Accent5 3 18" xfId="53246"/>
    <cellStyle name="40% - Accent5 3 19" xfId="53247"/>
    <cellStyle name="40% - Accent5 3 2" xfId="963"/>
    <cellStyle name="40% - Accent5 3 2 10" xfId="27135"/>
    <cellStyle name="40% - Accent5 3 2 10 2" xfId="53248"/>
    <cellStyle name="40% - Accent5 3 2 11" xfId="53249"/>
    <cellStyle name="40% - Accent5 3 2 12" xfId="53250"/>
    <cellStyle name="40% - Accent5 3 2 13" xfId="53251"/>
    <cellStyle name="40% - Accent5 3 2 14" xfId="53252"/>
    <cellStyle name="40% - Accent5 3 2 15" xfId="53253"/>
    <cellStyle name="40% - Accent5 3 2 16" xfId="53254"/>
    <cellStyle name="40% - Accent5 3 2 17" xfId="53255"/>
    <cellStyle name="40% - Accent5 3 2 18" xfId="53256"/>
    <cellStyle name="40% - Accent5 3 2 19" xfId="53257"/>
    <cellStyle name="40% - Accent5 3 2 2" xfId="2751"/>
    <cellStyle name="40% - Accent5 3 2 2 2" xfId="6917"/>
    <cellStyle name="40% - Accent5 3 2 2 2 2" xfId="25903"/>
    <cellStyle name="40% - Accent5 3 2 2 2 2 2" xfId="50426"/>
    <cellStyle name="40% - Accent5 3 2 2 2 2 3" xfId="53258"/>
    <cellStyle name="40% - Accent5 3 2 2 2 3" xfId="18434"/>
    <cellStyle name="40% - Accent5 3 2 2 2 3 2" xfId="43128"/>
    <cellStyle name="40% - Accent5 3 2 2 2 4" xfId="10847"/>
    <cellStyle name="40% - Accent5 3 2 2 2 4 2" xfId="35864"/>
    <cellStyle name="40% - Accent5 3 2 2 2 5" xfId="31991"/>
    <cellStyle name="40% - Accent5 3 2 2 3" xfId="4938"/>
    <cellStyle name="40% - Accent5 3 2 2 3 2" xfId="11838"/>
    <cellStyle name="40% - Accent5 3 2 2 3 2 2" xfId="36855"/>
    <cellStyle name="40% - Accent5 3 2 2 3 3" xfId="30060"/>
    <cellStyle name="40% - Accent5 3 2 2 4" xfId="8904"/>
    <cellStyle name="40% - Accent5 3 2 2 4 2" xfId="33921"/>
    <cellStyle name="40% - Accent5 3 2 2 5" xfId="28128"/>
    <cellStyle name="40% - Accent5 3 2 2 5 2" xfId="53259"/>
    <cellStyle name="40% - Accent5 3 2 2 6" xfId="53260"/>
    <cellStyle name="40% - Accent5 3 2 20" xfId="53261"/>
    <cellStyle name="40% - Accent5 3 2 21" xfId="53262"/>
    <cellStyle name="40% - Accent5 3 2 22" xfId="53263"/>
    <cellStyle name="40% - Accent5 3 2 23" xfId="53264"/>
    <cellStyle name="40% - Accent5 3 2 24" xfId="53265"/>
    <cellStyle name="40% - Accent5 3 2 25" xfId="53266"/>
    <cellStyle name="40% - Accent5 3 2 26" xfId="53267"/>
    <cellStyle name="40% - Accent5 3 2 27" xfId="53268"/>
    <cellStyle name="40% - Accent5 3 2 28" xfId="53269"/>
    <cellStyle name="40% - Accent5 3 2 29" xfId="53270"/>
    <cellStyle name="40% - Accent5 3 2 3" xfId="5888"/>
    <cellStyle name="40% - Accent5 3 2 3 2" xfId="20670"/>
    <cellStyle name="40% - Accent5 3 2 3 2 2" xfId="45231"/>
    <cellStyle name="40% - Accent5 3 2 3 2 3" xfId="53271"/>
    <cellStyle name="40% - Accent5 3 2 3 3" xfId="14124"/>
    <cellStyle name="40% - Accent5 3 2 3 3 2" xfId="39003"/>
    <cellStyle name="40% - Accent5 3 2 3 4" xfId="9854"/>
    <cellStyle name="40% - Accent5 3 2 3 4 2" xfId="34871"/>
    <cellStyle name="40% - Accent5 3 2 3 5" xfId="30998"/>
    <cellStyle name="40% - Accent5 3 2 30" xfId="53272"/>
    <cellStyle name="40% - Accent5 3 2 4" xfId="3945"/>
    <cellStyle name="40% - Accent5 3 2 4 2" xfId="21682"/>
    <cellStyle name="40% - Accent5 3 2 4 2 2" xfId="46241"/>
    <cellStyle name="40% - Accent5 3 2 4 2 3" xfId="53273"/>
    <cellStyle name="40% - Accent5 3 2 4 3" xfId="11839"/>
    <cellStyle name="40% - Accent5 3 2 4 3 2" xfId="36856"/>
    <cellStyle name="40% - Accent5 3 2 4 4" xfId="29067"/>
    <cellStyle name="40% - Accent5 3 2 5" xfId="15323"/>
    <cellStyle name="40% - Accent5 3 2 5 2" xfId="22703"/>
    <cellStyle name="40% - Accent5 3 2 5 2 2" xfId="47247"/>
    <cellStyle name="40% - Accent5 3 2 5 2 3" xfId="53274"/>
    <cellStyle name="40% - Accent5 3 2 5 3" xfId="40126"/>
    <cellStyle name="40% - Accent5 3 2 5 4" xfId="53275"/>
    <cellStyle name="40% - Accent5 3 2 6" xfId="16381"/>
    <cellStyle name="40% - Accent5 3 2 6 2" xfId="23804"/>
    <cellStyle name="40% - Accent5 3 2 6 2 2" xfId="48343"/>
    <cellStyle name="40% - Accent5 3 2 6 2 3" xfId="53276"/>
    <cellStyle name="40% - Accent5 3 2 6 3" xfId="41140"/>
    <cellStyle name="40% - Accent5 3 2 6 4" xfId="53277"/>
    <cellStyle name="40% - Accent5 3 2 7" xfId="17466"/>
    <cellStyle name="40% - Accent5 3 2 7 2" xfId="24910"/>
    <cellStyle name="40% - Accent5 3 2 7 2 2" xfId="49433"/>
    <cellStyle name="40% - Accent5 3 2 7 2 3" xfId="53278"/>
    <cellStyle name="40% - Accent5 3 2 7 3" xfId="42167"/>
    <cellStyle name="40% - Accent5 3 2 7 4" xfId="53279"/>
    <cellStyle name="40% - Accent5 3 2 8" xfId="19346"/>
    <cellStyle name="40% - Accent5 3 2 8 2" xfId="43932"/>
    <cellStyle name="40% - Accent5 3 2 8 3" xfId="53280"/>
    <cellStyle name="40% - Accent5 3 2 9" xfId="7901"/>
    <cellStyle name="40% - Accent5 3 2 9 2" xfId="32918"/>
    <cellStyle name="40% - Accent5 3 20" xfId="53281"/>
    <cellStyle name="40% - Accent5 3 21" xfId="53282"/>
    <cellStyle name="40% - Accent5 3 22" xfId="53283"/>
    <cellStyle name="40% - Accent5 3 23" xfId="53284"/>
    <cellStyle name="40% - Accent5 3 24" xfId="53285"/>
    <cellStyle name="40% - Accent5 3 25" xfId="53286"/>
    <cellStyle name="40% - Accent5 3 26" xfId="53287"/>
    <cellStyle name="40% - Accent5 3 27" xfId="53288"/>
    <cellStyle name="40% - Accent5 3 28" xfId="53289"/>
    <cellStyle name="40% - Accent5 3 29" xfId="53290"/>
    <cellStyle name="40% - Accent5 3 3" xfId="2298"/>
    <cellStyle name="40% - Accent5 3 3 10" xfId="53291"/>
    <cellStyle name="40% - Accent5 3 3 11" xfId="53292"/>
    <cellStyle name="40% - Accent5 3 3 12" xfId="53293"/>
    <cellStyle name="40% - Accent5 3 3 13" xfId="53294"/>
    <cellStyle name="40% - Accent5 3 3 14" xfId="53295"/>
    <cellStyle name="40% - Accent5 3 3 15" xfId="53296"/>
    <cellStyle name="40% - Accent5 3 3 16" xfId="53297"/>
    <cellStyle name="40% - Accent5 3 3 17" xfId="53298"/>
    <cellStyle name="40% - Accent5 3 3 18" xfId="53299"/>
    <cellStyle name="40% - Accent5 3 3 19" xfId="53300"/>
    <cellStyle name="40% - Accent5 3 3 2" xfId="6648"/>
    <cellStyle name="40% - Accent5 3 3 2 2" xfId="21402"/>
    <cellStyle name="40% - Accent5 3 3 2 2 2" xfId="45961"/>
    <cellStyle name="40% - Accent5 3 3 2 2 3" xfId="53301"/>
    <cellStyle name="40% - Accent5 3 3 2 3" xfId="14660"/>
    <cellStyle name="40% - Accent5 3 3 2 3 2" xfId="39524"/>
    <cellStyle name="40% - Accent5 3 3 2 4" xfId="10587"/>
    <cellStyle name="40% - Accent5 3 3 2 4 2" xfId="35604"/>
    <cellStyle name="40% - Accent5 3 3 2 5" xfId="31731"/>
    <cellStyle name="40% - Accent5 3 3 20" xfId="53302"/>
    <cellStyle name="40% - Accent5 3 3 21" xfId="53303"/>
    <cellStyle name="40% - Accent5 3 3 3" xfId="4678"/>
    <cellStyle name="40% - Accent5 3 3 3 2" xfId="22400"/>
    <cellStyle name="40% - Accent5 3 3 3 2 2" xfId="46955"/>
    <cellStyle name="40% - Accent5 3 3 3 2 3" xfId="53304"/>
    <cellStyle name="40% - Accent5 3 3 3 3" xfId="11840"/>
    <cellStyle name="40% - Accent5 3 3 3 3 2" xfId="36857"/>
    <cellStyle name="40% - Accent5 3 3 3 4" xfId="29800"/>
    <cellStyle name="40% - Accent5 3 3 4" xfId="16042"/>
    <cellStyle name="40% - Accent5 3 3 4 2" xfId="23433"/>
    <cellStyle name="40% - Accent5 3 3 4 2 2" xfId="47976"/>
    <cellStyle name="40% - Accent5 3 3 4 2 3" xfId="53305"/>
    <cellStyle name="40% - Accent5 3 3 4 3" xfId="40837"/>
    <cellStyle name="40% - Accent5 3 3 4 4" xfId="53306"/>
    <cellStyle name="40% - Accent5 3 3 5" xfId="17107"/>
    <cellStyle name="40% - Accent5 3 3 5 2" xfId="24525"/>
    <cellStyle name="40% - Accent5 3 3 5 2 2" xfId="49064"/>
    <cellStyle name="40% - Accent5 3 3 5 2 3" xfId="53307"/>
    <cellStyle name="40% - Accent5 3 3 5 3" xfId="41857"/>
    <cellStyle name="40% - Accent5 3 3 5 4" xfId="53308"/>
    <cellStyle name="40% - Accent5 3 3 6" xfId="18201"/>
    <cellStyle name="40% - Accent5 3 3 6 2" xfId="25643"/>
    <cellStyle name="40% - Accent5 3 3 6 2 2" xfId="50166"/>
    <cellStyle name="40% - Accent5 3 3 6 2 3" xfId="53309"/>
    <cellStyle name="40% - Accent5 3 3 6 3" xfId="42897"/>
    <cellStyle name="40% - Accent5 3 3 6 4" xfId="53310"/>
    <cellStyle name="40% - Accent5 3 3 7" xfId="20446"/>
    <cellStyle name="40% - Accent5 3 3 7 2" xfId="45007"/>
    <cellStyle name="40% - Accent5 3 3 7 3" xfId="53311"/>
    <cellStyle name="40% - Accent5 3 3 8" xfId="8634"/>
    <cellStyle name="40% - Accent5 3 3 8 2" xfId="33651"/>
    <cellStyle name="40% - Accent5 3 3 9" xfId="27868"/>
    <cellStyle name="40% - Accent5 3 3 9 2" xfId="53312"/>
    <cellStyle name="40% - Accent5 3 30" xfId="53313"/>
    <cellStyle name="40% - Accent5 3 31" xfId="53314"/>
    <cellStyle name="40% - Accent5 3 32" xfId="53315"/>
    <cellStyle name="40% - Accent5 3 33" xfId="53316"/>
    <cellStyle name="40% - Accent5 3 4" xfId="2414"/>
    <cellStyle name="40% - Accent5 3 4 10" xfId="53317"/>
    <cellStyle name="40% - Accent5 3 4 2" xfId="6751"/>
    <cellStyle name="40% - Accent5 3 4 2 2" xfId="21505"/>
    <cellStyle name="40% - Accent5 3 4 2 2 2" xfId="46064"/>
    <cellStyle name="40% - Accent5 3 4 2 2 3" xfId="53318"/>
    <cellStyle name="40% - Accent5 3 4 2 3" xfId="14707"/>
    <cellStyle name="40% - Accent5 3 4 2 3 2" xfId="39571"/>
    <cellStyle name="40% - Accent5 3 4 2 4" xfId="10690"/>
    <cellStyle name="40% - Accent5 3 4 2 4 2" xfId="35707"/>
    <cellStyle name="40% - Accent5 3 4 2 5" xfId="31834"/>
    <cellStyle name="40% - Accent5 3 4 3" xfId="4781"/>
    <cellStyle name="40% - Accent5 3 4 3 2" xfId="22512"/>
    <cellStyle name="40% - Accent5 3 4 3 2 2" xfId="47058"/>
    <cellStyle name="40% - Accent5 3 4 3 2 3" xfId="53319"/>
    <cellStyle name="40% - Accent5 3 4 3 3" xfId="11841"/>
    <cellStyle name="40% - Accent5 3 4 3 3 2" xfId="36858"/>
    <cellStyle name="40% - Accent5 3 4 3 4" xfId="29903"/>
    <cellStyle name="40% - Accent5 3 4 4" xfId="16122"/>
    <cellStyle name="40% - Accent5 3 4 4 2" xfId="23536"/>
    <cellStyle name="40% - Accent5 3 4 4 2 2" xfId="48079"/>
    <cellStyle name="40% - Accent5 3 4 4 2 3" xfId="53320"/>
    <cellStyle name="40% - Accent5 3 4 4 3" xfId="40917"/>
    <cellStyle name="40% - Accent5 3 4 4 4" xfId="53321"/>
    <cellStyle name="40% - Accent5 3 4 5" xfId="17210"/>
    <cellStyle name="40% - Accent5 3 4 5 2" xfId="24628"/>
    <cellStyle name="40% - Accent5 3 4 5 2 2" xfId="49167"/>
    <cellStyle name="40% - Accent5 3 4 5 2 3" xfId="53322"/>
    <cellStyle name="40% - Accent5 3 4 5 3" xfId="41960"/>
    <cellStyle name="40% - Accent5 3 4 5 4" xfId="53323"/>
    <cellStyle name="40% - Accent5 3 4 6" xfId="18305"/>
    <cellStyle name="40% - Accent5 3 4 6 2" xfId="25746"/>
    <cellStyle name="40% - Accent5 3 4 6 2 2" xfId="50269"/>
    <cellStyle name="40% - Accent5 3 4 6 2 3" xfId="53324"/>
    <cellStyle name="40% - Accent5 3 4 6 3" xfId="43000"/>
    <cellStyle name="40% - Accent5 3 4 6 4" xfId="53325"/>
    <cellStyle name="40% - Accent5 3 4 7" xfId="20158"/>
    <cellStyle name="40% - Accent5 3 4 7 2" xfId="44722"/>
    <cellStyle name="40% - Accent5 3 4 7 3" xfId="53326"/>
    <cellStyle name="40% - Accent5 3 4 8" xfId="8737"/>
    <cellStyle name="40% - Accent5 3 4 8 2" xfId="33754"/>
    <cellStyle name="40% - Accent5 3 4 9" xfId="27971"/>
    <cellStyle name="40% - Accent5 3 4 9 2" xfId="53327"/>
    <cellStyle name="40% - Accent5 3 5" xfId="2498"/>
    <cellStyle name="40% - Accent5 3 5 2" xfId="6823"/>
    <cellStyle name="40% - Accent5 3 5 2 2" xfId="23609"/>
    <cellStyle name="40% - Accent5 3 5 2 2 2" xfId="48150"/>
    <cellStyle name="40% - Accent5 3 5 2 2 3" xfId="53328"/>
    <cellStyle name="40% - Accent5 3 5 2 3" xfId="16182"/>
    <cellStyle name="40% - Accent5 3 5 2 3 2" xfId="40968"/>
    <cellStyle name="40% - Accent5 3 5 2 4" xfId="10761"/>
    <cellStyle name="40% - Accent5 3 5 2 4 2" xfId="35778"/>
    <cellStyle name="40% - Accent5 3 5 2 5" xfId="31905"/>
    <cellStyle name="40% - Accent5 3 5 3" xfId="4852"/>
    <cellStyle name="40% - Accent5 3 5 3 2" xfId="24699"/>
    <cellStyle name="40% - Accent5 3 5 3 2 2" xfId="49238"/>
    <cellStyle name="40% - Accent5 3 5 3 2 3" xfId="53329"/>
    <cellStyle name="40% - Accent5 3 5 3 3" xfId="11842"/>
    <cellStyle name="40% - Accent5 3 5 3 3 2" xfId="36859"/>
    <cellStyle name="40% - Accent5 3 5 3 4" xfId="29974"/>
    <cellStyle name="40% - Accent5 3 5 4" xfId="18362"/>
    <cellStyle name="40% - Accent5 3 5 4 2" xfId="25817"/>
    <cellStyle name="40% - Accent5 3 5 4 2 2" xfId="50340"/>
    <cellStyle name="40% - Accent5 3 5 4 2 3" xfId="53330"/>
    <cellStyle name="40% - Accent5 3 5 4 3" xfId="43057"/>
    <cellStyle name="40% - Accent5 3 5 4 4" xfId="53331"/>
    <cellStyle name="40% - Accent5 3 5 5" xfId="20669"/>
    <cellStyle name="40% - Accent5 3 5 5 2" xfId="45230"/>
    <cellStyle name="40% - Accent5 3 5 5 3" xfId="53332"/>
    <cellStyle name="40% - Accent5 3 5 6" xfId="8808"/>
    <cellStyle name="40% - Accent5 3 5 6 2" xfId="33825"/>
    <cellStyle name="40% - Accent5 3 5 7" xfId="28042"/>
    <cellStyle name="40% - Accent5 3 5 7 2" xfId="53333"/>
    <cellStyle name="40% - Accent5 3 5 8" xfId="53334"/>
    <cellStyle name="40% - Accent5 3 6" xfId="2750"/>
    <cellStyle name="40% - Accent5 3 6 2" xfId="6916"/>
    <cellStyle name="40% - Accent5 3 6 2 2" xfId="25902"/>
    <cellStyle name="40% - Accent5 3 6 2 2 2" xfId="50425"/>
    <cellStyle name="40% - Accent5 3 6 2 2 3" xfId="53335"/>
    <cellStyle name="40% - Accent5 3 6 2 3" xfId="18433"/>
    <cellStyle name="40% - Accent5 3 6 2 3 2" xfId="43127"/>
    <cellStyle name="40% - Accent5 3 6 2 4" xfId="10846"/>
    <cellStyle name="40% - Accent5 3 6 2 4 2" xfId="35863"/>
    <cellStyle name="40% - Accent5 3 6 2 5" xfId="31990"/>
    <cellStyle name="40% - Accent5 3 6 3" xfId="4937"/>
    <cellStyle name="40% - Accent5 3 6 3 2" xfId="11843"/>
    <cellStyle name="40% - Accent5 3 6 3 2 2" xfId="36860"/>
    <cellStyle name="40% - Accent5 3 6 3 3" xfId="30059"/>
    <cellStyle name="40% - Accent5 3 6 4" xfId="8903"/>
    <cellStyle name="40% - Accent5 3 6 4 2" xfId="33920"/>
    <cellStyle name="40% - Accent5 3 6 5" xfId="28127"/>
    <cellStyle name="40% - Accent5 3 6 5 2" xfId="53336"/>
    <cellStyle name="40% - Accent5 3 6 6" xfId="53337"/>
    <cellStyle name="40% - Accent5 3 7" xfId="3399"/>
    <cellStyle name="40% - Accent5 3 7 2" xfId="7551"/>
    <cellStyle name="40% - Accent5 3 7 2 2" xfId="26538"/>
    <cellStyle name="40% - Accent5 3 7 2 2 2" xfId="51060"/>
    <cellStyle name="40% - Accent5 3 7 2 2 3" xfId="53338"/>
    <cellStyle name="40% - Accent5 3 7 2 3" xfId="18937"/>
    <cellStyle name="40% - Accent5 3 7 2 3 2" xfId="43630"/>
    <cellStyle name="40% - Accent5 3 7 2 4" xfId="11481"/>
    <cellStyle name="40% - Accent5 3 7 2 4 2" xfId="36498"/>
    <cellStyle name="40% - Accent5 3 7 2 5" xfId="32625"/>
    <cellStyle name="40% - Accent5 3 7 3" xfId="5572"/>
    <cellStyle name="40% - Accent5 3 7 3 2" xfId="11844"/>
    <cellStyle name="40% - Accent5 3 7 3 2 2" xfId="36861"/>
    <cellStyle name="40% - Accent5 3 7 3 3" xfId="30694"/>
    <cellStyle name="40% - Accent5 3 7 4" xfId="9547"/>
    <cellStyle name="40% - Accent5 3 7 4 2" xfId="34564"/>
    <cellStyle name="40% - Accent5 3 7 5" xfId="28762"/>
    <cellStyle name="40% - Accent5 3 7 5 2" xfId="53339"/>
    <cellStyle name="40% - Accent5 3 7 6" xfId="53340"/>
    <cellStyle name="40% - Accent5 3 8" xfId="3506"/>
    <cellStyle name="40% - Accent5 3 8 2" xfId="7644"/>
    <cellStyle name="40% - Accent5 3 8 2 2" xfId="23803"/>
    <cellStyle name="40% - Accent5 3 8 2 2 2" xfId="48342"/>
    <cellStyle name="40% - Accent5 3 8 2 3" xfId="11574"/>
    <cellStyle name="40% - Accent5 3 8 2 3 2" xfId="36591"/>
    <cellStyle name="40% - Accent5 3 8 2 4" xfId="32718"/>
    <cellStyle name="40% - Accent5 3 8 3" xfId="5665"/>
    <cellStyle name="40% - Accent5 3 8 3 2" xfId="11845"/>
    <cellStyle name="40% - Accent5 3 8 3 2 2" xfId="36862"/>
    <cellStyle name="40% - Accent5 3 8 3 3" xfId="30787"/>
    <cellStyle name="40% - Accent5 3 8 4" xfId="9641"/>
    <cellStyle name="40% - Accent5 3 8 4 2" xfId="34658"/>
    <cellStyle name="40% - Accent5 3 8 5" xfId="28855"/>
    <cellStyle name="40% - Accent5 3 9" xfId="5887"/>
    <cellStyle name="40% - Accent5 3 9 2" xfId="24909"/>
    <cellStyle name="40% - Accent5 3 9 2 2" xfId="49432"/>
    <cellStyle name="40% - Accent5 3 9 2 3" xfId="53341"/>
    <cellStyle name="40% - Accent5 3 9 3" xfId="17465"/>
    <cellStyle name="40% - Accent5 3 9 3 2" xfId="42166"/>
    <cellStyle name="40% - Accent5 3 9 4" xfId="9853"/>
    <cellStyle name="40% - Accent5 3 9 4 2" xfId="34870"/>
    <cellStyle name="40% - Accent5 3 9 5" xfId="30997"/>
    <cellStyle name="40% - Accent5 4" xfId="964"/>
    <cellStyle name="40% - Accent5 4 10" xfId="7902"/>
    <cellStyle name="40% - Accent5 4 10 2" xfId="32919"/>
    <cellStyle name="40% - Accent5 4 11" xfId="27136"/>
    <cellStyle name="40% - Accent5 4 11 2" xfId="53342"/>
    <cellStyle name="40% - Accent5 4 12" xfId="53343"/>
    <cellStyle name="40% - Accent5 4 13" xfId="53344"/>
    <cellStyle name="40% - Accent5 4 2" xfId="965"/>
    <cellStyle name="40% - Accent5 4 2 10" xfId="27137"/>
    <cellStyle name="40% - Accent5 4 2 10 2" xfId="53345"/>
    <cellStyle name="40% - Accent5 4 2 11" xfId="53346"/>
    <cellStyle name="40% - Accent5 4 2 2" xfId="2753"/>
    <cellStyle name="40% - Accent5 4 2 2 2" xfId="6919"/>
    <cellStyle name="40% - Accent5 4 2 2 2 2" xfId="25905"/>
    <cellStyle name="40% - Accent5 4 2 2 2 2 2" xfId="50428"/>
    <cellStyle name="40% - Accent5 4 2 2 2 2 3" xfId="53347"/>
    <cellStyle name="40% - Accent5 4 2 2 2 3" xfId="18436"/>
    <cellStyle name="40% - Accent5 4 2 2 2 3 2" xfId="43130"/>
    <cellStyle name="40% - Accent5 4 2 2 2 4" xfId="10849"/>
    <cellStyle name="40% - Accent5 4 2 2 2 4 2" xfId="35866"/>
    <cellStyle name="40% - Accent5 4 2 2 2 5" xfId="31993"/>
    <cellStyle name="40% - Accent5 4 2 2 3" xfId="4940"/>
    <cellStyle name="40% - Accent5 4 2 2 3 2" xfId="11846"/>
    <cellStyle name="40% - Accent5 4 2 2 3 2 2" xfId="36863"/>
    <cellStyle name="40% - Accent5 4 2 2 3 3" xfId="30062"/>
    <cellStyle name="40% - Accent5 4 2 2 4" xfId="8906"/>
    <cellStyle name="40% - Accent5 4 2 2 4 2" xfId="33923"/>
    <cellStyle name="40% - Accent5 4 2 2 5" xfId="28130"/>
    <cellStyle name="40% - Accent5 4 2 2 5 2" xfId="53348"/>
    <cellStyle name="40% - Accent5 4 2 2 6" xfId="53349"/>
    <cellStyle name="40% - Accent5 4 2 3" xfId="5890"/>
    <cellStyle name="40% - Accent5 4 2 3 2" xfId="20672"/>
    <cellStyle name="40% - Accent5 4 2 3 2 2" xfId="45233"/>
    <cellStyle name="40% - Accent5 4 2 3 2 3" xfId="53350"/>
    <cellStyle name="40% - Accent5 4 2 3 3" xfId="14126"/>
    <cellStyle name="40% - Accent5 4 2 3 3 2" xfId="39005"/>
    <cellStyle name="40% - Accent5 4 2 3 4" xfId="9856"/>
    <cellStyle name="40% - Accent5 4 2 3 4 2" xfId="34873"/>
    <cellStyle name="40% - Accent5 4 2 3 5" xfId="31000"/>
    <cellStyle name="40% - Accent5 4 2 4" xfId="3947"/>
    <cellStyle name="40% - Accent5 4 2 4 2" xfId="21684"/>
    <cellStyle name="40% - Accent5 4 2 4 2 2" xfId="46243"/>
    <cellStyle name="40% - Accent5 4 2 4 2 3" xfId="53351"/>
    <cellStyle name="40% - Accent5 4 2 4 3" xfId="11847"/>
    <cellStyle name="40% - Accent5 4 2 4 3 2" xfId="36864"/>
    <cellStyle name="40% - Accent5 4 2 4 4" xfId="29069"/>
    <cellStyle name="40% - Accent5 4 2 5" xfId="15325"/>
    <cellStyle name="40% - Accent5 4 2 5 2" xfId="22705"/>
    <cellStyle name="40% - Accent5 4 2 5 2 2" xfId="47249"/>
    <cellStyle name="40% - Accent5 4 2 5 2 3" xfId="53352"/>
    <cellStyle name="40% - Accent5 4 2 5 3" xfId="40128"/>
    <cellStyle name="40% - Accent5 4 2 5 4" xfId="53353"/>
    <cellStyle name="40% - Accent5 4 2 6" xfId="16383"/>
    <cellStyle name="40% - Accent5 4 2 6 2" xfId="23806"/>
    <cellStyle name="40% - Accent5 4 2 6 2 2" xfId="48345"/>
    <cellStyle name="40% - Accent5 4 2 6 2 3" xfId="53354"/>
    <cellStyle name="40% - Accent5 4 2 6 3" xfId="41142"/>
    <cellStyle name="40% - Accent5 4 2 6 4" xfId="53355"/>
    <cellStyle name="40% - Accent5 4 2 7" xfId="17468"/>
    <cellStyle name="40% - Accent5 4 2 7 2" xfId="24912"/>
    <cellStyle name="40% - Accent5 4 2 7 2 2" xfId="49435"/>
    <cellStyle name="40% - Accent5 4 2 7 2 3" xfId="53356"/>
    <cellStyle name="40% - Accent5 4 2 7 3" xfId="42169"/>
    <cellStyle name="40% - Accent5 4 2 7 4" xfId="53357"/>
    <cellStyle name="40% - Accent5 4 2 8" xfId="19348"/>
    <cellStyle name="40% - Accent5 4 2 8 2" xfId="43934"/>
    <cellStyle name="40% - Accent5 4 2 8 3" xfId="53358"/>
    <cellStyle name="40% - Accent5 4 2 9" xfId="7903"/>
    <cellStyle name="40% - Accent5 4 2 9 2" xfId="32920"/>
    <cellStyle name="40% - Accent5 4 3" xfId="2752"/>
    <cellStyle name="40% - Accent5 4 3 2" xfId="6918"/>
    <cellStyle name="40% - Accent5 4 3 2 2" xfId="25904"/>
    <cellStyle name="40% - Accent5 4 3 2 2 2" xfId="50427"/>
    <cellStyle name="40% - Accent5 4 3 2 2 3" xfId="53359"/>
    <cellStyle name="40% - Accent5 4 3 2 3" xfId="18435"/>
    <cellStyle name="40% - Accent5 4 3 2 3 2" xfId="43129"/>
    <cellStyle name="40% - Accent5 4 3 2 4" xfId="10848"/>
    <cellStyle name="40% - Accent5 4 3 2 4 2" xfId="35865"/>
    <cellStyle name="40% - Accent5 4 3 2 5" xfId="31992"/>
    <cellStyle name="40% - Accent5 4 3 3" xfId="4939"/>
    <cellStyle name="40% - Accent5 4 3 3 2" xfId="11848"/>
    <cellStyle name="40% - Accent5 4 3 3 2 2" xfId="36865"/>
    <cellStyle name="40% - Accent5 4 3 3 3" xfId="30061"/>
    <cellStyle name="40% - Accent5 4 3 4" xfId="8905"/>
    <cellStyle name="40% - Accent5 4 3 4 2" xfId="33922"/>
    <cellStyle name="40% - Accent5 4 3 5" xfId="28129"/>
    <cellStyle name="40% - Accent5 4 3 5 2" xfId="53360"/>
    <cellStyle name="40% - Accent5 4 3 6" xfId="53361"/>
    <cellStyle name="40% - Accent5 4 4" xfId="5889"/>
    <cellStyle name="40% - Accent5 4 4 2" xfId="20671"/>
    <cellStyle name="40% - Accent5 4 4 2 2" xfId="45232"/>
    <cellStyle name="40% - Accent5 4 4 2 3" xfId="53362"/>
    <cellStyle name="40% - Accent5 4 4 3" xfId="14125"/>
    <cellStyle name="40% - Accent5 4 4 3 2" xfId="39004"/>
    <cellStyle name="40% - Accent5 4 4 4" xfId="9855"/>
    <cellStyle name="40% - Accent5 4 4 4 2" xfId="34872"/>
    <cellStyle name="40% - Accent5 4 4 5" xfId="30999"/>
    <cellStyle name="40% - Accent5 4 5" xfId="3946"/>
    <cellStyle name="40% - Accent5 4 5 2" xfId="21683"/>
    <cellStyle name="40% - Accent5 4 5 2 2" xfId="46242"/>
    <cellStyle name="40% - Accent5 4 5 2 3" xfId="53363"/>
    <cellStyle name="40% - Accent5 4 5 3" xfId="11849"/>
    <cellStyle name="40% - Accent5 4 5 3 2" xfId="36866"/>
    <cellStyle name="40% - Accent5 4 5 4" xfId="29068"/>
    <cellStyle name="40% - Accent5 4 6" xfId="15324"/>
    <cellStyle name="40% - Accent5 4 6 2" xfId="22704"/>
    <cellStyle name="40% - Accent5 4 6 2 2" xfId="47248"/>
    <cellStyle name="40% - Accent5 4 6 2 3" xfId="53364"/>
    <cellStyle name="40% - Accent5 4 6 3" xfId="40127"/>
    <cellStyle name="40% - Accent5 4 6 4" xfId="53365"/>
    <cellStyle name="40% - Accent5 4 7" xfId="16382"/>
    <cellStyle name="40% - Accent5 4 7 2" xfId="23805"/>
    <cellStyle name="40% - Accent5 4 7 2 2" xfId="48344"/>
    <cellStyle name="40% - Accent5 4 7 2 3" xfId="53366"/>
    <cellStyle name="40% - Accent5 4 7 3" xfId="41141"/>
    <cellStyle name="40% - Accent5 4 7 4" xfId="53367"/>
    <cellStyle name="40% - Accent5 4 8" xfId="17467"/>
    <cellStyle name="40% - Accent5 4 8 2" xfId="24911"/>
    <cellStyle name="40% - Accent5 4 8 2 2" xfId="49434"/>
    <cellStyle name="40% - Accent5 4 8 2 3" xfId="53368"/>
    <cellStyle name="40% - Accent5 4 8 3" xfId="42168"/>
    <cellStyle name="40% - Accent5 4 8 4" xfId="53369"/>
    <cellStyle name="40% - Accent5 4 9" xfId="19347"/>
    <cellStyle name="40% - Accent5 4 9 2" xfId="43933"/>
    <cellStyle name="40% - Accent5 4 9 3" xfId="53370"/>
    <cellStyle name="40% - Accent5 5" xfId="966"/>
    <cellStyle name="40% - Accent5 5 2" xfId="26669"/>
    <cellStyle name="40% - Accent5 6" xfId="2266"/>
    <cellStyle name="40% - Accent5 6 10" xfId="53371"/>
    <cellStyle name="40% - Accent5 6 2" xfId="6621"/>
    <cellStyle name="40% - Accent5 6 2 2" xfId="21375"/>
    <cellStyle name="40% - Accent5 6 2 2 2" xfId="45934"/>
    <cellStyle name="40% - Accent5 6 2 2 3" xfId="53372"/>
    <cellStyle name="40% - Accent5 6 2 3" xfId="14636"/>
    <cellStyle name="40% - Accent5 6 2 3 2" xfId="39502"/>
    <cellStyle name="40% - Accent5 6 2 4" xfId="10560"/>
    <cellStyle name="40% - Accent5 6 2 4 2" xfId="35577"/>
    <cellStyle name="40% - Accent5 6 2 5" xfId="31704"/>
    <cellStyle name="40% - Accent5 6 3" xfId="4651"/>
    <cellStyle name="40% - Accent5 6 3 2" xfId="22371"/>
    <cellStyle name="40% - Accent5 6 3 2 2" xfId="46928"/>
    <cellStyle name="40% - Accent5 6 3 2 3" xfId="53373"/>
    <cellStyle name="40% - Accent5 6 3 3" xfId="11850"/>
    <cellStyle name="40% - Accent5 6 3 3 2" xfId="36867"/>
    <cellStyle name="40% - Accent5 6 3 4" xfId="29773"/>
    <cellStyle name="40% - Accent5 6 4" xfId="16015"/>
    <cellStyle name="40% - Accent5 6 4 2" xfId="23406"/>
    <cellStyle name="40% - Accent5 6 4 2 2" xfId="47949"/>
    <cellStyle name="40% - Accent5 6 4 2 3" xfId="53374"/>
    <cellStyle name="40% - Accent5 6 4 3" xfId="40810"/>
    <cellStyle name="40% - Accent5 6 4 4" xfId="53375"/>
    <cellStyle name="40% - Accent5 6 5" xfId="17080"/>
    <cellStyle name="40% - Accent5 6 5 2" xfId="24498"/>
    <cellStyle name="40% - Accent5 6 5 2 2" xfId="49037"/>
    <cellStyle name="40% - Accent5 6 5 2 3" xfId="53376"/>
    <cellStyle name="40% - Accent5 6 5 3" xfId="41830"/>
    <cellStyle name="40% - Accent5 6 5 4" xfId="53377"/>
    <cellStyle name="40% - Accent5 6 6" xfId="18174"/>
    <cellStyle name="40% - Accent5 6 6 2" xfId="25616"/>
    <cellStyle name="40% - Accent5 6 6 2 2" xfId="50139"/>
    <cellStyle name="40% - Accent5 6 6 2 3" xfId="53378"/>
    <cellStyle name="40% - Accent5 6 6 3" xfId="42870"/>
    <cellStyle name="40% - Accent5 6 6 4" xfId="53379"/>
    <cellStyle name="40% - Accent5 6 7" xfId="20419"/>
    <cellStyle name="40% - Accent5 6 7 2" xfId="44980"/>
    <cellStyle name="40% - Accent5 6 7 3" xfId="53380"/>
    <cellStyle name="40% - Accent5 6 8" xfId="8607"/>
    <cellStyle name="40% - Accent5 6 8 2" xfId="33624"/>
    <cellStyle name="40% - Accent5 6 9" xfId="27841"/>
    <cellStyle name="40% - Accent5 6 9 2" xfId="53381"/>
    <cellStyle name="40% - Accent5 7" xfId="2386"/>
    <cellStyle name="40% - Accent5 7 10" xfId="53382"/>
    <cellStyle name="40% - Accent5 7 2" xfId="6727"/>
    <cellStyle name="40% - Accent5 7 2 2" xfId="21481"/>
    <cellStyle name="40% - Accent5 7 2 2 2" xfId="46040"/>
    <cellStyle name="40% - Accent5 7 2 2 3" xfId="53383"/>
    <cellStyle name="40% - Accent5 7 2 3" xfId="14697"/>
    <cellStyle name="40% - Accent5 7 2 3 2" xfId="39561"/>
    <cellStyle name="40% - Accent5 7 2 4" xfId="10666"/>
    <cellStyle name="40% - Accent5 7 2 4 2" xfId="35683"/>
    <cellStyle name="40% - Accent5 7 2 5" xfId="31810"/>
    <cellStyle name="40% - Accent5 7 3" xfId="4757"/>
    <cellStyle name="40% - Accent5 7 3 2" xfId="22486"/>
    <cellStyle name="40% - Accent5 7 3 2 2" xfId="47034"/>
    <cellStyle name="40% - Accent5 7 3 2 3" xfId="53384"/>
    <cellStyle name="40% - Accent5 7 3 3" xfId="11851"/>
    <cellStyle name="40% - Accent5 7 3 3 2" xfId="36868"/>
    <cellStyle name="40% - Accent5 7 3 4" xfId="29879"/>
    <cellStyle name="40% - Accent5 7 4" xfId="16112"/>
    <cellStyle name="40% - Accent5 7 4 2" xfId="23512"/>
    <cellStyle name="40% - Accent5 7 4 2 2" xfId="48055"/>
    <cellStyle name="40% - Accent5 7 4 2 3" xfId="53385"/>
    <cellStyle name="40% - Accent5 7 4 3" xfId="40907"/>
    <cellStyle name="40% - Accent5 7 4 4" xfId="53386"/>
    <cellStyle name="40% - Accent5 7 5" xfId="17186"/>
    <cellStyle name="40% - Accent5 7 5 2" xfId="24604"/>
    <cellStyle name="40% - Accent5 7 5 2 2" xfId="49143"/>
    <cellStyle name="40% - Accent5 7 5 2 3" xfId="53387"/>
    <cellStyle name="40% - Accent5 7 5 3" xfId="41936"/>
    <cellStyle name="40% - Accent5 7 5 4" xfId="53388"/>
    <cellStyle name="40% - Accent5 7 6" xfId="18280"/>
    <cellStyle name="40% - Accent5 7 6 2" xfId="25722"/>
    <cellStyle name="40% - Accent5 7 6 2 2" xfId="50245"/>
    <cellStyle name="40% - Accent5 7 6 2 3" xfId="53389"/>
    <cellStyle name="40% - Accent5 7 6 3" xfId="42976"/>
    <cellStyle name="40% - Accent5 7 6 4" xfId="53390"/>
    <cellStyle name="40% - Accent5 7 7" xfId="20340"/>
    <cellStyle name="40% - Accent5 7 7 2" xfId="44902"/>
    <cellStyle name="40% - Accent5 7 7 3" xfId="53391"/>
    <cellStyle name="40% - Accent5 7 8" xfId="8713"/>
    <cellStyle name="40% - Accent5 7 8 2" xfId="33730"/>
    <cellStyle name="40% - Accent5 7 9" xfId="27947"/>
    <cellStyle name="40% - Accent5 7 9 2" xfId="53392"/>
    <cellStyle name="40% - Accent5 8" xfId="2464"/>
    <cellStyle name="40% - Accent5 8 2" xfId="6795"/>
    <cellStyle name="40% - Accent5 8 2 2" xfId="23582"/>
    <cellStyle name="40% - Accent5 8 2 2 2" xfId="48123"/>
    <cellStyle name="40% - Accent5 8 2 2 3" xfId="53393"/>
    <cellStyle name="40% - Accent5 8 2 3" xfId="16161"/>
    <cellStyle name="40% - Accent5 8 2 3 2" xfId="40952"/>
    <cellStyle name="40% - Accent5 8 2 4" xfId="10734"/>
    <cellStyle name="40% - Accent5 8 2 4 2" xfId="35751"/>
    <cellStyle name="40% - Accent5 8 2 5" xfId="31878"/>
    <cellStyle name="40% - Accent5 8 3" xfId="4825"/>
    <cellStyle name="40% - Accent5 8 3 2" xfId="24672"/>
    <cellStyle name="40% - Accent5 8 3 2 2" xfId="49211"/>
    <cellStyle name="40% - Accent5 8 3 2 3" xfId="53394"/>
    <cellStyle name="40% - Accent5 8 3 3" xfId="11852"/>
    <cellStyle name="40% - Accent5 8 3 3 2" xfId="36869"/>
    <cellStyle name="40% - Accent5 8 3 4" xfId="29947"/>
    <cellStyle name="40% - Accent5 8 4" xfId="18346"/>
    <cellStyle name="40% - Accent5 8 4 2" xfId="25790"/>
    <cellStyle name="40% - Accent5 8 4 2 2" xfId="50313"/>
    <cellStyle name="40% - Accent5 8 4 2 3" xfId="53395"/>
    <cellStyle name="40% - Accent5 8 4 3" xfId="43041"/>
    <cellStyle name="40% - Accent5 8 4 4" xfId="53396"/>
    <cellStyle name="40% - Accent5 8 5" xfId="21296"/>
    <cellStyle name="40% - Accent5 8 5 2" xfId="45856"/>
    <cellStyle name="40% - Accent5 8 5 3" xfId="53397"/>
    <cellStyle name="40% - Accent5 8 6" xfId="8781"/>
    <cellStyle name="40% - Accent5 8 6 2" xfId="33798"/>
    <cellStyle name="40% - Accent5 8 7" xfId="28015"/>
    <cellStyle name="40% - Accent5 8 7 2" xfId="53398"/>
    <cellStyle name="40% - Accent5 8 8" xfId="53399"/>
    <cellStyle name="40% - Accent5 9" xfId="3363"/>
    <cellStyle name="40% - Accent5 9 2" xfId="7522"/>
    <cellStyle name="40% - Accent5 9 2 2" xfId="26509"/>
    <cellStyle name="40% - Accent5 9 2 2 2" xfId="51031"/>
    <cellStyle name="40% - Accent5 9 2 2 3" xfId="53400"/>
    <cellStyle name="40% - Accent5 9 2 3" xfId="18916"/>
    <cellStyle name="40% - Accent5 9 2 3 2" xfId="43609"/>
    <cellStyle name="40% - Accent5 9 2 4" xfId="11452"/>
    <cellStyle name="40% - Accent5 9 2 4 2" xfId="36469"/>
    <cellStyle name="40% - Accent5 9 2 5" xfId="32596"/>
    <cellStyle name="40% - Accent5 9 3" xfId="5543"/>
    <cellStyle name="40% - Accent5 9 3 2" xfId="11853"/>
    <cellStyle name="40% - Accent5 9 3 2 2" xfId="36870"/>
    <cellStyle name="40% - Accent5 9 3 3" xfId="30665"/>
    <cellStyle name="40% - Accent5 9 4" xfId="9512"/>
    <cellStyle name="40% - Accent5 9 4 2" xfId="34529"/>
    <cellStyle name="40% - Accent5 9 5" xfId="28733"/>
    <cellStyle name="40% - Accent5 9 5 2" xfId="53401"/>
    <cellStyle name="40% - Accent5 9 6" xfId="53402"/>
    <cellStyle name="40% - Accent6" xfId="12" builtinId="51" customBuiltin="1"/>
    <cellStyle name="40% - Accent6 10" xfId="3379"/>
    <cellStyle name="40% - Accent6 10 2" xfId="7536"/>
    <cellStyle name="40% - Accent6 10 2 2" xfId="26523"/>
    <cellStyle name="40% - Accent6 10 2 2 2" xfId="51045"/>
    <cellStyle name="40% - Accent6 10 2 2 3" xfId="53403"/>
    <cellStyle name="40% - Accent6 10 2 3" xfId="18930"/>
    <cellStyle name="40% - Accent6 10 2 3 2" xfId="43623"/>
    <cellStyle name="40% - Accent6 10 2 4" xfId="11466"/>
    <cellStyle name="40% - Accent6 10 2 4 2" xfId="36483"/>
    <cellStyle name="40% - Accent6 10 2 5" xfId="32610"/>
    <cellStyle name="40% - Accent6 10 3" xfId="5557"/>
    <cellStyle name="40% - Accent6 10 3 2" xfId="11854"/>
    <cellStyle name="40% - Accent6 10 3 2 2" xfId="36871"/>
    <cellStyle name="40% - Accent6 10 3 3" xfId="30679"/>
    <cellStyle name="40% - Accent6 10 4" xfId="9527"/>
    <cellStyle name="40% - Accent6 10 4 2" xfId="34544"/>
    <cellStyle name="40% - Accent6 10 5" xfId="28747"/>
    <cellStyle name="40% - Accent6 10 5 2" xfId="53404"/>
    <cellStyle name="40% - Accent6 10 6" xfId="53405"/>
    <cellStyle name="40% - Accent6 11" xfId="3462"/>
    <cellStyle name="40% - Accent6 11 2" xfId="7607"/>
    <cellStyle name="40% - Accent6 11 2 2" xfId="23330"/>
    <cellStyle name="40% - Accent6 11 2 2 2" xfId="47873"/>
    <cellStyle name="40% - Accent6 11 2 3" xfId="11537"/>
    <cellStyle name="40% - Accent6 11 2 3 2" xfId="36554"/>
    <cellStyle name="40% - Accent6 11 2 4" xfId="32681"/>
    <cellStyle name="40% - Accent6 11 3" xfId="5628"/>
    <cellStyle name="40% - Accent6 11 3 2" xfId="11855"/>
    <cellStyle name="40% - Accent6 11 3 2 2" xfId="36872"/>
    <cellStyle name="40% - Accent6 11 3 3" xfId="30750"/>
    <cellStyle name="40% - Accent6 11 4" xfId="9603"/>
    <cellStyle name="40% - Accent6 11 4 2" xfId="34620"/>
    <cellStyle name="40% - Accent6 11 5" xfId="28818"/>
    <cellStyle name="40% - Accent6 12" xfId="2104"/>
    <cellStyle name="40% - Accent6 12 2" xfId="4575"/>
    <cellStyle name="40% - Accent6 12 2 2" xfId="11856"/>
    <cellStyle name="40% - Accent6 12 2 2 2" xfId="36873"/>
    <cellStyle name="40% - Accent6 12 2 3" xfId="29697"/>
    <cellStyle name="40% - Accent6 12 3" xfId="8531"/>
    <cellStyle name="40% - Accent6 12 3 2" xfId="33548"/>
    <cellStyle name="40% - Accent6 12 4" xfId="27765"/>
    <cellStyle name="40% - Accent6 13" xfId="6542"/>
    <cellStyle name="40% - Accent6 13 2" xfId="25540"/>
    <cellStyle name="40% - Accent6 13 2 2" xfId="50063"/>
    <cellStyle name="40% - Accent6 13 2 3" xfId="53406"/>
    <cellStyle name="40% - Accent6 13 3" xfId="18101"/>
    <cellStyle name="40% - Accent6 13 3 2" xfId="42797"/>
    <cellStyle name="40% - Accent6 13 4" xfId="10484"/>
    <cellStyle name="40% - Accent6 13 4 2" xfId="35501"/>
    <cellStyle name="40% - Accent6 13 5" xfId="31628"/>
    <cellStyle name="40% - Accent6 14" xfId="19176"/>
    <cellStyle name="40% - Accent6 14 2" xfId="43769"/>
    <cellStyle name="40% - Accent6 14 3" xfId="53407"/>
    <cellStyle name="40% - Accent6 15" xfId="53408"/>
    <cellStyle name="40% - Accent6 15 2" xfId="53409"/>
    <cellStyle name="40% - Accent6 16" xfId="53410"/>
    <cellStyle name="40% - Accent6 16 2" xfId="53411"/>
    <cellStyle name="40% - Accent6 17" xfId="53412"/>
    <cellStyle name="40% - Accent6 18" xfId="53413"/>
    <cellStyle name="40% - Accent6 19" xfId="53414"/>
    <cellStyle name="40% - Accent6 2" xfId="377"/>
    <cellStyle name="40% - Accent6 2 2" xfId="968"/>
    <cellStyle name="40% - Accent6 2 2 10" xfId="27139"/>
    <cellStyle name="40% - Accent6 2 2 10 2" xfId="53415"/>
    <cellStyle name="40% - Accent6 2 2 11" xfId="53416"/>
    <cellStyle name="40% - Accent6 2 2 2" xfId="2755"/>
    <cellStyle name="40% - Accent6 2 2 2 2" xfId="6921"/>
    <cellStyle name="40% - Accent6 2 2 2 2 2" xfId="25907"/>
    <cellStyle name="40% - Accent6 2 2 2 2 2 2" xfId="50430"/>
    <cellStyle name="40% - Accent6 2 2 2 2 2 3" xfId="53417"/>
    <cellStyle name="40% - Accent6 2 2 2 2 3" xfId="18437"/>
    <cellStyle name="40% - Accent6 2 2 2 2 3 2" xfId="43131"/>
    <cellStyle name="40% - Accent6 2 2 2 2 4" xfId="10851"/>
    <cellStyle name="40% - Accent6 2 2 2 2 4 2" xfId="35868"/>
    <cellStyle name="40% - Accent6 2 2 2 2 5" xfId="31995"/>
    <cellStyle name="40% - Accent6 2 2 2 3" xfId="4942"/>
    <cellStyle name="40% - Accent6 2 2 2 3 2" xfId="11857"/>
    <cellStyle name="40% - Accent6 2 2 2 3 2 2" xfId="36874"/>
    <cellStyle name="40% - Accent6 2 2 2 3 3" xfId="30064"/>
    <cellStyle name="40% - Accent6 2 2 2 4" xfId="8908"/>
    <cellStyle name="40% - Accent6 2 2 2 4 2" xfId="33925"/>
    <cellStyle name="40% - Accent6 2 2 2 5" xfId="28132"/>
    <cellStyle name="40% - Accent6 2 2 2 5 2" xfId="53418"/>
    <cellStyle name="40% - Accent6 2 2 2 6" xfId="53419"/>
    <cellStyle name="40% - Accent6 2 2 3" xfId="5892"/>
    <cellStyle name="40% - Accent6 2 2 3 2" xfId="20674"/>
    <cellStyle name="40% - Accent6 2 2 3 2 2" xfId="45235"/>
    <cellStyle name="40% - Accent6 2 2 3 2 3" xfId="53420"/>
    <cellStyle name="40% - Accent6 2 2 3 3" xfId="14127"/>
    <cellStyle name="40% - Accent6 2 2 3 3 2" xfId="39006"/>
    <cellStyle name="40% - Accent6 2 2 3 4" xfId="9858"/>
    <cellStyle name="40% - Accent6 2 2 3 4 2" xfId="34875"/>
    <cellStyle name="40% - Accent6 2 2 3 5" xfId="31002"/>
    <cellStyle name="40% - Accent6 2 2 4" xfId="3949"/>
    <cellStyle name="40% - Accent6 2 2 4 2" xfId="21686"/>
    <cellStyle name="40% - Accent6 2 2 4 2 2" xfId="46245"/>
    <cellStyle name="40% - Accent6 2 2 4 2 3" xfId="53421"/>
    <cellStyle name="40% - Accent6 2 2 4 3" xfId="11858"/>
    <cellStyle name="40% - Accent6 2 2 4 3 2" xfId="36875"/>
    <cellStyle name="40% - Accent6 2 2 4 4" xfId="29071"/>
    <cellStyle name="40% - Accent6 2 2 5" xfId="15327"/>
    <cellStyle name="40% - Accent6 2 2 5 2" xfId="22707"/>
    <cellStyle name="40% - Accent6 2 2 5 2 2" xfId="47251"/>
    <cellStyle name="40% - Accent6 2 2 5 2 3" xfId="53422"/>
    <cellStyle name="40% - Accent6 2 2 5 3" xfId="40130"/>
    <cellStyle name="40% - Accent6 2 2 5 4" xfId="53423"/>
    <cellStyle name="40% - Accent6 2 2 6" xfId="16385"/>
    <cellStyle name="40% - Accent6 2 2 6 2" xfId="23808"/>
    <cellStyle name="40% - Accent6 2 2 6 2 2" xfId="48347"/>
    <cellStyle name="40% - Accent6 2 2 6 2 3" xfId="53424"/>
    <cellStyle name="40% - Accent6 2 2 6 3" xfId="41144"/>
    <cellStyle name="40% - Accent6 2 2 6 4" xfId="53425"/>
    <cellStyle name="40% - Accent6 2 2 7" xfId="17470"/>
    <cellStyle name="40% - Accent6 2 2 7 2" xfId="24914"/>
    <cellStyle name="40% - Accent6 2 2 7 2 2" xfId="49437"/>
    <cellStyle name="40% - Accent6 2 2 7 2 3" xfId="53426"/>
    <cellStyle name="40% - Accent6 2 2 7 3" xfId="42171"/>
    <cellStyle name="40% - Accent6 2 2 7 4" xfId="53427"/>
    <cellStyle name="40% - Accent6 2 2 8" xfId="19350"/>
    <cellStyle name="40% - Accent6 2 2 8 2" xfId="43936"/>
    <cellStyle name="40% - Accent6 2 2 8 3" xfId="53428"/>
    <cellStyle name="40% - Accent6 2 2 9" xfId="7905"/>
    <cellStyle name="40% - Accent6 2 2 9 2" xfId="32922"/>
    <cellStyle name="40% - Accent6 2 3" xfId="967"/>
    <cellStyle name="40% - Accent6 2 3 10" xfId="27138"/>
    <cellStyle name="40% - Accent6 2 3 10 2" xfId="53429"/>
    <cellStyle name="40% - Accent6 2 3 11" xfId="53430"/>
    <cellStyle name="40% - Accent6 2 3 2" xfId="5891"/>
    <cellStyle name="40% - Accent6 2 3 2 2" xfId="20159"/>
    <cellStyle name="40% - Accent6 2 3 2 2 2" xfId="44723"/>
    <cellStyle name="40% - Accent6 2 3 2 2 3" xfId="53431"/>
    <cellStyle name="40% - Accent6 2 3 2 3" xfId="13772"/>
    <cellStyle name="40% - Accent6 2 3 2 3 2" xfId="38684"/>
    <cellStyle name="40% - Accent6 2 3 2 4" xfId="9857"/>
    <cellStyle name="40% - Accent6 2 3 2 4 2" xfId="34874"/>
    <cellStyle name="40% - Accent6 2 3 2 5" xfId="31001"/>
    <cellStyle name="40% - Accent6 2 3 3" xfId="3948"/>
    <cellStyle name="40% - Accent6 2 3 3 2" xfId="20673"/>
    <cellStyle name="40% - Accent6 2 3 3 2 2" xfId="45234"/>
    <cellStyle name="40% - Accent6 2 3 3 2 3" xfId="53432"/>
    <cellStyle name="40% - Accent6 2 3 3 3" xfId="11859"/>
    <cellStyle name="40% - Accent6 2 3 3 3 2" xfId="36876"/>
    <cellStyle name="40% - Accent6 2 3 3 4" xfId="29070"/>
    <cellStyle name="40% - Accent6 2 3 4" xfId="14836"/>
    <cellStyle name="40% - Accent6 2 3 4 2" xfId="21685"/>
    <cellStyle name="40% - Accent6 2 3 4 2 2" xfId="46244"/>
    <cellStyle name="40% - Accent6 2 3 4 2 3" xfId="53433"/>
    <cellStyle name="40% - Accent6 2 3 4 3" xfId="39681"/>
    <cellStyle name="40% - Accent6 2 3 4 4" xfId="53434"/>
    <cellStyle name="40% - Accent6 2 3 5" xfId="15326"/>
    <cellStyle name="40% - Accent6 2 3 5 2" xfId="22706"/>
    <cellStyle name="40% - Accent6 2 3 5 2 2" xfId="47250"/>
    <cellStyle name="40% - Accent6 2 3 5 2 3" xfId="53435"/>
    <cellStyle name="40% - Accent6 2 3 5 3" xfId="40129"/>
    <cellStyle name="40% - Accent6 2 3 5 4" xfId="53436"/>
    <cellStyle name="40% - Accent6 2 3 6" xfId="16384"/>
    <cellStyle name="40% - Accent6 2 3 6 2" xfId="23807"/>
    <cellStyle name="40% - Accent6 2 3 6 2 2" xfId="48346"/>
    <cellStyle name="40% - Accent6 2 3 6 2 3" xfId="53437"/>
    <cellStyle name="40% - Accent6 2 3 6 3" xfId="41143"/>
    <cellStyle name="40% - Accent6 2 3 6 4" xfId="53438"/>
    <cellStyle name="40% - Accent6 2 3 7" xfId="17469"/>
    <cellStyle name="40% - Accent6 2 3 7 2" xfId="24913"/>
    <cellStyle name="40% - Accent6 2 3 7 2 2" xfId="49436"/>
    <cellStyle name="40% - Accent6 2 3 7 2 3" xfId="53439"/>
    <cellStyle name="40% - Accent6 2 3 7 3" xfId="42170"/>
    <cellStyle name="40% - Accent6 2 3 7 4" xfId="53440"/>
    <cellStyle name="40% - Accent6 2 3 8" xfId="19349"/>
    <cellStyle name="40% - Accent6 2 3 8 2" xfId="43935"/>
    <cellStyle name="40% - Accent6 2 3 8 3" xfId="53441"/>
    <cellStyle name="40% - Accent6 2 3 9" xfId="7904"/>
    <cellStyle name="40% - Accent6 2 3 9 2" xfId="32921"/>
    <cellStyle name="40% - Accent6 2 4" xfId="2135"/>
    <cellStyle name="40% - Accent6 2 5" xfId="2535"/>
    <cellStyle name="40% - Accent6 2 5 2" xfId="17261"/>
    <cellStyle name="40% - Accent6 2 5 3" xfId="22548"/>
    <cellStyle name="40% - Accent6 2 5 3 2" xfId="47093"/>
    <cellStyle name="40% - Accent6 2 5 3 3" xfId="53442"/>
    <cellStyle name="40% - Accent6 2 5 4" xfId="15169"/>
    <cellStyle name="40% - Accent6 2 5 4 2" xfId="39985"/>
    <cellStyle name="40% - Accent6 2 5 5" xfId="53443"/>
    <cellStyle name="40% - Accent6 2 6" xfId="2754"/>
    <cellStyle name="40% - Accent6 2 6 2" xfId="6920"/>
    <cellStyle name="40% - Accent6 2 6 2 2" xfId="25906"/>
    <cellStyle name="40% - Accent6 2 6 2 2 2" xfId="50429"/>
    <cellStyle name="40% - Accent6 2 6 2 3" xfId="10850"/>
    <cellStyle name="40% - Accent6 2 6 2 3 2" xfId="35867"/>
    <cellStyle name="40% - Accent6 2 6 2 4" xfId="31994"/>
    <cellStyle name="40% - Accent6 2 6 3" xfId="4941"/>
    <cellStyle name="40% - Accent6 2 6 3 2" xfId="11860"/>
    <cellStyle name="40% - Accent6 2 6 3 2 2" xfId="36877"/>
    <cellStyle name="40% - Accent6 2 6 3 3" xfId="30063"/>
    <cellStyle name="40% - Accent6 2 6 4" xfId="8907"/>
    <cellStyle name="40% - Accent6 2 6 4 2" xfId="33924"/>
    <cellStyle name="40% - Accent6 2 6 5" xfId="28131"/>
    <cellStyle name="40% - Accent6 2 7" xfId="26789"/>
    <cellStyle name="40% - Accent6 2 8" xfId="53444"/>
    <cellStyle name="40% - Accent6 20" xfId="53445"/>
    <cellStyle name="40% - Accent6 21" xfId="53446"/>
    <cellStyle name="40% - Accent6 22" xfId="53447"/>
    <cellStyle name="40% - Accent6 23" xfId="53448"/>
    <cellStyle name="40% - Accent6 24" xfId="53449"/>
    <cellStyle name="40% - Accent6 3" xfId="969"/>
    <cellStyle name="40% - Accent6 3 10" xfId="3950"/>
    <cellStyle name="40% - Accent6 3 10 2" xfId="11861"/>
    <cellStyle name="40% - Accent6 3 10 2 2" xfId="36878"/>
    <cellStyle name="40% - Accent6 3 10 3" xfId="29072"/>
    <cellStyle name="40% - Accent6 3 11" xfId="7906"/>
    <cellStyle name="40% - Accent6 3 11 2" xfId="32923"/>
    <cellStyle name="40% - Accent6 3 12" xfId="27140"/>
    <cellStyle name="40% - Accent6 3 12 2" xfId="53450"/>
    <cellStyle name="40% - Accent6 3 13" xfId="53451"/>
    <cellStyle name="40% - Accent6 3 14" xfId="53452"/>
    <cellStyle name="40% - Accent6 3 15" xfId="53453"/>
    <cellStyle name="40% - Accent6 3 16" xfId="53454"/>
    <cellStyle name="40% - Accent6 3 17" xfId="53455"/>
    <cellStyle name="40% - Accent6 3 18" xfId="53456"/>
    <cellStyle name="40% - Accent6 3 19" xfId="53457"/>
    <cellStyle name="40% - Accent6 3 2" xfId="970"/>
    <cellStyle name="40% - Accent6 3 2 10" xfId="27141"/>
    <cellStyle name="40% - Accent6 3 2 10 2" xfId="53458"/>
    <cellStyle name="40% - Accent6 3 2 11" xfId="53459"/>
    <cellStyle name="40% - Accent6 3 2 12" xfId="53460"/>
    <cellStyle name="40% - Accent6 3 2 13" xfId="53461"/>
    <cellStyle name="40% - Accent6 3 2 14" xfId="53462"/>
    <cellStyle name="40% - Accent6 3 2 15" xfId="53463"/>
    <cellStyle name="40% - Accent6 3 2 16" xfId="53464"/>
    <cellStyle name="40% - Accent6 3 2 17" xfId="53465"/>
    <cellStyle name="40% - Accent6 3 2 18" xfId="53466"/>
    <cellStyle name="40% - Accent6 3 2 19" xfId="53467"/>
    <cellStyle name="40% - Accent6 3 2 2" xfId="2757"/>
    <cellStyle name="40% - Accent6 3 2 2 2" xfId="6923"/>
    <cellStyle name="40% - Accent6 3 2 2 2 2" xfId="25909"/>
    <cellStyle name="40% - Accent6 3 2 2 2 2 2" xfId="50432"/>
    <cellStyle name="40% - Accent6 3 2 2 2 2 3" xfId="53468"/>
    <cellStyle name="40% - Accent6 3 2 2 2 3" xfId="18439"/>
    <cellStyle name="40% - Accent6 3 2 2 2 3 2" xfId="43133"/>
    <cellStyle name="40% - Accent6 3 2 2 2 4" xfId="10853"/>
    <cellStyle name="40% - Accent6 3 2 2 2 4 2" xfId="35870"/>
    <cellStyle name="40% - Accent6 3 2 2 2 5" xfId="31997"/>
    <cellStyle name="40% - Accent6 3 2 2 3" xfId="4944"/>
    <cellStyle name="40% - Accent6 3 2 2 3 2" xfId="11862"/>
    <cellStyle name="40% - Accent6 3 2 2 3 2 2" xfId="36879"/>
    <cellStyle name="40% - Accent6 3 2 2 3 3" xfId="30066"/>
    <cellStyle name="40% - Accent6 3 2 2 4" xfId="8910"/>
    <cellStyle name="40% - Accent6 3 2 2 4 2" xfId="33927"/>
    <cellStyle name="40% - Accent6 3 2 2 5" xfId="28134"/>
    <cellStyle name="40% - Accent6 3 2 2 5 2" xfId="53469"/>
    <cellStyle name="40% - Accent6 3 2 2 6" xfId="53470"/>
    <cellStyle name="40% - Accent6 3 2 20" xfId="53471"/>
    <cellStyle name="40% - Accent6 3 2 21" xfId="53472"/>
    <cellStyle name="40% - Accent6 3 2 22" xfId="53473"/>
    <cellStyle name="40% - Accent6 3 2 23" xfId="53474"/>
    <cellStyle name="40% - Accent6 3 2 24" xfId="53475"/>
    <cellStyle name="40% - Accent6 3 2 25" xfId="53476"/>
    <cellStyle name="40% - Accent6 3 2 26" xfId="53477"/>
    <cellStyle name="40% - Accent6 3 2 27" xfId="53478"/>
    <cellStyle name="40% - Accent6 3 2 28" xfId="53479"/>
    <cellStyle name="40% - Accent6 3 2 29" xfId="53480"/>
    <cellStyle name="40% - Accent6 3 2 3" xfId="5894"/>
    <cellStyle name="40% - Accent6 3 2 3 2" xfId="20676"/>
    <cellStyle name="40% - Accent6 3 2 3 2 2" xfId="45237"/>
    <cellStyle name="40% - Accent6 3 2 3 2 3" xfId="53481"/>
    <cellStyle name="40% - Accent6 3 2 3 3" xfId="14128"/>
    <cellStyle name="40% - Accent6 3 2 3 3 2" xfId="39007"/>
    <cellStyle name="40% - Accent6 3 2 3 4" xfId="9860"/>
    <cellStyle name="40% - Accent6 3 2 3 4 2" xfId="34877"/>
    <cellStyle name="40% - Accent6 3 2 3 5" xfId="31004"/>
    <cellStyle name="40% - Accent6 3 2 30" xfId="53482"/>
    <cellStyle name="40% - Accent6 3 2 4" xfId="3951"/>
    <cellStyle name="40% - Accent6 3 2 4 2" xfId="21687"/>
    <cellStyle name="40% - Accent6 3 2 4 2 2" xfId="46246"/>
    <cellStyle name="40% - Accent6 3 2 4 2 3" xfId="53483"/>
    <cellStyle name="40% - Accent6 3 2 4 3" xfId="11863"/>
    <cellStyle name="40% - Accent6 3 2 4 3 2" xfId="36880"/>
    <cellStyle name="40% - Accent6 3 2 4 4" xfId="29073"/>
    <cellStyle name="40% - Accent6 3 2 5" xfId="15328"/>
    <cellStyle name="40% - Accent6 3 2 5 2" xfId="22708"/>
    <cellStyle name="40% - Accent6 3 2 5 2 2" xfId="47252"/>
    <cellStyle name="40% - Accent6 3 2 5 2 3" xfId="53484"/>
    <cellStyle name="40% - Accent6 3 2 5 3" xfId="40131"/>
    <cellStyle name="40% - Accent6 3 2 5 4" xfId="53485"/>
    <cellStyle name="40% - Accent6 3 2 6" xfId="16386"/>
    <cellStyle name="40% - Accent6 3 2 6 2" xfId="23810"/>
    <cellStyle name="40% - Accent6 3 2 6 2 2" xfId="48349"/>
    <cellStyle name="40% - Accent6 3 2 6 2 3" xfId="53486"/>
    <cellStyle name="40% - Accent6 3 2 6 3" xfId="41145"/>
    <cellStyle name="40% - Accent6 3 2 6 4" xfId="53487"/>
    <cellStyle name="40% - Accent6 3 2 7" xfId="17472"/>
    <cellStyle name="40% - Accent6 3 2 7 2" xfId="24916"/>
    <cellStyle name="40% - Accent6 3 2 7 2 2" xfId="49439"/>
    <cellStyle name="40% - Accent6 3 2 7 2 3" xfId="53488"/>
    <cellStyle name="40% - Accent6 3 2 7 3" xfId="42173"/>
    <cellStyle name="40% - Accent6 3 2 7 4" xfId="53489"/>
    <cellStyle name="40% - Accent6 3 2 8" xfId="19351"/>
    <cellStyle name="40% - Accent6 3 2 8 2" xfId="43937"/>
    <cellStyle name="40% - Accent6 3 2 8 3" xfId="53490"/>
    <cellStyle name="40% - Accent6 3 2 9" xfId="7907"/>
    <cellStyle name="40% - Accent6 3 2 9 2" xfId="32924"/>
    <cellStyle name="40% - Accent6 3 20" xfId="53491"/>
    <cellStyle name="40% - Accent6 3 21" xfId="53492"/>
    <cellStyle name="40% - Accent6 3 22" xfId="53493"/>
    <cellStyle name="40% - Accent6 3 23" xfId="53494"/>
    <cellStyle name="40% - Accent6 3 24" xfId="53495"/>
    <cellStyle name="40% - Accent6 3 25" xfId="53496"/>
    <cellStyle name="40% - Accent6 3 26" xfId="53497"/>
    <cellStyle name="40% - Accent6 3 27" xfId="53498"/>
    <cellStyle name="40% - Accent6 3 28" xfId="53499"/>
    <cellStyle name="40% - Accent6 3 29" xfId="53500"/>
    <cellStyle name="40% - Accent6 3 3" xfId="2296"/>
    <cellStyle name="40% - Accent6 3 3 10" xfId="53501"/>
    <cellStyle name="40% - Accent6 3 3 11" xfId="53502"/>
    <cellStyle name="40% - Accent6 3 3 12" xfId="53503"/>
    <cellStyle name="40% - Accent6 3 3 13" xfId="53504"/>
    <cellStyle name="40% - Accent6 3 3 14" xfId="53505"/>
    <cellStyle name="40% - Accent6 3 3 15" xfId="53506"/>
    <cellStyle name="40% - Accent6 3 3 16" xfId="53507"/>
    <cellStyle name="40% - Accent6 3 3 17" xfId="53508"/>
    <cellStyle name="40% - Accent6 3 3 18" xfId="53509"/>
    <cellStyle name="40% - Accent6 3 3 19" xfId="53510"/>
    <cellStyle name="40% - Accent6 3 3 2" xfId="6646"/>
    <cellStyle name="40% - Accent6 3 3 2 2" xfId="21400"/>
    <cellStyle name="40% - Accent6 3 3 2 2 2" xfId="45959"/>
    <cellStyle name="40% - Accent6 3 3 2 2 3" xfId="53511"/>
    <cellStyle name="40% - Accent6 3 3 2 3" xfId="14658"/>
    <cellStyle name="40% - Accent6 3 3 2 3 2" xfId="39522"/>
    <cellStyle name="40% - Accent6 3 3 2 4" xfId="10585"/>
    <cellStyle name="40% - Accent6 3 3 2 4 2" xfId="35602"/>
    <cellStyle name="40% - Accent6 3 3 2 5" xfId="31729"/>
    <cellStyle name="40% - Accent6 3 3 20" xfId="53512"/>
    <cellStyle name="40% - Accent6 3 3 21" xfId="53513"/>
    <cellStyle name="40% - Accent6 3 3 3" xfId="4676"/>
    <cellStyle name="40% - Accent6 3 3 3 2" xfId="22398"/>
    <cellStyle name="40% - Accent6 3 3 3 2 2" xfId="46953"/>
    <cellStyle name="40% - Accent6 3 3 3 2 3" xfId="53514"/>
    <cellStyle name="40% - Accent6 3 3 3 3" xfId="11864"/>
    <cellStyle name="40% - Accent6 3 3 3 3 2" xfId="36881"/>
    <cellStyle name="40% - Accent6 3 3 3 4" xfId="29798"/>
    <cellStyle name="40% - Accent6 3 3 4" xfId="16040"/>
    <cellStyle name="40% - Accent6 3 3 4 2" xfId="23431"/>
    <cellStyle name="40% - Accent6 3 3 4 2 2" xfId="47974"/>
    <cellStyle name="40% - Accent6 3 3 4 2 3" xfId="53515"/>
    <cellStyle name="40% - Accent6 3 3 4 3" xfId="40835"/>
    <cellStyle name="40% - Accent6 3 3 4 4" xfId="53516"/>
    <cellStyle name="40% - Accent6 3 3 5" xfId="17105"/>
    <cellStyle name="40% - Accent6 3 3 5 2" xfId="24523"/>
    <cellStyle name="40% - Accent6 3 3 5 2 2" xfId="49062"/>
    <cellStyle name="40% - Accent6 3 3 5 2 3" xfId="53517"/>
    <cellStyle name="40% - Accent6 3 3 5 3" xfId="41855"/>
    <cellStyle name="40% - Accent6 3 3 5 4" xfId="53518"/>
    <cellStyle name="40% - Accent6 3 3 6" xfId="18199"/>
    <cellStyle name="40% - Accent6 3 3 6 2" xfId="25641"/>
    <cellStyle name="40% - Accent6 3 3 6 2 2" xfId="50164"/>
    <cellStyle name="40% - Accent6 3 3 6 2 3" xfId="53519"/>
    <cellStyle name="40% - Accent6 3 3 6 3" xfId="42895"/>
    <cellStyle name="40% - Accent6 3 3 6 4" xfId="53520"/>
    <cellStyle name="40% - Accent6 3 3 7" xfId="20444"/>
    <cellStyle name="40% - Accent6 3 3 7 2" xfId="45005"/>
    <cellStyle name="40% - Accent6 3 3 7 3" xfId="53521"/>
    <cellStyle name="40% - Accent6 3 3 8" xfId="8632"/>
    <cellStyle name="40% - Accent6 3 3 8 2" xfId="33649"/>
    <cellStyle name="40% - Accent6 3 3 9" xfId="27866"/>
    <cellStyle name="40% - Accent6 3 3 9 2" xfId="53522"/>
    <cellStyle name="40% - Accent6 3 30" xfId="53523"/>
    <cellStyle name="40% - Accent6 3 31" xfId="53524"/>
    <cellStyle name="40% - Accent6 3 32" xfId="53525"/>
    <cellStyle name="40% - Accent6 3 33" xfId="53526"/>
    <cellStyle name="40% - Accent6 3 4" xfId="2412"/>
    <cellStyle name="40% - Accent6 3 4 10" xfId="53527"/>
    <cellStyle name="40% - Accent6 3 4 2" xfId="6749"/>
    <cellStyle name="40% - Accent6 3 4 2 2" xfId="21503"/>
    <cellStyle name="40% - Accent6 3 4 2 2 2" xfId="46062"/>
    <cellStyle name="40% - Accent6 3 4 2 2 3" xfId="53528"/>
    <cellStyle name="40% - Accent6 3 4 2 3" xfId="14705"/>
    <cellStyle name="40% - Accent6 3 4 2 3 2" xfId="39569"/>
    <cellStyle name="40% - Accent6 3 4 2 4" xfId="10688"/>
    <cellStyle name="40% - Accent6 3 4 2 4 2" xfId="35705"/>
    <cellStyle name="40% - Accent6 3 4 2 5" xfId="31832"/>
    <cellStyle name="40% - Accent6 3 4 3" xfId="4779"/>
    <cellStyle name="40% - Accent6 3 4 3 2" xfId="22510"/>
    <cellStyle name="40% - Accent6 3 4 3 2 2" xfId="47056"/>
    <cellStyle name="40% - Accent6 3 4 3 2 3" xfId="53529"/>
    <cellStyle name="40% - Accent6 3 4 3 3" xfId="11865"/>
    <cellStyle name="40% - Accent6 3 4 3 3 2" xfId="36882"/>
    <cellStyle name="40% - Accent6 3 4 3 4" xfId="29901"/>
    <cellStyle name="40% - Accent6 3 4 4" xfId="16120"/>
    <cellStyle name="40% - Accent6 3 4 4 2" xfId="23534"/>
    <cellStyle name="40% - Accent6 3 4 4 2 2" xfId="48077"/>
    <cellStyle name="40% - Accent6 3 4 4 2 3" xfId="53530"/>
    <cellStyle name="40% - Accent6 3 4 4 3" xfId="40915"/>
    <cellStyle name="40% - Accent6 3 4 4 4" xfId="53531"/>
    <cellStyle name="40% - Accent6 3 4 5" xfId="17208"/>
    <cellStyle name="40% - Accent6 3 4 5 2" xfId="24626"/>
    <cellStyle name="40% - Accent6 3 4 5 2 2" xfId="49165"/>
    <cellStyle name="40% - Accent6 3 4 5 2 3" xfId="53532"/>
    <cellStyle name="40% - Accent6 3 4 5 3" xfId="41958"/>
    <cellStyle name="40% - Accent6 3 4 5 4" xfId="53533"/>
    <cellStyle name="40% - Accent6 3 4 6" xfId="18303"/>
    <cellStyle name="40% - Accent6 3 4 6 2" xfId="25744"/>
    <cellStyle name="40% - Accent6 3 4 6 2 2" xfId="50267"/>
    <cellStyle name="40% - Accent6 3 4 6 2 3" xfId="53534"/>
    <cellStyle name="40% - Accent6 3 4 6 3" xfId="42998"/>
    <cellStyle name="40% - Accent6 3 4 6 4" xfId="53535"/>
    <cellStyle name="40% - Accent6 3 4 7" xfId="20160"/>
    <cellStyle name="40% - Accent6 3 4 7 2" xfId="44724"/>
    <cellStyle name="40% - Accent6 3 4 7 3" xfId="53536"/>
    <cellStyle name="40% - Accent6 3 4 8" xfId="8735"/>
    <cellStyle name="40% - Accent6 3 4 8 2" xfId="33752"/>
    <cellStyle name="40% - Accent6 3 4 9" xfId="27969"/>
    <cellStyle name="40% - Accent6 3 4 9 2" xfId="53537"/>
    <cellStyle name="40% - Accent6 3 5" xfId="2496"/>
    <cellStyle name="40% - Accent6 3 5 2" xfId="6821"/>
    <cellStyle name="40% - Accent6 3 5 2 2" xfId="23607"/>
    <cellStyle name="40% - Accent6 3 5 2 2 2" xfId="48148"/>
    <cellStyle name="40% - Accent6 3 5 2 2 3" xfId="53538"/>
    <cellStyle name="40% - Accent6 3 5 2 3" xfId="16180"/>
    <cellStyle name="40% - Accent6 3 5 2 3 2" xfId="40966"/>
    <cellStyle name="40% - Accent6 3 5 2 4" xfId="10759"/>
    <cellStyle name="40% - Accent6 3 5 2 4 2" xfId="35776"/>
    <cellStyle name="40% - Accent6 3 5 2 5" xfId="31903"/>
    <cellStyle name="40% - Accent6 3 5 3" xfId="4850"/>
    <cellStyle name="40% - Accent6 3 5 3 2" xfId="24697"/>
    <cellStyle name="40% - Accent6 3 5 3 2 2" xfId="49236"/>
    <cellStyle name="40% - Accent6 3 5 3 2 3" xfId="53539"/>
    <cellStyle name="40% - Accent6 3 5 3 3" xfId="11866"/>
    <cellStyle name="40% - Accent6 3 5 3 3 2" xfId="36883"/>
    <cellStyle name="40% - Accent6 3 5 3 4" xfId="29972"/>
    <cellStyle name="40% - Accent6 3 5 4" xfId="18360"/>
    <cellStyle name="40% - Accent6 3 5 4 2" xfId="25815"/>
    <cellStyle name="40% - Accent6 3 5 4 2 2" xfId="50338"/>
    <cellStyle name="40% - Accent6 3 5 4 2 3" xfId="53540"/>
    <cellStyle name="40% - Accent6 3 5 4 3" xfId="43055"/>
    <cellStyle name="40% - Accent6 3 5 4 4" xfId="53541"/>
    <cellStyle name="40% - Accent6 3 5 5" xfId="20675"/>
    <cellStyle name="40% - Accent6 3 5 5 2" xfId="45236"/>
    <cellStyle name="40% - Accent6 3 5 5 3" xfId="53542"/>
    <cellStyle name="40% - Accent6 3 5 6" xfId="8806"/>
    <cellStyle name="40% - Accent6 3 5 6 2" xfId="33823"/>
    <cellStyle name="40% - Accent6 3 5 7" xfId="28040"/>
    <cellStyle name="40% - Accent6 3 5 7 2" xfId="53543"/>
    <cellStyle name="40% - Accent6 3 5 8" xfId="53544"/>
    <cellStyle name="40% - Accent6 3 6" xfId="2756"/>
    <cellStyle name="40% - Accent6 3 6 2" xfId="6922"/>
    <cellStyle name="40% - Accent6 3 6 2 2" xfId="25908"/>
    <cellStyle name="40% - Accent6 3 6 2 2 2" xfId="50431"/>
    <cellStyle name="40% - Accent6 3 6 2 2 3" xfId="53545"/>
    <cellStyle name="40% - Accent6 3 6 2 3" xfId="18438"/>
    <cellStyle name="40% - Accent6 3 6 2 3 2" xfId="43132"/>
    <cellStyle name="40% - Accent6 3 6 2 4" xfId="10852"/>
    <cellStyle name="40% - Accent6 3 6 2 4 2" xfId="35869"/>
    <cellStyle name="40% - Accent6 3 6 2 5" xfId="31996"/>
    <cellStyle name="40% - Accent6 3 6 3" xfId="4943"/>
    <cellStyle name="40% - Accent6 3 6 3 2" xfId="11867"/>
    <cellStyle name="40% - Accent6 3 6 3 2 2" xfId="36884"/>
    <cellStyle name="40% - Accent6 3 6 3 3" xfId="30065"/>
    <cellStyle name="40% - Accent6 3 6 4" xfId="8909"/>
    <cellStyle name="40% - Accent6 3 6 4 2" xfId="33926"/>
    <cellStyle name="40% - Accent6 3 6 5" xfId="28133"/>
    <cellStyle name="40% - Accent6 3 6 5 2" xfId="53546"/>
    <cellStyle name="40% - Accent6 3 6 6" xfId="53547"/>
    <cellStyle name="40% - Accent6 3 7" xfId="3397"/>
    <cellStyle name="40% - Accent6 3 7 2" xfId="7549"/>
    <cellStyle name="40% - Accent6 3 7 2 2" xfId="26536"/>
    <cellStyle name="40% - Accent6 3 7 2 2 2" xfId="51058"/>
    <cellStyle name="40% - Accent6 3 7 2 2 3" xfId="53548"/>
    <cellStyle name="40% - Accent6 3 7 2 3" xfId="18935"/>
    <cellStyle name="40% - Accent6 3 7 2 3 2" xfId="43628"/>
    <cellStyle name="40% - Accent6 3 7 2 4" xfId="11479"/>
    <cellStyle name="40% - Accent6 3 7 2 4 2" xfId="36496"/>
    <cellStyle name="40% - Accent6 3 7 2 5" xfId="32623"/>
    <cellStyle name="40% - Accent6 3 7 3" xfId="5570"/>
    <cellStyle name="40% - Accent6 3 7 3 2" xfId="11868"/>
    <cellStyle name="40% - Accent6 3 7 3 2 2" xfId="36885"/>
    <cellStyle name="40% - Accent6 3 7 3 3" xfId="30692"/>
    <cellStyle name="40% - Accent6 3 7 4" xfId="9545"/>
    <cellStyle name="40% - Accent6 3 7 4 2" xfId="34562"/>
    <cellStyle name="40% - Accent6 3 7 5" xfId="28760"/>
    <cellStyle name="40% - Accent6 3 7 5 2" xfId="53549"/>
    <cellStyle name="40% - Accent6 3 7 6" xfId="53550"/>
    <cellStyle name="40% - Accent6 3 8" xfId="3504"/>
    <cellStyle name="40% - Accent6 3 8 2" xfId="7642"/>
    <cellStyle name="40% - Accent6 3 8 2 2" xfId="23809"/>
    <cellStyle name="40% - Accent6 3 8 2 2 2" xfId="48348"/>
    <cellStyle name="40% - Accent6 3 8 2 3" xfId="11572"/>
    <cellStyle name="40% - Accent6 3 8 2 3 2" xfId="36589"/>
    <cellStyle name="40% - Accent6 3 8 2 4" xfId="32716"/>
    <cellStyle name="40% - Accent6 3 8 3" xfId="5663"/>
    <cellStyle name="40% - Accent6 3 8 3 2" xfId="11869"/>
    <cellStyle name="40% - Accent6 3 8 3 2 2" xfId="36886"/>
    <cellStyle name="40% - Accent6 3 8 3 3" xfId="30785"/>
    <cellStyle name="40% - Accent6 3 8 4" xfId="9639"/>
    <cellStyle name="40% - Accent6 3 8 4 2" xfId="34656"/>
    <cellStyle name="40% - Accent6 3 8 5" xfId="28853"/>
    <cellStyle name="40% - Accent6 3 9" xfId="5893"/>
    <cellStyle name="40% - Accent6 3 9 2" xfId="24915"/>
    <cellStyle name="40% - Accent6 3 9 2 2" xfId="49438"/>
    <cellStyle name="40% - Accent6 3 9 2 3" xfId="53551"/>
    <cellStyle name="40% - Accent6 3 9 3" xfId="17471"/>
    <cellStyle name="40% - Accent6 3 9 3 2" xfId="42172"/>
    <cellStyle name="40% - Accent6 3 9 4" xfId="9859"/>
    <cellStyle name="40% - Accent6 3 9 4 2" xfId="34876"/>
    <cellStyle name="40% - Accent6 3 9 5" xfId="31003"/>
    <cellStyle name="40% - Accent6 4" xfId="971"/>
    <cellStyle name="40% - Accent6 4 2" xfId="26790"/>
    <cellStyle name="40% - Accent6 4 3" xfId="53552"/>
    <cellStyle name="40% - Accent6 5" xfId="972"/>
    <cellStyle name="40% - Accent6 5 10" xfId="7908"/>
    <cellStyle name="40% - Accent6 5 10 2" xfId="32925"/>
    <cellStyle name="40% - Accent6 5 11" xfId="27142"/>
    <cellStyle name="40% - Accent6 5 11 2" xfId="53553"/>
    <cellStyle name="40% - Accent6 5 12" xfId="53554"/>
    <cellStyle name="40% - Accent6 5 2" xfId="973"/>
    <cellStyle name="40% - Accent6 5 2 10" xfId="27143"/>
    <cellStyle name="40% - Accent6 5 2 10 2" xfId="53555"/>
    <cellStyle name="40% - Accent6 5 2 11" xfId="53556"/>
    <cellStyle name="40% - Accent6 5 2 2" xfId="2759"/>
    <cellStyle name="40% - Accent6 5 2 2 2" xfId="6925"/>
    <cellStyle name="40% - Accent6 5 2 2 2 2" xfId="25911"/>
    <cellStyle name="40% - Accent6 5 2 2 2 2 2" xfId="50434"/>
    <cellStyle name="40% - Accent6 5 2 2 2 2 3" xfId="53557"/>
    <cellStyle name="40% - Accent6 5 2 2 2 3" xfId="18441"/>
    <cellStyle name="40% - Accent6 5 2 2 2 3 2" xfId="43135"/>
    <cellStyle name="40% - Accent6 5 2 2 2 4" xfId="10855"/>
    <cellStyle name="40% - Accent6 5 2 2 2 4 2" xfId="35872"/>
    <cellStyle name="40% - Accent6 5 2 2 2 5" xfId="31999"/>
    <cellStyle name="40% - Accent6 5 2 2 3" xfId="4946"/>
    <cellStyle name="40% - Accent6 5 2 2 3 2" xfId="11870"/>
    <cellStyle name="40% - Accent6 5 2 2 3 2 2" xfId="36887"/>
    <cellStyle name="40% - Accent6 5 2 2 3 3" xfId="30068"/>
    <cellStyle name="40% - Accent6 5 2 2 4" xfId="8912"/>
    <cellStyle name="40% - Accent6 5 2 2 4 2" xfId="33929"/>
    <cellStyle name="40% - Accent6 5 2 2 5" xfId="28136"/>
    <cellStyle name="40% - Accent6 5 2 2 5 2" xfId="53558"/>
    <cellStyle name="40% - Accent6 5 2 2 6" xfId="53559"/>
    <cellStyle name="40% - Accent6 5 2 3" xfId="5896"/>
    <cellStyle name="40% - Accent6 5 2 3 2" xfId="20678"/>
    <cellStyle name="40% - Accent6 5 2 3 2 2" xfId="45239"/>
    <cellStyle name="40% - Accent6 5 2 3 2 3" xfId="53560"/>
    <cellStyle name="40% - Accent6 5 2 3 3" xfId="14130"/>
    <cellStyle name="40% - Accent6 5 2 3 3 2" xfId="39009"/>
    <cellStyle name="40% - Accent6 5 2 3 4" xfId="9862"/>
    <cellStyle name="40% - Accent6 5 2 3 4 2" xfId="34879"/>
    <cellStyle name="40% - Accent6 5 2 3 5" xfId="31006"/>
    <cellStyle name="40% - Accent6 5 2 4" xfId="3953"/>
    <cellStyle name="40% - Accent6 5 2 4 2" xfId="21689"/>
    <cellStyle name="40% - Accent6 5 2 4 2 2" xfId="46248"/>
    <cellStyle name="40% - Accent6 5 2 4 2 3" xfId="53561"/>
    <cellStyle name="40% - Accent6 5 2 4 3" xfId="11871"/>
    <cellStyle name="40% - Accent6 5 2 4 3 2" xfId="36888"/>
    <cellStyle name="40% - Accent6 5 2 4 4" xfId="29075"/>
    <cellStyle name="40% - Accent6 5 2 5" xfId="15330"/>
    <cellStyle name="40% - Accent6 5 2 5 2" xfId="22710"/>
    <cellStyle name="40% - Accent6 5 2 5 2 2" xfId="47254"/>
    <cellStyle name="40% - Accent6 5 2 5 2 3" xfId="53562"/>
    <cellStyle name="40% - Accent6 5 2 5 3" xfId="40133"/>
    <cellStyle name="40% - Accent6 5 2 5 4" xfId="53563"/>
    <cellStyle name="40% - Accent6 5 2 6" xfId="16388"/>
    <cellStyle name="40% - Accent6 5 2 6 2" xfId="23812"/>
    <cellStyle name="40% - Accent6 5 2 6 2 2" xfId="48351"/>
    <cellStyle name="40% - Accent6 5 2 6 2 3" xfId="53564"/>
    <cellStyle name="40% - Accent6 5 2 6 3" xfId="41147"/>
    <cellStyle name="40% - Accent6 5 2 6 4" xfId="53565"/>
    <cellStyle name="40% - Accent6 5 2 7" xfId="17474"/>
    <cellStyle name="40% - Accent6 5 2 7 2" xfId="24918"/>
    <cellStyle name="40% - Accent6 5 2 7 2 2" xfId="49441"/>
    <cellStyle name="40% - Accent6 5 2 7 2 3" xfId="53566"/>
    <cellStyle name="40% - Accent6 5 2 7 3" xfId="42175"/>
    <cellStyle name="40% - Accent6 5 2 7 4" xfId="53567"/>
    <cellStyle name="40% - Accent6 5 2 8" xfId="19353"/>
    <cellStyle name="40% - Accent6 5 2 8 2" xfId="43939"/>
    <cellStyle name="40% - Accent6 5 2 8 3" xfId="53568"/>
    <cellStyle name="40% - Accent6 5 2 9" xfId="7909"/>
    <cellStyle name="40% - Accent6 5 2 9 2" xfId="32926"/>
    <cellStyle name="40% - Accent6 5 3" xfId="2758"/>
    <cellStyle name="40% - Accent6 5 3 2" xfId="6924"/>
    <cellStyle name="40% - Accent6 5 3 2 2" xfId="25910"/>
    <cellStyle name="40% - Accent6 5 3 2 2 2" xfId="50433"/>
    <cellStyle name="40% - Accent6 5 3 2 2 3" xfId="53569"/>
    <cellStyle name="40% - Accent6 5 3 2 3" xfId="18440"/>
    <cellStyle name="40% - Accent6 5 3 2 3 2" xfId="43134"/>
    <cellStyle name="40% - Accent6 5 3 2 4" xfId="10854"/>
    <cellStyle name="40% - Accent6 5 3 2 4 2" xfId="35871"/>
    <cellStyle name="40% - Accent6 5 3 2 5" xfId="31998"/>
    <cellStyle name="40% - Accent6 5 3 3" xfId="4945"/>
    <cellStyle name="40% - Accent6 5 3 3 2" xfId="11872"/>
    <cellStyle name="40% - Accent6 5 3 3 2 2" xfId="36889"/>
    <cellStyle name="40% - Accent6 5 3 3 3" xfId="30067"/>
    <cellStyle name="40% - Accent6 5 3 4" xfId="8911"/>
    <cellStyle name="40% - Accent6 5 3 4 2" xfId="33928"/>
    <cellStyle name="40% - Accent6 5 3 5" xfId="28135"/>
    <cellStyle name="40% - Accent6 5 3 5 2" xfId="53570"/>
    <cellStyle name="40% - Accent6 5 3 6" xfId="53571"/>
    <cellStyle name="40% - Accent6 5 4" xfId="5895"/>
    <cellStyle name="40% - Accent6 5 4 2" xfId="20677"/>
    <cellStyle name="40% - Accent6 5 4 2 2" xfId="45238"/>
    <cellStyle name="40% - Accent6 5 4 2 3" xfId="53572"/>
    <cellStyle name="40% - Accent6 5 4 3" xfId="14129"/>
    <cellStyle name="40% - Accent6 5 4 3 2" xfId="39008"/>
    <cellStyle name="40% - Accent6 5 4 4" xfId="9861"/>
    <cellStyle name="40% - Accent6 5 4 4 2" xfId="34878"/>
    <cellStyle name="40% - Accent6 5 4 5" xfId="31005"/>
    <cellStyle name="40% - Accent6 5 5" xfId="3952"/>
    <cellStyle name="40% - Accent6 5 5 2" xfId="21688"/>
    <cellStyle name="40% - Accent6 5 5 2 2" xfId="46247"/>
    <cellStyle name="40% - Accent6 5 5 2 3" xfId="53573"/>
    <cellStyle name="40% - Accent6 5 5 3" xfId="11873"/>
    <cellStyle name="40% - Accent6 5 5 3 2" xfId="36890"/>
    <cellStyle name="40% - Accent6 5 5 4" xfId="29074"/>
    <cellStyle name="40% - Accent6 5 6" xfId="15329"/>
    <cellStyle name="40% - Accent6 5 6 2" xfId="22709"/>
    <cellStyle name="40% - Accent6 5 6 2 2" xfId="47253"/>
    <cellStyle name="40% - Accent6 5 6 2 3" xfId="53574"/>
    <cellStyle name="40% - Accent6 5 6 3" xfId="40132"/>
    <cellStyle name="40% - Accent6 5 6 4" xfId="53575"/>
    <cellStyle name="40% - Accent6 5 7" xfId="16387"/>
    <cellStyle name="40% - Accent6 5 7 2" xfId="23811"/>
    <cellStyle name="40% - Accent6 5 7 2 2" xfId="48350"/>
    <cellStyle name="40% - Accent6 5 7 2 3" xfId="53576"/>
    <cellStyle name="40% - Accent6 5 7 3" xfId="41146"/>
    <cellStyle name="40% - Accent6 5 7 4" xfId="53577"/>
    <cellStyle name="40% - Accent6 5 8" xfId="17473"/>
    <cellStyle name="40% - Accent6 5 8 2" xfId="24917"/>
    <cellStyle name="40% - Accent6 5 8 2 2" xfId="49440"/>
    <cellStyle name="40% - Accent6 5 8 2 3" xfId="53578"/>
    <cellStyle name="40% - Accent6 5 8 3" xfId="42174"/>
    <cellStyle name="40% - Accent6 5 8 4" xfId="53579"/>
    <cellStyle name="40% - Accent6 5 9" xfId="19352"/>
    <cellStyle name="40% - Accent6 5 9 2" xfId="43938"/>
    <cellStyle name="40% - Accent6 5 9 3" xfId="53580"/>
    <cellStyle name="40% - Accent6 6" xfId="974"/>
    <cellStyle name="40% - Accent6 6 2" xfId="26717"/>
    <cellStyle name="40% - Accent6 7" xfId="2268"/>
    <cellStyle name="40% - Accent6 7 10" xfId="53581"/>
    <cellStyle name="40% - Accent6 7 2" xfId="6623"/>
    <cellStyle name="40% - Accent6 7 2 2" xfId="21377"/>
    <cellStyle name="40% - Accent6 7 2 2 2" xfId="45936"/>
    <cellStyle name="40% - Accent6 7 2 2 3" xfId="53582"/>
    <cellStyle name="40% - Accent6 7 2 3" xfId="14638"/>
    <cellStyle name="40% - Accent6 7 2 3 2" xfId="39504"/>
    <cellStyle name="40% - Accent6 7 2 4" xfId="10562"/>
    <cellStyle name="40% - Accent6 7 2 4 2" xfId="35579"/>
    <cellStyle name="40% - Accent6 7 2 5" xfId="31706"/>
    <cellStyle name="40% - Accent6 7 3" xfId="4653"/>
    <cellStyle name="40% - Accent6 7 3 2" xfId="22373"/>
    <cellStyle name="40% - Accent6 7 3 2 2" xfId="46930"/>
    <cellStyle name="40% - Accent6 7 3 2 3" xfId="53583"/>
    <cellStyle name="40% - Accent6 7 3 3" xfId="11874"/>
    <cellStyle name="40% - Accent6 7 3 3 2" xfId="36891"/>
    <cellStyle name="40% - Accent6 7 3 4" xfId="29775"/>
    <cellStyle name="40% - Accent6 7 4" xfId="16017"/>
    <cellStyle name="40% - Accent6 7 4 2" xfId="23408"/>
    <cellStyle name="40% - Accent6 7 4 2 2" xfId="47951"/>
    <cellStyle name="40% - Accent6 7 4 2 3" xfId="53584"/>
    <cellStyle name="40% - Accent6 7 4 3" xfId="40812"/>
    <cellStyle name="40% - Accent6 7 4 4" xfId="53585"/>
    <cellStyle name="40% - Accent6 7 5" xfId="17082"/>
    <cellStyle name="40% - Accent6 7 5 2" xfId="24500"/>
    <cellStyle name="40% - Accent6 7 5 2 2" xfId="49039"/>
    <cellStyle name="40% - Accent6 7 5 2 3" xfId="53586"/>
    <cellStyle name="40% - Accent6 7 5 3" xfId="41832"/>
    <cellStyle name="40% - Accent6 7 5 4" xfId="53587"/>
    <cellStyle name="40% - Accent6 7 6" xfId="18176"/>
    <cellStyle name="40% - Accent6 7 6 2" xfId="25618"/>
    <cellStyle name="40% - Accent6 7 6 2 2" xfId="50141"/>
    <cellStyle name="40% - Accent6 7 6 2 3" xfId="53588"/>
    <cellStyle name="40% - Accent6 7 6 3" xfId="42872"/>
    <cellStyle name="40% - Accent6 7 6 4" xfId="53589"/>
    <cellStyle name="40% - Accent6 7 7" xfId="20421"/>
    <cellStyle name="40% - Accent6 7 7 2" xfId="44982"/>
    <cellStyle name="40% - Accent6 7 7 3" xfId="53590"/>
    <cellStyle name="40% - Accent6 7 8" xfId="8609"/>
    <cellStyle name="40% - Accent6 7 8 2" xfId="33626"/>
    <cellStyle name="40% - Accent6 7 9" xfId="27843"/>
    <cellStyle name="40% - Accent6 7 9 2" xfId="53591"/>
    <cellStyle name="40% - Accent6 8" xfId="2388"/>
    <cellStyle name="40% - Accent6 8 10" xfId="53592"/>
    <cellStyle name="40% - Accent6 8 2" xfId="6729"/>
    <cellStyle name="40% - Accent6 8 2 2" xfId="21483"/>
    <cellStyle name="40% - Accent6 8 2 2 2" xfId="46042"/>
    <cellStyle name="40% - Accent6 8 2 2 3" xfId="53593"/>
    <cellStyle name="40% - Accent6 8 2 3" xfId="14699"/>
    <cellStyle name="40% - Accent6 8 2 3 2" xfId="39563"/>
    <cellStyle name="40% - Accent6 8 2 4" xfId="10668"/>
    <cellStyle name="40% - Accent6 8 2 4 2" xfId="35685"/>
    <cellStyle name="40% - Accent6 8 2 5" xfId="31812"/>
    <cellStyle name="40% - Accent6 8 3" xfId="4759"/>
    <cellStyle name="40% - Accent6 8 3 2" xfId="22488"/>
    <cellStyle name="40% - Accent6 8 3 2 2" xfId="47036"/>
    <cellStyle name="40% - Accent6 8 3 2 3" xfId="53594"/>
    <cellStyle name="40% - Accent6 8 3 3" xfId="11875"/>
    <cellStyle name="40% - Accent6 8 3 3 2" xfId="36892"/>
    <cellStyle name="40% - Accent6 8 3 4" xfId="29881"/>
    <cellStyle name="40% - Accent6 8 4" xfId="16114"/>
    <cellStyle name="40% - Accent6 8 4 2" xfId="23514"/>
    <cellStyle name="40% - Accent6 8 4 2 2" xfId="48057"/>
    <cellStyle name="40% - Accent6 8 4 2 3" xfId="53595"/>
    <cellStyle name="40% - Accent6 8 4 3" xfId="40909"/>
    <cellStyle name="40% - Accent6 8 4 4" xfId="53596"/>
    <cellStyle name="40% - Accent6 8 5" xfId="17188"/>
    <cellStyle name="40% - Accent6 8 5 2" xfId="24606"/>
    <cellStyle name="40% - Accent6 8 5 2 2" xfId="49145"/>
    <cellStyle name="40% - Accent6 8 5 2 3" xfId="53597"/>
    <cellStyle name="40% - Accent6 8 5 3" xfId="41938"/>
    <cellStyle name="40% - Accent6 8 5 4" xfId="53598"/>
    <cellStyle name="40% - Accent6 8 6" xfId="18282"/>
    <cellStyle name="40% - Accent6 8 6 2" xfId="25724"/>
    <cellStyle name="40% - Accent6 8 6 2 2" xfId="50247"/>
    <cellStyle name="40% - Accent6 8 6 2 3" xfId="53599"/>
    <cellStyle name="40% - Accent6 8 6 3" xfId="42978"/>
    <cellStyle name="40% - Accent6 8 6 4" xfId="53600"/>
    <cellStyle name="40% - Accent6 8 7" xfId="20342"/>
    <cellStyle name="40% - Accent6 8 7 2" xfId="44904"/>
    <cellStyle name="40% - Accent6 8 7 3" xfId="53601"/>
    <cellStyle name="40% - Accent6 8 8" xfId="8715"/>
    <cellStyle name="40% - Accent6 8 8 2" xfId="33732"/>
    <cellStyle name="40% - Accent6 8 9" xfId="27949"/>
    <cellStyle name="40% - Accent6 8 9 2" xfId="53602"/>
    <cellStyle name="40% - Accent6 9" xfId="2466"/>
    <cellStyle name="40% - Accent6 9 2" xfId="6797"/>
    <cellStyle name="40% - Accent6 9 2 2" xfId="23584"/>
    <cellStyle name="40% - Accent6 9 2 2 2" xfId="48125"/>
    <cellStyle name="40% - Accent6 9 2 2 3" xfId="53603"/>
    <cellStyle name="40% - Accent6 9 2 3" xfId="16163"/>
    <cellStyle name="40% - Accent6 9 2 3 2" xfId="40954"/>
    <cellStyle name="40% - Accent6 9 2 4" xfId="10736"/>
    <cellStyle name="40% - Accent6 9 2 4 2" xfId="35753"/>
    <cellStyle name="40% - Accent6 9 2 5" xfId="31880"/>
    <cellStyle name="40% - Accent6 9 3" xfId="4827"/>
    <cellStyle name="40% - Accent6 9 3 2" xfId="24674"/>
    <cellStyle name="40% - Accent6 9 3 2 2" xfId="49213"/>
    <cellStyle name="40% - Accent6 9 3 2 3" xfId="53604"/>
    <cellStyle name="40% - Accent6 9 3 3" xfId="11876"/>
    <cellStyle name="40% - Accent6 9 3 3 2" xfId="36893"/>
    <cellStyle name="40% - Accent6 9 3 4" xfId="29949"/>
    <cellStyle name="40% - Accent6 9 4" xfId="18348"/>
    <cellStyle name="40% - Accent6 9 4 2" xfId="25792"/>
    <cellStyle name="40% - Accent6 9 4 2 2" xfId="50315"/>
    <cellStyle name="40% - Accent6 9 4 2 3" xfId="53605"/>
    <cellStyle name="40% - Accent6 9 4 3" xfId="43043"/>
    <cellStyle name="40% - Accent6 9 4 4" xfId="53606"/>
    <cellStyle name="40% - Accent6 9 5" xfId="21298"/>
    <cellStyle name="40% - Accent6 9 5 2" xfId="45858"/>
    <cellStyle name="40% - Accent6 9 5 3" xfId="53607"/>
    <cellStyle name="40% - Accent6 9 6" xfId="8783"/>
    <cellStyle name="40% - Accent6 9 6 2" xfId="33800"/>
    <cellStyle name="40% - Accent6 9 7" xfId="28017"/>
    <cellStyle name="40% - Accent6 9 7 2" xfId="53608"/>
    <cellStyle name="40% - Accent6 9 8" xfId="53609"/>
    <cellStyle name="60% - Accent1" xfId="13" builtinId="32" customBuiltin="1"/>
    <cellStyle name="60% - Accent1 2" xfId="378"/>
    <cellStyle name="60% - Accent1 2 2" xfId="975"/>
    <cellStyle name="60% - Accent1 2 3" xfId="2136"/>
    <cellStyle name="60% - Accent1 2 4" xfId="2536"/>
    <cellStyle name="60% - Accent1 2 5" xfId="26781"/>
    <cellStyle name="60% - Accent1 3" xfId="976"/>
    <cellStyle name="60% - Accent1 3 2" xfId="53610"/>
    <cellStyle name="60% - Accent1 4" xfId="977"/>
    <cellStyle name="60% - Accent1 5" xfId="2085"/>
    <cellStyle name="60% - Accent2" xfId="14" builtinId="36" customBuiltin="1"/>
    <cellStyle name="60% - Accent2 2" xfId="379"/>
    <cellStyle name="60% - Accent2 2 2" xfId="978"/>
    <cellStyle name="60% - Accent2 2 3" xfId="2137"/>
    <cellStyle name="60% - Accent2 2 4" xfId="2537"/>
    <cellStyle name="60% - Accent2 2 5" xfId="26780"/>
    <cellStyle name="60% - Accent2 3" xfId="979"/>
    <cellStyle name="60% - Accent2 3 2" xfId="53611"/>
    <cellStyle name="60% - Accent2 4" xfId="2089"/>
    <cellStyle name="60% - Accent3" xfId="15" builtinId="40" customBuiltin="1"/>
    <cellStyle name="60% - Accent3 2" xfId="380"/>
    <cellStyle name="60% - Accent3 2 2" xfId="980"/>
    <cellStyle name="60% - Accent3 2 3" xfId="2138"/>
    <cellStyle name="60% - Accent3 2 4" xfId="2538"/>
    <cellStyle name="60% - Accent3 2 5" xfId="19774"/>
    <cellStyle name="60% - Accent3 3" xfId="981"/>
    <cellStyle name="60% - Accent3 3 2" xfId="53612"/>
    <cellStyle name="60% - Accent3 4" xfId="982"/>
    <cellStyle name="60% - Accent3 5" xfId="2093"/>
    <cellStyle name="60% - Accent4" xfId="16" builtinId="44" customBuiltin="1"/>
    <cellStyle name="60% - Accent4 2" xfId="381"/>
    <cellStyle name="60% - Accent4 2 2" xfId="983"/>
    <cellStyle name="60% - Accent4 2 3" xfId="2139"/>
    <cellStyle name="60% - Accent4 2 4" xfId="2539"/>
    <cellStyle name="60% - Accent4 2 5" xfId="26696"/>
    <cellStyle name="60% - Accent4 3" xfId="984"/>
    <cellStyle name="60% - Accent4 3 2" xfId="53613"/>
    <cellStyle name="60% - Accent4 4" xfId="985"/>
    <cellStyle name="60% - Accent4 5" xfId="2097"/>
    <cellStyle name="60% - Accent5" xfId="17" builtinId="48" customBuiltin="1"/>
    <cellStyle name="60% - Accent5 2" xfId="382"/>
    <cellStyle name="60% - Accent5 2 2" xfId="986"/>
    <cellStyle name="60% - Accent5 2 3" xfId="2140"/>
    <cellStyle name="60% - Accent5 2 4" xfId="2540"/>
    <cellStyle name="60% - Accent5 2 5" xfId="26852"/>
    <cellStyle name="60% - Accent5 3" xfId="987"/>
    <cellStyle name="60% - Accent5 3 2" xfId="53614"/>
    <cellStyle name="60% - Accent5 4" xfId="2101"/>
    <cellStyle name="60% - Accent6" xfId="18" builtinId="52" customBuiltin="1"/>
    <cellStyle name="60% - Accent6 2" xfId="383"/>
    <cellStyle name="60% - Accent6 2 2" xfId="988"/>
    <cellStyle name="60% - Accent6 2 3" xfId="2141"/>
    <cellStyle name="60% - Accent6 2 4" xfId="2541"/>
    <cellStyle name="60% - Accent6 2 5" xfId="26822"/>
    <cellStyle name="60% - Accent6 3" xfId="989"/>
    <cellStyle name="60% - Accent6 3 2" xfId="53615"/>
    <cellStyle name="60% - Accent6 4" xfId="990"/>
    <cellStyle name="60% - Accent6 5" xfId="2105"/>
    <cellStyle name="Accent1" xfId="19" builtinId="29" customBuiltin="1"/>
    <cellStyle name="Accent1 - 20%" xfId="336"/>
    <cellStyle name="Accent1 - 40%" xfId="337"/>
    <cellStyle name="Accent1 - 60%" xfId="338"/>
    <cellStyle name="Accent1 10" xfId="3681"/>
    <cellStyle name="Accent1 11" xfId="3650"/>
    <cellStyle name="Accent1 12" xfId="3654"/>
    <cellStyle name="Accent1 13" xfId="3590"/>
    <cellStyle name="Accent1 14" xfId="3661"/>
    <cellStyle name="Accent1 15" xfId="3683"/>
    <cellStyle name="Accent1 16" xfId="3610"/>
    <cellStyle name="Accent1 17" xfId="3562"/>
    <cellStyle name="Accent1 18" xfId="3564"/>
    <cellStyle name="Accent1 19" xfId="3673"/>
    <cellStyle name="Accent1 2" xfId="384"/>
    <cellStyle name="Accent1 2 2" xfId="991"/>
    <cellStyle name="Accent1 2 3" xfId="2142"/>
    <cellStyle name="Accent1 2 4" xfId="2542"/>
    <cellStyle name="Accent1 2 5" xfId="26856"/>
    <cellStyle name="Accent1 20" xfId="3583"/>
    <cellStyle name="Accent1 21" xfId="3641"/>
    <cellStyle name="Accent1 22" xfId="3659"/>
    <cellStyle name="Accent1 23" xfId="3566"/>
    <cellStyle name="Accent1 24" xfId="3611"/>
    <cellStyle name="Accent1 25" xfId="3597"/>
    <cellStyle name="Accent1 26" xfId="3721"/>
    <cellStyle name="Accent1 27" xfId="6525"/>
    <cellStyle name="Accent1 28" xfId="7683"/>
    <cellStyle name="Accent1 29" xfId="5900"/>
    <cellStyle name="Accent1 3" xfId="992"/>
    <cellStyle name="Accent1 3 2" xfId="53616"/>
    <cellStyle name="Accent1 30" xfId="7679"/>
    <cellStyle name="Accent1 31" xfId="7677"/>
    <cellStyle name="Accent1 32" xfId="5714"/>
    <cellStyle name="Accent1 33" xfId="7695"/>
    <cellStyle name="Accent1 34" xfId="6553"/>
    <cellStyle name="Accent1 35" xfId="5710"/>
    <cellStyle name="Accent1 36" xfId="7709"/>
    <cellStyle name="Accent1 37" xfId="7672"/>
    <cellStyle name="Accent1 38" xfId="13536"/>
    <cellStyle name="Accent1 39" xfId="13584"/>
    <cellStyle name="Accent1 4" xfId="993"/>
    <cellStyle name="Accent1 4 2" xfId="53617"/>
    <cellStyle name="Accent1 40" xfId="13853"/>
    <cellStyle name="Accent1 41" xfId="26952"/>
    <cellStyle name="Accent1 5" xfId="2082"/>
    <cellStyle name="Accent1 6" xfId="3627"/>
    <cellStyle name="Accent1 7" xfId="3689"/>
    <cellStyle name="Accent1 8" xfId="3547"/>
    <cellStyle name="Accent1 9" xfId="3639"/>
    <cellStyle name="Accent2" xfId="20" builtinId="33" customBuiltin="1"/>
    <cellStyle name="Accent2 - 20%" xfId="339"/>
    <cellStyle name="Accent2 - 40%" xfId="340"/>
    <cellStyle name="Accent2 - 60%" xfId="341"/>
    <cellStyle name="Accent2 10" xfId="546"/>
    <cellStyle name="Accent2 11" xfId="3544"/>
    <cellStyle name="Accent2 12" xfId="3640"/>
    <cellStyle name="Accent2 13" xfId="3642"/>
    <cellStyle name="Accent2 14" xfId="3585"/>
    <cellStyle name="Accent2 15" xfId="391"/>
    <cellStyle name="Accent2 16" xfId="3538"/>
    <cellStyle name="Accent2 17" xfId="3561"/>
    <cellStyle name="Accent2 18" xfId="3665"/>
    <cellStyle name="Accent2 19" xfId="3706"/>
    <cellStyle name="Accent2 2" xfId="385"/>
    <cellStyle name="Accent2 2 2" xfId="994"/>
    <cellStyle name="Accent2 2 3" xfId="2143"/>
    <cellStyle name="Accent2 2 4" xfId="2543"/>
    <cellStyle name="Accent2 2 5" xfId="26825"/>
    <cellStyle name="Accent2 20" xfId="3722"/>
    <cellStyle name="Accent2 21" xfId="3702"/>
    <cellStyle name="Accent2 22" xfId="3541"/>
    <cellStyle name="Accent2 23" xfId="3696"/>
    <cellStyle name="Accent2 24" xfId="3656"/>
    <cellStyle name="Accent2 25" xfId="3620"/>
    <cellStyle name="Accent2 26" xfId="6528"/>
    <cellStyle name="Accent2 27" xfId="7684"/>
    <cellStyle name="Accent2 28" xfId="6847"/>
    <cellStyle name="Accent2 29" xfId="6468"/>
    <cellStyle name="Accent2 3" xfId="995"/>
    <cellStyle name="Accent2 3 2" xfId="53618"/>
    <cellStyle name="Accent2 30" xfId="6467"/>
    <cellStyle name="Accent2 31" xfId="5911"/>
    <cellStyle name="Accent2 32" xfId="6849"/>
    <cellStyle name="Accent2 33" xfId="6315"/>
    <cellStyle name="Accent2 34" xfId="5897"/>
    <cellStyle name="Accent2 35" xfId="5711"/>
    <cellStyle name="Accent2 36" xfId="6850"/>
    <cellStyle name="Accent2 37" xfId="13538"/>
    <cellStyle name="Accent2 38" xfId="13583"/>
    <cellStyle name="Accent2 39" xfId="13714"/>
    <cellStyle name="Accent2 4" xfId="2086"/>
    <cellStyle name="Accent2 4 2" xfId="53619"/>
    <cellStyle name="Accent2 40" xfId="26916"/>
    <cellStyle name="Accent2 5" xfId="3628"/>
    <cellStyle name="Accent2 6" xfId="3688"/>
    <cellStyle name="Accent2 7" xfId="3675"/>
    <cellStyle name="Accent2 8" xfId="3623"/>
    <cellStyle name="Accent2 9" xfId="3691"/>
    <cellStyle name="Accent3" xfId="21" builtinId="37" customBuiltin="1"/>
    <cellStyle name="Accent3 - 20%" xfId="342"/>
    <cellStyle name="Accent3 - 40%" xfId="343"/>
    <cellStyle name="Accent3 - 60%" xfId="344"/>
    <cellStyle name="Accent3 10" xfId="3709"/>
    <cellStyle name="Accent3 11" xfId="3652"/>
    <cellStyle name="Accent3 12" xfId="3636"/>
    <cellStyle name="Accent3 13" xfId="3635"/>
    <cellStyle name="Accent3 14" xfId="3555"/>
    <cellStyle name="Accent3 15" xfId="3676"/>
    <cellStyle name="Accent3 16" xfId="3693"/>
    <cellStyle name="Accent3 17" xfId="3667"/>
    <cellStyle name="Accent3 18" xfId="3575"/>
    <cellStyle name="Accent3 19" xfId="3584"/>
    <cellStyle name="Accent3 2" xfId="386"/>
    <cellStyle name="Accent3 2 2" xfId="996"/>
    <cellStyle name="Accent3 2 3" xfId="2144"/>
    <cellStyle name="Accent3 2 4" xfId="2544"/>
    <cellStyle name="Accent3 2 5" xfId="26813"/>
    <cellStyle name="Accent3 20" xfId="3626"/>
    <cellStyle name="Accent3 21" xfId="3723"/>
    <cellStyle name="Accent3 22" xfId="3552"/>
    <cellStyle name="Accent3 23" xfId="3724"/>
    <cellStyle name="Accent3 24" xfId="3725"/>
    <cellStyle name="Accent3 25" xfId="3726"/>
    <cellStyle name="Accent3 26" xfId="6531"/>
    <cellStyle name="Accent3 27" xfId="7685"/>
    <cellStyle name="Accent3 28" xfId="7705"/>
    <cellStyle name="Accent3 29" xfId="7717"/>
    <cellStyle name="Accent3 3" xfId="997"/>
    <cellStyle name="Accent3 3 2" xfId="53620"/>
    <cellStyle name="Accent3 30" xfId="7712"/>
    <cellStyle name="Accent3 31" xfId="5912"/>
    <cellStyle name="Accent3 32" xfId="5713"/>
    <cellStyle name="Accent3 33" xfId="7713"/>
    <cellStyle name="Accent3 34" xfId="7714"/>
    <cellStyle name="Accent3 35" xfId="7674"/>
    <cellStyle name="Accent3 36" xfId="7699"/>
    <cellStyle name="Accent3 37" xfId="13541"/>
    <cellStyle name="Accent3 38" xfId="13689"/>
    <cellStyle name="Accent3 39" xfId="20252"/>
    <cellStyle name="Accent3 4" xfId="2090"/>
    <cellStyle name="Accent3 4 2" xfId="53621"/>
    <cellStyle name="Accent3 40" xfId="26906"/>
    <cellStyle name="Accent3 5" xfId="3629"/>
    <cellStyle name="Accent3 6" xfId="3687"/>
    <cellStyle name="Accent3 7" xfId="3554"/>
    <cellStyle name="Accent3 8" xfId="3658"/>
    <cellStyle name="Accent3 9" xfId="3586"/>
    <cellStyle name="Accent4" xfId="22" builtinId="41" customBuiltin="1"/>
    <cellStyle name="Accent4 - 20%" xfId="345"/>
    <cellStyle name="Accent4 - 40%" xfId="346"/>
    <cellStyle name="Accent4 - 60%" xfId="347"/>
    <cellStyle name="Accent4 10" xfId="3679"/>
    <cellStyle name="Accent4 11" xfId="3713"/>
    <cellStyle name="Accent4 12" xfId="3670"/>
    <cellStyle name="Accent4 13" xfId="542"/>
    <cellStyle name="Accent4 14" xfId="3672"/>
    <cellStyle name="Accent4 15" xfId="3604"/>
    <cellStyle name="Accent4 16" xfId="3535"/>
    <cellStyle name="Accent4 17" xfId="3542"/>
    <cellStyle name="Accent4 18" xfId="3692"/>
    <cellStyle name="Accent4 19" xfId="3703"/>
    <cellStyle name="Accent4 2" xfId="387"/>
    <cellStyle name="Accent4 2 2" xfId="998"/>
    <cellStyle name="Accent4 2 3" xfId="2145"/>
    <cellStyle name="Accent4 2 4" xfId="2545"/>
    <cellStyle name="Accent4 2 5" xfId="26838"/>
    <cellStyle name="Accent4 20" xfId="3540"/>
    <cellStyle name="Accent4 21" xfId="3717"/>
    <cellStyle name="Accent4 22" xfId="3719"/>
    <cellStyle name="Accent4 23" xfId="3546"/>
    <cellStyle name="Accent4 24" xfId="3613"/>
    <cellStyle name="Accent4 25" xfId="3701"/>
    <cellStyle name="Accent4 26" xfId="3577"/>
    <cellStyle name="Accent4 27" xfId="6534"/>
    <cellStyle name="Accent4 28" xfId="7687"/>
    <cellStyle name="Accent4 29" xfId="7704"/>
    <cellStyle name="Accent4 3" xfId="999"/>
    <cellStyle name="Accent4 3 2" xfId="53622"/>
    <cellStyle name="Accent4 30" xfId="5715"/>
    <cellStyle name="Accent4 31" xfId="7698"/>
    <cellStyle name="Accent4 32" xfId="7682"/>
    <cellStyle name="Accent4 33" xfId="5712"/>
    <cellStyle name="Accent4 34" xfId="6848"/>
    <cellStyle name="Accent4 35" xfId="7690"/>
    <cellStyle name="Accent4 36" xfId="7706"/>
    <cellStyle name="Accent4 37" xfId="6844"/>
    <cellStyle name="Accent4 38" xfId="13543"/>
    <cellStyle name="Accent4 39" xfId="13551"/>
    <cellStyle name="Accent4 4" xfId="1000"/>
    <cellStyle name="Accent4 4 2" xfId="53623"/>
    <cellStyle name="Accent4 40" xfId="18859"/>
    <cellStyle name="Accent4 41" xfId="14839"/>
    <cellStyle name="Accent4 5" xfId="2094"/>
    <cellStyle name="Accent4 6" xfId="3630"/>
    <cellStyle name="Accent4 7" xfId="3686"/>
    <cellStyle name="Accent4 8" xfId="3572"/>
    <cellStyle name="Accent4 9" xfId="3647"/>
    <cellStyle name="Accent5" xfId="23" builtinId="45" customBuiltin="1"/>
    <cellStyle name="Accent5 - 20%" xfId="348"/>
    <cellStyle name="Accent5 - 40%" xfId="349"/>
    <cellStyle name="Accent5 - 60%" xfId="350"/>
    <cellStyle name="Accent5 10" xfId="3548"/>
    <cellStyle name="Accent5 11" xfId="3619"/>
    <cellStyle name="Accent5 12" xfId="3600"/>
    <cellStyle name="Accent5 13" xfId="3608"/>
    <cellStyle name="Accent5 14" xfId="3697"/>
    <cellStyle name="Accent5 15" xfId="3565"/>
    <cellStyle name="Accent5 16" xfId="3536"/>
    <cellStyle name="Accent5 17" xfId="3674"/>
    <cellStyle name="Accent5 18" xfId="3712"/>
    <cellStyle name="Accent5 19" xfId="3698"/>
    <cellStyle name="Accent5 2" xfId="388"/>
    <cellStyle name="Accent5 2 2" xfId="1001"/>
    <cellStyle name="Accent5 2 3" xfId="2146"/>
    <cellStyle name="Accent5 2 4" xfId="2546"/>
    <cellStyle name="Accent5 2 5" xfId="26845"/>
    <cellStyle name="Accent5 20" xfId="3616"/>
    <cellStyle name="Accent5 21" xfId="3684"/>
    <cellStyle name="Accent5 22" xfId="3579"/>
    <cellStyle name="Accent5 23" xfId="3591"/>
    <cellStyle name="Accent5 24" xfId="3663"/>
    <cellStyle name="Accent5 25" xfId="3593"/>
    <cellStyle name="Accent5 26" xfId="6537"/>
    <cellStyle name="Accent5 27" xfId="7688"/>
    <cellStyle name="Accent5 28" xfId="7703"/>
    <cellStyle name="Accent5 29" xfId="7716"/>
    <cellStyle name="Accent5 3" xfId="1002"/>
    <cellStyle name="Accent5 3 2" xfId="53624"/>
    <cellStyle name="Accent5 30" xfId="7700"/>
    <cellStyle name="Accent5 31" xfId="7701"/>
    <cellStyle name="Accent5 32" xfId="7671"/>
    <cellStyle name="Accent5 33" xfId="7707"/>
    <cellStyle name="Accent5 34" xfId="7697"/>
    <cellStyle name="Accent5 35" xfId="6845"/>
    <cellStyle name="Accent5 36" xfId="5709"/>
    <cellStyle name="Accent5 37" xfId="13544"/>
    <cellStyle name="Accent5 38" xfId="13709"/>
    <cellStyle name="Accent5 39" xfId="14927"/>
    <cellStyle name="Accent5 4" xfId="2098"/>
    <cellStyle name="Accent5 4 2" xfId="53625"/>
    <cellStyle name="Accent5 40" xfId="13608"/>
    <cellStyle name="Accent5 5" xfId="3631"/>
    <cellStyle name="Accent5 6" xfId="3685"/>
    <cellStyle name="Accent5 7" xfId="3551"/>
    <cellStyle name="Accent5 8" xfId="3618"/>
    <cellStyle name="Accent5 9" xfId="3601"/>
    <cellStyle name="Accent6" xfId="24" builtinId="49" customBuiltin="1"/>
    <cellStyle name="Accent6 - 20%" xfId="351"/>
    <cellStyle name="Accent6 - 40%" xfId="352"/>
    <cellStyle name="Accent6 - 60%" xfId="353"/>
    <cellStyle name="Accent6 10" xfId="3643"/>
    <cellStyle name="Accent6 11" xfId="3680"/>
    <cellStyle name="Accent6 12" xfId="3645"/>
    <cellStyle name="Accent6 13" xfId="3603"/>
    <cellStyle name="Accent6 14" xfId="3539"/>
    <cellStyle name="Accent6 15" xfId="3695"/>
    <cellStyle name="Accent6 16" xfId="3567"/>
    <cellStyle name="Accent6 17" xfId="3644"/>
    <cellStyle name="Accent6 18" xfId="3622"/>
    <cellStyle name="Accent6 19" xfId="3549"/>
    <cellStyle name="Accent6 2" xfId="389"/>
    <cellStyle name="Accent6 2 2" xfId="1003"/>
    <cellStyle name="Accent6 2 3" xfId="2147"/>
    <cellStyle name="Accent6 2 4" xfId="2547"/>
    <cellStyle name="Accent6 2 5" xfId="26654"/>
    <cellStyle name="Accent6 20" xfId="3720"/>
    <cellStyle name="Accent6 21" xfId="3718"/>
    <cellStyle name="Accent6 22" xfId="3533"/>
    <cellStyle name="Accent6 23" xfId="3612"/>
    <cellStyle name="Accent6 24" xfId="3708"/>
    <cellStyle name="Accent6 25" xfId="3592"/>
    <cellStyle name="Accent6 26" xfId="6540"/>
    <cellStyle name="Accent6 27" xfId="7689"/>
    <cellStyle name="Accent6 28" xfId="7702"/>
    <cellStyle name="Accent6 29" xfId="5908"/>
    <cellStyle name="Accent6 3" xfId="1004"/>
    <cellStyle name="Accent6 3 2" xfId="53626"/>
    <cellStyle name="Accent6 30" xfId="7673"/>
    <cellStyle name="Accent6 31" xfId="7676"/>
    <cellStyle name="Accent6 32" xfId="7691"/>
    <cellStyle name="Accent6 33" xfId="7711"/>
    <cellStyle name="Accent6 34" xfId="6466"/>
    <cellStyle name="Accent6 35" xfId="5905"/>
    <cellStyle name="Accent6 36" xfId="7693"/>
    <cellStyle name="Accent6 37" xfId="13545"/>
    <cellStyle name="Accent6 38" xfId="13706"/>
    <cellStyle name="Accent6 39" xfId="13690"/>
    <cellStyle name="Accent6 4" xfId="2102"/>
    <cellStyle name="Accent6 4 2" xfId="53627"/>
    <cellStyle name="Accent6 40" xfId="26926"/>
    <cellStyle name="Accent6 5" xfId="3632"/>
    <cellStyle name="Accent6 6" xfId="3664"/>
    <cellStyle name="Accent6 7" xfId="3580"/>
    <cellStyle name="Accent6 8" xfId="3637"/>
    <cellStyle name="Accent6 9" xfId="3682"/>
    <cellStyle name="Actual Date" xfId="25"/>
    <cellStyle name="Actual Date 2" xfId="26"/>
    <cellStyle name="Actual Date 2 2" xfId="390"/>
    <cellStyle name="Actual Date 3" xfId="18981"/>
    <cellStyle name="Actual Date 4" xfId="26569"/>
    <cellStyle name="Actual Date 5" xfId="18980"/>
    <cellStyle name="Actual Date_2011-12 LIEE Table 1 Updated budget" xfId="27"/>
    <cellStyle name="ariel" xfId="360"/>
    <cellStyle name="Bad" xfId="28" builtinId="27" customBuiltin="1"/>
    <cellStyle name="Bad 2" xfId="392"/>
    <cellStyle name="Bad 2 2" xfId="1005"/>
    <cellStyle name="Bad 2 3" xfId="2148"/>
    <cellStyle name="Bad 2 4" xfId="2548"/>
    <cellStyle name="Bad 2 5" xfId="26878"/>
    <cellStyle name="Bad 3" xfId="1006"/>
    <cellStyle name="Bad 3 2" xfId="53628"/>
    <cellStyle name="Bad 4" xfId="2072"/>
    <cellStyle name="basic" xfId="831"/>
    <cellStyle name="Calculation" xfId="29" builtinId="22" customBuiltin="1"/>
    <cellStyle name="Calculation 2" xfId="393"/>
    <cellStyle name="Calculation 2 2" xfId="1007"/>
    <cellStyle name="Calculation 2 3" xfId="2149"/>
    <cellStyle name="Calculation 2 4" xfId="2549"/>
    <cellStyle name="Calculation 2 5" xfId="26640"/>
    <cellStyle name="Calculation 3" xfId="1008"/>
    <cellStyle name="Calculation 3 2" xfId="53629"/>
    <cellStyle name="Calculation 4" xfId="1009"/>
    <cellStyle name="Calculation 5" xfId="2076"/>
    <cellStyle name="Check Cell" xfId="30" builtinId="23" customBuiltin="1"/>
    <cellStyle name="Check Cell 2" xfId="394"/>
    <cellStyle name="Check Cell 2 2" xfId="1010"/>
    <cellStyle name="Check Cell 2 3" xfId="2150"/>
    <cellStyle name="Check Cell 2 4" xfId="2550"/>
    <cellStyle name="Check Cell 2 5" xfId="26787"/>
    <cellStyle name="Check Cell 3" xfId="1011"/>
    <cellStyle name="Check Cell 3 2" xfId="53630"/>
    <cellStyle name="Check Cell 4" xfId="2078"/>
    <cellStyle name="Comma" xfId="31" builtinId="3"/>
    <cellStyle name="Comma [0] 2" xfId="32"/>
    <cellStyle name="Comma [0] 2 2" xfId="396"/>
    <cellStyle name="Comma [0] 2 3" xfId="395"/>
    <cellStyle name="Comma 10" xfId="397"/>
    <cellStyle name="Comma 100" xfId="16209"/>
    <cellStyle name="Comma 101" xfId="15338"/>
    <cellStyle name="Comma 102" xfId="16204"/>
    <cellStyle name="Comma 103" xfId="16208"/>
    <cellStyle name="Comma 104" xfId="16207"/>
    <cellStyle name="Comma 105" xfId="16226"/>
    <cellStyle name="Comma 106" xfId="16252"/>
    <cellStyle name="Comma 107" xfId="17273"/>
    <cellStyle name="Comma 108" xfId="16395"/>
    <cellStyle name="Comma 109" xfId="16223"/>
    <cellStyle name="Comma 11" xfId="398"/>
    <cellStyle name="Comma 110" xfId="17285"/>
    <cellStyle name="Comma 111" xfId="17281"/>
    <cellStyle name="Comma 112" xfId="17279"/>
    <cellStyle name="Comma 113" xfId="17284"/>
    <cellStyle name="Comma 114" xfId="17280"/>
    <cellStyle name="Comma 115" xfId="17282"/>
    <cellStyle name="Comma 116" xfId="16785"/>
    <cellStyle name="Comma 117" xfId="17270"/>
    <cellStyle name="Comma 118" xfId="17004"/>
    <cellStyle name="Comma 119" xfId="17269"/>
    <cellStyle name="Comma 12" xfId="399"/>
    <cellStyle name="Comma 120" xfId="16389"/>
    <cellStyle name="Comma 121" xfId="16220"/>
    <cellStyle name="Comma 122" xfId="17278"/>
    <cellStyle name="Comma 123" xfId="17276"/>
    <cellStyle name="Comma 124" xfId="17298"/>
    <cellStyle name="Comma 125" xfId="17290"/>
    <cellStyle name="Comma 126" xfId="18969"/>
    <cellStyle name="Comma 127" xfId="18968"/>
    <cellStyle name="Comma 128" xfId="18975"/>
    <cellStyle name="Comma 129" xfId="18967"/>
    <cellStyle name="Comma 13" xfId="400"/>
    <cellStyle name="Comma 13 2" xfId="401"/>
    <cellStyle name="Comma 130" xfId="18976"/>
    <cellStyle name="Comma 131" xfId="18966"/>
    <cellStyle name="Comma 132" xfId="18971"/>
    <cellStyle name="Comma 133" xfId="17480"/>
    <cellStyle name="Comma 134" xfId="17295"/>
    <cellStyle name="Comma 135" xfId="17291"/>
    <cellStyle name="Comma 136" xfId="17294"/>
    <cellStyle name="Comma 137" xfId="17292"/>
    <cellStyle name="Comma 138" xfId="17293"/>
    <cellStyle name="Comma 139" xfId="18033"/>
    <cellStyle name="Comma 14" xfId="402"/>
    <cellStyle name="Comma 140" xfId="18963"/>
    <cellStyle name="Comma 141" xfId="18978"/>
    <cellStyle name="Comma 142" xfId="26570"/>
    <cellStyle name="Comma 143" xfId="26625"/>
    <cellStyle name="Comma 144" xfId="26568"/>
    <cellStyle name="Comma 145" xfId="26626"/>
    <cellStyle name="Comma 146" xfId="26567"/>
    <cellStyle name="Comma 147" xfId="26627"/>
    <cellStyle name="Comma 148" xfId="26566"/>
    <cellStyle name="Comma 149" xfId="26628"/>
    <cellStyle name="Comma 15" xfId="403"/>
    <cellStyle name="Comma 150" xfId="26565"/>
    <cellStyle name="Comma 151" xfId="26629"/>
    <cellStyle name="Comma 152" xfId="26564"/>
    <cellStyle name="Comma 153" xfId="19033"/>
    <cellStyle name="Comma 154" xfId="19032"/>
    <cellStyle name="Comma 155" xfId="18982"/>
    <cellStyle name="Comma 156" xfId="19924"/>
    <cellStyle name="Comma 157" xfId="19990"/>
    <cellStyle name="Comma 158" xfId="26877"/>
    <cellStyle name="Comma 159" xfId="26827"/>
    <cellStyle name="Comma 16" xfId="404"/>
    <cellStyle name="Comma 160" xfId="26689"/>
    <cellStyle name="Comma 161" xfId="26644"/>
    <cellStyle name="Comma 162" xfId="26771"/>
    <cellStyle name="Comma 163" xfId="26778"/>
    <cellStyle name="Comma 164" xfId="26729"/>
    <cellStyle name="Comma 165" xfId="26682"/>
    <cellStyle name="Comma 166" xfId="19007"/>
    <cellStyle name="Comma 167" xfId="26666"/>
    <cellStyle name="Comma 168" xfId="24733"/>
    <cellStyle name="Comma 169" xfId="26843"/>
    <cellStyle name="Comma 17" xfId="405"/>
    <cellStyle name="Comma 170" xfId="26660"/>
    <cellStyle name="Comma 171" xfId="26881"/>
    <cellStyle name="Comma 172" xfId="19026"/>
    <cellStyle name="Comma 173" xfId="26899"/>
    <cellStyle name="Comma 174" xfId="26662"/>
    <cellStyle name="Comma 175" xfId="53631"/>
    <cellStyle name="Comma 176" xfId="53632"/>
    <cellStyle name="Comma 177" xfId="53633"/>
    <cellStyle name="Comma 178" xfId="53634"/>
    <cellStyle name="Comma 179" xfId="53635"/>
    <cellStyle name="Comma 18" xfId="406"/>
    <cellStyle name="Comma 180" xfId="53636"/>
    <cellStyle name="Comma 181" xfId="53637"/>
    <cellStyle name="Comma 182" xfId="53638"/>
    <cellStyle name="Comma 183" xfId="53639"/>
    <cellStyle name="Comma 184" xfId="53640"/>
    <cellStyle name="Comma 185" xfId="53641"/>
    <cellStyle name="Comma 186" xfId="53642"/>
    <cellStyle name="Comma 187" xfId="53643"/>
    <cellStyle name="Comma 188" xfId="53644"/>
    <cellStyle name="Comma 189" xfId="53645"/>
    <cellStyle name="Comma 19" xfId="407"/>
    <cellStyle name="Comma 190" xfId="53646"/>
    <cellStyle name="Comma 191" xfId="53647"/>
    <cellStyle name="Comma 2" xfId="33"/>
    <cellStyle name="Comma 2 2" xfId="34"/>
    <cellStyle name="Comma 2 2 2" xfId="334"/>
    <cellStyle name="Comma 2 3" xfId="35"/>
    <cellStyle name="Comma 2 3 2" xfId="1012"/>
    <cellStyle name="Comma 2 3 2 10" xfId="27144"/>
    <cellStyle name="Comma 2 3 2 10 2" xfId="53648"/>
    <cellStyle name="Comma 2 3 2 11" xfId="53649"/>
    <cellStyle name="Comma 2 3 2 2" xfId="5898"/>
    <cellStyle name="Comma 2 3 2 2 2" xfId="20161"/>
    <cellStyle name="Comma 2 3 2 2 2 2" xfId="44725"/>
    <cellStyle name="Comma 2 3 2 2 2 3" xfId="53650"/>
    <cellStyle name="Comma 2 3 2 2 3" xfId="13773"/>
    <cellStyle name="Comma 2 3 2 2 3 2" xfId="38685"/>
    <cellStyle name="Comma 2 3 2 2 4" xfId="9863"/>
    <cellStyle name="Comma 2 3 2 2 4 2" xfId="34880"/>
    <cellStyle name="Comma 2 3 2 2 5" xfId="31007"/>
    <cellStyle name="Comma 2 3 2 3" xfId="3954"/>
    <cellStyle name="Comma 2 3 2 3 2" xfId="20679"/>
    <cellStyle name="Comma 2 3 2 3 2 2" xfId="45240"/>
    <cellStyle name="Comma 2 3 2 3 2 3" xfId="53651"/>
    <cellStyle name="Comma 2 3 2 3 3" xfId="11877"/>
    <cellStyle name="Comma 2 3 2 3 3 2" xfId="36894"/>
    <cellStyle name="Comma 2 3 2 3 4" xfId="29076"/>
    <cellStyle name="Comma 2 3 2 4" xfId="14837"/>
    <cellStyle name="Comma 2 3 2 4 2" xfId="21690"/>
    <cellStyle name="Comma 2 3 2 4 2 2" xfId="46249"/>
    <cellStyle name="Comma 2 3 2 4 2 3" xfId="53652"/>
    <cellStyle name="Comma 2 3 2 4 3" xfId="39682"/>
    <cellStyle name="Comma 2 3 2 4 4" xfId="53653"/>
    <cellStyle name="Comma 2 3 2 5" xfId="15333"/>
    <cellStyle name="Comma 2 3 2 5 2" xfId="22711"/>
    <cellStyle name="Comma 2 3 2 5 2 2" xfId="47255"/>
    <cellStyle name="Comma 2 3 2 5 2 3" xfId="53654"/>
    <cellStyle name="Comma 2 3 2 5 3" xfId="40134"/>
    <cellStyle name="Comma 2 3 2 5 4" xfId="53655"/>
    <cellStyle name="Comma 2 3 2 6" xfId="16390"/>
    <cellStyle name="Comma 2 3 2 6 2" xfId="23813"/>
    <cellStyle name="Comma 2 3 2 6 2 2" xfId="48352"/>
    <cellStyle name="Comma 2 3 2 6 2 3" xfId="53656"/>
    <cellStyle name="Comma 2 3 2 6 3" xfId="41148"/>
    <cellStyle name="Comma 2 3 2 6 4" xfId="53657"/>
    <cellStyle name="Comma 2 3 2 7" xfId="17475"/>
    <cellStyle name="Comma 2 3 2 7 2" xfId="24919"/>
    <cellStyle name="Comma 2 3 2 7 2 2" xfId="49442"/>
    <cellStyle name="Comma 2 3 2 7 2 3" xfId="53658"/>
    <cellStyle name="Comma 2 3 2 7 3" xfId="42176"/>
    <cellStyle name="Comma 2 3 2 7 4" xfId="53659"/>
    <cellStyle name="Comma 2 3 2 8" xfId="19356"/>
    <cellStyle name="Comma 2 3 2 8 2" xfId="43940"/>
    <cellStyle name="Comma 2 3 2 8 3" xfId="53660"/>
    <cellStyle name="Comma 2 3 2 9" xfId="7910"/>
    <cellStyle name="Comma 2 3 2 9 2" xfId="32927"/>
    <cellStyle name="Comma 2 3 3" xfId="2761"/>
    <cellStyle name="Comma 2 3 3 2" xfId="6926"/>
    <cellStyle name="Comma 2 3 3 2 2" xfId="25912"/>
    <cellStyle name="Comma 2 3 3 2 2 2" xfId="50435"/>
    <cellStyle name="Comma 2 3 3 2 3" xfId="10856"/>
    <cellStyle name="Comma 2 3 3 2 3 2" xfId="35873"/>
    <cellStyle name="Comma 2 3 3 2 4" xfId="32000"/>
    <cellStyle name="Comma 2 3 3 3" xfId="4947"/>
    <cellStyle name="Comma 2 3 3 3 2" xfId="11878"/>
    <cellStyle name="Comma 2 3 3 3 2 2" xfId="36895"/>
    <cellStyle name="Comma 2 3 3 3 3" xfId="30069"/>
    <cellStyle name="Comma 2 3 3 4" xfId="8913"/>
    <cellStyle name="Comma 2 3 3 4 2" xfId="33930"/>
    <cellStyle name="Comma 2 3 3 5" xfId="28137"/>
    <cellStyle name="Comma 2 3 4" xfId="622"/>
    <cellStyle name="Comma 2 3 5" xfId="3727"/>
    <cellStyle name="Comma 2 4" xfId="1013"/>
    <cellStyle name="Comma 2 5" xfId="3609"/>
    <cellStyle name="Comma 20" xfId="678"/>
    <cellStyle name="Comma 21" xfId="679"/>
    <cellStyle name="Comma 22" xfId="680"/>
    <cellStyle name="Comma 23" xfId="681"/>
    <cellStyle name="Comma 24" xfId="682"/>
    <cellStyle name="Comma 25" xfId="683"/>
    <cellStyle name="Comma 26" xfId="684"/>
    <cellStyle name="Comma 27" xfId="685"/>
    <cellStyle name="Comma 28" xfId="686"/>
    <cellStyle name="Comma 29" xfId="676"/>
    <cellStyle name="Comma 3" xfId="36"/>
    <cellStyle name="Comma 3 2" xfId="37"/>
    <cellStyle name="Comma 3 2 2" xfId="409"/>
    <cellStyle name="Comma 3 3" xfId="1014"/>
    <cellStyle name="Comma 3 4" xfId="408"/>
    <cellStyle name="Comma 30" xfId="754"/>
    <cellStyle name="Comma 31" xfId="769"/>
    <cellStyle name="Comma 32" xfId="756"/>
    <cellStyle name="Comma 32 2" xfId="2011"/>
    <cellStyle name="Comma 33" xfId="765"/>
    <cellStyle name="Comma 33 2" xfId="13627"/>
    <cellStyle name="Comma 33 3" xfId="53661"/>
    <cellStyle name="Comma 34" xfId="759"/>
    <cellStyle name="Comma 34 2" xfId="13568"/>
    <cellStyle name="Comma 34 3" xfId="53662"/>
    <cellStyle name="Comma 35" xfId="763"/>
    <cellStyle name="Comma 36" xfId="828"/>
    <cellStyle name="Comma 37" xfId="1898"/>
    <cellStyle name="Comma 38" xfId="2551"/>
    <cellStyle name="Comma 39" xfId="2552"/>
    <cellStyle name="Comma 4" xfId="38"/>
    <cellStyle name="Comma 4 2" xfId="833"/>
    <cellStyle name="Comma 4 2 10" xfId="53663"/>
    <cellStyle name="Comma 4 2 11" xfId="53664"/>
    <cellStyle name="Comma 4 2 12" xfId="53665"/>
    <cellStyle name="Comma 4 2 13" xfId="53666"/>
    <cellStyle name="Comma 4 2 14" xfId="53667"/>
    <cellStyle name="Comma 4 2 15" xfId="53668"/>
    <cellStyle name="Comma 4 2 16" xfId="53669"/>
    <cellStyle name="Comma 4 2 17" xfId="53670"/>
    <cellStyle name="Comma 4 2 18" xfId="53671"/>
    <cellStyle name="Comma 4 2 19" xfId="53672"/>
    <cellStyle name="Comma 4 2 2" xfId="2180"/>
    <cellStyle name="Comma 4 2 2 10" xfId="8543"/>
    <cellStyle name="Comma 4 2 2 10 2" xfId="33560"/>
    <cellStyle name="Comma 4 2 2 11" xfId="27777"/>
    <cellStyle name="Comma 4 2 2 11 2" xfId="53673"/>
    <cellStyle name="Comma 4 2 2 12" xfId="53674"/>
    <cellStyle name="Comma 4 2 2 13" xfId="53675"/>
    <cellStyle name="Comma 4 2 2 14" xfId="53676"/>
    <cellStyle name="Comma 4 2 2 15" xfId="53677"/>
    <cellStyle name="Comma 4 2 2 16" xfId="53678"/>
    <cellStyle name="Comma 4 2 2 17" xfId="53679"/>
    <cellStyle name="Comma 4 2 2 18" xfId="53680"/>
    <cellStyle name="Comma 4 2 2 19" xfId="53681"/>
    <cellStyle name="Comma 4 2 2 2" xfId="2289"/>
    <cellStyle name="Comma 4 2 2 2 10" xfId="53682"/>
    <cellStyle name="Comma 4 2 2 2 11" xfId="53683"/>
    <cellStyle name="Comma 4 2 2 2 12" xfId="53684"/>
    <cellStyle name="Comma 4 2 2 2 13" xfId="53685"/>
    <cellStyle name="Comma 4 2 2 2 14" xfId="53686"/>
    <cellStyle name="Comma 4 2 2 2 15" xfId="53687"/>
    <cellStyle name="Comma 4 2 2 2 16" xfId="53688"/>
    <cellStyle name="Comma 4 2 2 2 17" xfId="53689"/>
    <cellStyle name="Comma 4 2 2 2 18" xfId="53690"/>
    <cellStyle name="Comma 4 2 2 2 19" xfId="53691"/>
    <cellStyle name="Comma 4 2 2 2 2" xfId="6639"/>
    <cellStyle name="Comma 4 2 2 2 2 2" xfId="21393"/>
    <cellStyle name="Comma 4 2 2 2 2 2 2" xfId="45952"/>
    <cellStyle name="Comma 4 2 2 2 2 2 3" xfId="53692"/>
    <cellStyle name="Comma 4 2 2 2 2 3" xfId="14655"/>
    <cellStyle name="Comma 4 2 2 2 2 3 2" xfId="39519"/>
    <cellStyle name="Comma 4 2 2 2 2 4" xfId="10578"/>
    <cellStyle name="Comma 4 2 2 2 2 4 2" xfId="35595"/>
    <cellStyle name="Comma 4 2 2 2 2 5" xfId="31722"/>
    <cellStyle name="Comma 4 2 2 2 20" xfId="53693"/>
    <cellStyle name="Comma 4 2 2 2 21" xfId="53694"/>
    <cellStyle name="Comma 4 2 2 2 22" xfId="53695"/>
    <cellStyle name="Comma 4 2 2 2 23" xfId="53696"/>
    <cellStyle name="Comma 4 2 2 2 24" xfId="53697"/>
    <cellStyle name="Comma 4 2 2 2 25" xfId="53698"/>
    <cellStyle name="Comma 4 2 2 2 26" xfId="53699"/>
    <cellStyle name="Comma 4 2 2 2 27" xfId="53700"/>
    <cellStyle name="Comma 4 2 2 2 28" xfId="53701"/>
    <cellStyle name="Comma 4 2 2 2 29" xfId="53702"/>
    <cellStyle name="Comma 4 2 2 2 3" xfId="4669"/>
    <cellStyle name="Comma 4 2 2 2 3 2" xfId="22391"/>
    <cellStyle name="Comma 4 2 2 2 3 2 2" xfId="46946"/>
    <cellStyle name="Comma 4 2 2 2 3 2 3" xfId="53703"/>
    <cellStyle name="Comma 4 2 2 2 3 3" xfId="11879"/>
    <cellStyle name="Comma 4 2 2 2 3 3 2" xfId="36896"/>
    <cellStyle name="Comma 4 2 2 2 3 4" xfId="29791"/>
    <cellStyle name="Comma 4 2 2 2 4" xfId="16033"/>
    <cellStyle name="Comma 4 2 2 2 4 2" xfId="23424"/>
    <cellStyle name="Comma 4 2 2 2 4 2 2" xfId="47967"/>
    <cellStyle name="Comma 4 2 2 2 4 2 3" xfId="53704"/>
    <cellStyle name="Comma 4 2 2 2 4 3" xfId="40828"/>
    <cellStyle name="Comma 4 2 2 2 4 4" xfId="53705"/>
    <cellStyle name="Comma 4 2 2 2 5" xfId="17098"/>
    <cellStyle name="Comma 4 2 2 2 5 2" xfId="24516"/>
    <cellStyle name="Comma 4 2 2 2 5 2 2" xfId="49055"/>
    <cellStyle name="Comma 4 2 2 2 5 2 3" xfId="53706"/>
    <cellStyle name="Comma 4 2 2 2 5 3" xfId="41848"/>
    <cellStyle name="Comma 4 2 2 2 5 4" xfId="53707"/>
    <cellStyle name="Comma 4 2 2 2 6" xfId="18192"/>
    <cellStyle name="Comma 4 2 2 2 6 2" xfId="25634"/>
    <cellStyle name="Comma 4 2 2 2 6 2 2" xfId="50157"/>
    <cellStyle name="Comma 4 2 2 2 6 2 3" xfId="53708"/>
    <cellStyle name="Comma 4 2 2 2 6 3" xfId="42888"/>
    <cellStyle name="Comma 4 2 2 2 6 4" xfId="53709"/>
    <cellStyle name="Comma 4 2 2 2 7" xfId="20437"/>
    <cellStyle name="Comma 4 2 2 2 7 2" xfId="44998"/>
    <cellStyle name="Comma 4 2 2 2 7 3" xfId="53710"/>
    <cellStyle name="Comma 4 2 2 2 8" xfId="8625"/>
    <cellStyle name="Comma 4 2 2 2 8 2" xfId="33642"/>
    <cellStyle name="Comma 4 2 2 2 9" xfId="27859"/>
    <cellStyle name="Comma 4 2 2 2 9 2" xfId="53711"/>
    <cellStyle name="Comma 4 2 2 20" xfId="53712"/>
    <cellStyle name="Comma 4 2 2 21" xfId="53713"/>
    <cellStyle name="Comma 4 2 2 22" xfId="53714"/>
    <cellStyle name="Comma 4 2 2 23" xfId="53715"/>
    <cellStyle name="Comma 4 2 2 24" xfId="53716"/>
    <cellStyle name="Comma 4 2 2 25" xfId="53717"/>
    <cellStyle name="Comma 4 2 2 26" xfId="53718"/>
    <cellStyle name="Comma 4 2 2 27" xfId="53719"/>
    <cellStyle name="Comma 4 2 2 28" xfId="53720"/>
    <cellStyle name="Comma 4 2 2 29" xfId="53721"/>
    <cellStyle name="Comma 4 2 2 3" xfId="2405"/>
    <cellStyle name="Comma 4 2 2 3 10" xfId="53722"/>
    <cellStyle name="Comma 4 2 2 3 11" xfId="53723"/>
    <cellStyle name="Comma 4 2 2 3 12" xfId="53724"/>
    <cellStyle name="Comma 4 2 2 3 13" xfId="53725"/>
    <cellStyle name="Comma 4 2 2 3 14" xfId="53726"/>
    <cellStyle name="Comma 4 2 2 3 15" xfId="53727"/>
    <cellStyle name="Comma 4 2 2 3 16" xfId="53728"/>
    <cellStyle name="Comma 4 2 2 3 17" xfId="53729"/>
    <cellStyle name="Comma 4 2 2 3 18" xfId="53730"/>
    <cellStyle name="Comma 4 2 2 3 19" xfId="53731"/>
    <cellStyle name="Comma 4 2 2 3 2" xfId="6742"/>
    <cellStyle name="Comma 4 2 2 3 2 2" xfId="21496"/>
    <cellStyle name="Comma 4 2 2 3 2 2 2" xfId="46055"/>
    <cellStyle name="Comma 4 2 2 3 2 2 3" xfId="53732"/>
    <cellStyle name="Comma 4 2 2 3 2 3" xfId="14701"/>
    <cellStyle name="Comma 4 2 2 3 2 3 2" xfId="39565"/>
    <cellStyle name="Comma 4 2 2 3 2 4" xfId="10681"/>
    <cellStyle name="Comma 4 2 2 3 2 4 2" xfId="35698"/>
    <cellStyle name="Comma 4 2 2 3 2 5" xfId="31825"/>
    <cellStyle name="Comma 4 2 2 3 20" xfId="53733"/>
    <cellStyle name="Comma 4 2 2 3 21" xfId="53734"/>
    <cellStyle name="Comma 4 2 2 3 3" xfId="4772"/>
    <cellStyle name="Comma 4 2 2 3 3 2" xfId="22503"/>
    <cellStyle name="Comma 4 2 2 3 3 2 2" xfId="47049"/>
    <cellStyle name="Comma 4 2 2 3 3 2 3" xfId="53735"/>
    <cellStyle name="Comma 4 2 2 3 3 3" xfId="11880"/>
    <cellStyle name="Comma 4 2 2 3 3 3 2" xfId="36897"/>
    <cellStyle name="Comma 4 2 2 3 3 4" xfId="29894"/>
    <cellStyle name="Comma 4 2 2 3 4" xfId="16116"/>
    <cellStyle name="Comma 4 2 2 3 4 2" xfId="23527"/>
    <cellStyle name="Comma 4 2 2 3 4 2 2" xfId="48070"/>
    <cellStyle name="Comma 4 2 2 3 4 2 3" xfId="53736"/>
    <cellStyle name="Comma 4 2 2 3 4 3" xfId="40911"/>
    <cellStyle name="Comma 4 2 2 3 4 4" xfId="53737"/>
    <cellStyle name="Comma 4 2 2 3 5" xfId="17201"/>
    <cellStyle name="Comma 4 2 2 3 5 2" xfId="24619"/>
    <cellStyle name="Comma 4 2 2 3 5 2 2" xfId="49158"/>
    <cellStyle name="Comma 4 2 2 3 5 2 3" xfId="53738"/>
    <cellStyle name="Comma 4 2 2 3 5 3" xfId="41951"/>
    <cellStyle name="Comma 4 2 2 3 5 4" xfId="53739"/>
    <cellStyle name="Comma 4 2 2 3 6" xfId="18296"/>
    <cellStyle name="Comma 4 2 2 3 6 2" xfId="25737"/>
    <cellStyle name="Comma 4 2 2 3 6 2 2" xfId="50260"/>
    <cellStyle name="Comma 4 2 2 3 6 2 3" xfId="53740"/>
    <cellStyle name="Comma 4 2 2 3 6 3" xfId="42991"/>
    <cellStyle name="Comma 4 2 2 3 6 4" xfId="53741"/>
    <cellStyle name="Comma 4 2 2 3 7" xfId="20354"/>
    <cellStyle name="Comma 4 2 2 3 7 2" xfId="44916"/>
    <cellStyle name="Comma 4 2 2 3 7 3" xfId="53742"/>
    <cellStyle name="Comma 4 2 2 3 8" xfId="8728"/>
    <cellStyle name="Comma 4 2 2 3 8 2" xfId="33745"/>
    <cellStyle name="Comma 4 2 2 3 9" xfId="27962"/>
    <cellStyle name="Comma 4 2 2 3 9 2" xfId="53743"/>
    <cellStyle name="Comma 4 2 2 30" xfId="53744"/>
    <cellStyle name="Comma 4 2 2 31" xfId="53745"/>
    <cellStyle name="Comma 4 2 2 32" xfId="53746"/>
    <cellStyle name="Comma 4 2 2 4" xfId="2489"/>
    <cellStyle name="Comma 4 2 2 4 2" xfId="6814"/>
    <cellStyle name="Comma 4 2 2 4 2 2" xfId="23600"/>
    <cellStyle name="Comma 4 2 2 4 2 2 2" xfId="48141"/>
    <cellStyle name="Comma 4 2 2 4 2 2 3" xfId="53747"/>
    <cellStyle name="Comma 4 2 2 4 2 3" xfId="16174"/>
    <cellStyle name="Comma 4 2 2 4 2 3 2" xfId="40960"/>
    <cellStyle name="Comma 4 2 2 4 2 4" xfId="10752"/>
    <cellStyle name="Comma 4 2 2 4 2 4 2" xfId="35769"/>
    <cellStyle name="Comma 4 2 2 4 2 5" xfId="31896"/>
    <cellStyle name="Comma 4 2 2 4 3" xfId="4843"/>
    <cellStyle name="Comma 4 2 2 4 3 2" xfId="24690"/>
    <cellStyle name="Comma 4 2 2 4 3 2 2" xfId="49229"/>
    <cellStyle name="Comma 4 2 2 4 3 2 3" xfId="53748"/>
    <cellStyle name="Comma 4 2 2 4 3 3" xfId="11881"/>
    <cellStyle name="Comma 4 2 2 4 3 3 2" xfId="36898"/>
    <cellStyle name="Comma 4 2 2 4 3 4" xfId="29965"/>
    <cellStyle name="Comma 4 2 2 4 4" xfId="18354"/>
    <cellStyle name="Comma 4 2 2 4 4 2" xfId="25808"/>
    <cellStyle name="Comma 4 2 2 4 4 2 2" xfId="50331"/>
    <cellStyle name="Comma 4 2 2 4 4 2 3" xfId="53749"/>
    <cellStyle name="Comma 4 2 2 4 4 3" xfId="43049"/>
    <cellStyle name="Comma 4 2 2 4 4 4" xfId="53750"/>
    <cellStyle name="Comma 4 2 2 4 5" xfId="21311"/>
    <cellStyle name="Comma 4 2 2 4 5 2" xfId="45870"/>
    <cellStyle name="Comma 4 2 2 4 5 3" xfId="53751"/>
    <cellStyle name="Comma 4 2 2 4 6" xfId="8799"/>
    <cellStyle name="Comma 4 2 2 4 6 2" xfId="33816"/>
    <cellStyle name="Comma 4 2 2 4 7" xfId="28033"/>
    <cellStyle name="Comma 4 2 2 4 7 2" xfId="53752"/>
    <cellStyle name="Comma 4 2 2 4 8" xfId="53753"/>
    <cellStyle name="Comma 4 2 2 5" xfId="3394"/>
    <cellStyle name="Comma 4 2 2 5 2" xfId="7546"/>
    <cellStyle name="Comma 4 2 2 5 2 2" xfId="26533"/>
    <cellStyle name="Comma 4 2 2 5 2 2 2" xfId="51055"/>
    <cellStyle name="Comma 4 2 2 5 2 2 3" xfId="53754"/>
    <cellStyle name="Comma 4 2 2 5 2 3" xfId="18933"/>
    <cellStyle name="Comma 4 2 2 5 2 3 2" xfId="43626"/>
    <cellStyle name="Comma 4 2 2 5 2 4" xfId="11476"/>
    <cellStyle name="Comma 4 2 2 5 2 4 2" xfId="36493"/>
    <cellStyle name="Comma 4 2 2 5 2 5" xfId="32620"/>
    <cellStyle name="Comma 4 2 2 5 3" xfId="5567"/>
    <cellStyle name="Comma 4 2 2 5 3 2" xfId="11882"/>
    <cellStyle name="Comma 4 2 2 5 3 2 2" xfId="36899"/>
    <cellStyle name="Comma 4 2 2 5 3 3" xfId="30689"/>
    <cellStyle name="Comma 4 2 2 5 4" xfId="9542"/>
    <cellStyle name="Comma 4 2 2 5 4 2" xfId="34559"/>
    <cellStyle name="Comma 4 2 2 5 5" xfId="28757"/>
    <cellStyle name="Comma 4 2 2 5 5 2" xfId="53755"/>
    <cellStyle name="Comma 4 2 2 5 6" xfId="53756"/>
    <cellStyle name="Comma 4 2 2 6" xfId="3497"/>
    <cellStyle name="Comma 4 2 2 6 2" xfId="7635"/>
    <cellStyle name="Comma 4 2 2 6 2 2" xfId="23342"/>
    <cellStyle name="Comma 4 2 2 6 2 2 2" xfId="47885"/>
    <cellStyle name="Comma 4 2 2 6 2 3" xfId="11565"/>
    <cellStyle name="Comma 4 2 2 6 2 3 2" xfId="36582"/>
    <cellStyle name="Comma 4 2 2 6 2 4" xfId="32709"/>
    <cellStyle name="Comma 4 2 2 6 3" xfId="5656"/>
    <cellStyle name="Comma 4 2 2 6 3 2" xfId="11883"/>
    <cellStyle name="Comma 4 2 2 6 3 2 2" xfId="36900"/>
    <cellStyle name="Comma 4 2 2 6 3 3" xfId="30778"/>
    <cellStyle name="Comma 4 2 2 6 4" xfId="9632"/>
    <cellStyle name="Comma 4 2 2 6 4 2" xfId="34649"/>
    <cellStyle name="Comma 4 2 2 6 5" xfId="28846"/>
    <cellStyle name="Comma 4 2 2 7" xfId="6557"/>
    <cellStyle name="Comma 4 2 2 7 2" xfId="24434"/>
    <cellStyle name="Comma 4 2 2 7 2 2" xfId="48973"/>
    <cellStyle name="Comma 4 2 2 7 2 3" xfId="53757"/>
    <cellStyle name="Comma 4 2 2 7 3" xfId="17016"/>
    <cellStyle name="Comma 4 2 2 7 3 2" xfId="41766"/>
    <cellStyle name="Comma 4 2 2 7 4" xfId="10496"/>
    <cellStyle name="Comma 4 2 2 7 4 2" xfId="35513"/>
    <cellStyle name="Comma 4 2 2 7 5" xfId="31640"/>
    <cellStyle name="Comma 4 2 2 8" xfId="4587"/>
    <cellStyle name="Comma 4 2 2 8 2" xfId="25552"/>
    <cellStyle name="Comma 4 2 2 8 2 2" xfId="50075"/>
    <cellStyle name="Comma 4 2 2 8 2 3" xfId="53758"/>
    <cellStyle name="Comma 4 2 2 8 3" xfId="11884"/>
    <cellStyle name="Comma 4 2 2 8 3 2" xfId="36901"/>
    <cellStyle name="Comma 4 2 2 8 4" xfId="29709"/>
    <cellStyle name="Comma 4 2 2 9" xfId="19994"/>
    <cellStyle name="Comma 4 2 2 9 2" xfId="44559"/>
    <cellStyle name="Comma 4 2 2 9 3" xfId="53759"/>
    <cellStyle name="Comma 4 2 20" xfId="53760"/>
    <cellStyle name="Comma 4 2 21" xfId="53761"/>
    <cellStyle name="Comma 4 2 22" xfId="53762"/>
    <cellStyle name="Comma 4 2 23" xfId="53763"/>
    <cellStyle name="Comma 4 2 24" xfId="53764"/>
    <cellStyle name="Comma 4 2 25" xfId="53765"/>
    <cellStyle name="Comma 4 2 26" xfId="53766"/>
    <cellStyle name="Comma 4 2 27" xfId="53767"/>
    <cellStyle name="Comma 4 2 3" xfId="2284"/>
    <cellStyle name="Comma 4 2 3 10" xfId="53768"/>
    <cellStyle name="Comma 4 2 3 11" xfId="53769"/>
    <cellStyle name="Comma 4 2 3 12" xfId="53770"/>
    <cellStyle name="Comma 4 2 3 13" xfId="53771"/>
    <cellStyle name="Comma 4 2 3 14" xfId="53772"/>
    <cellStyle name="Comma 4 2 3 15" xfId="53773"/>
    <cellStyle name="Comma 4 2 3 16" xfId="53774"/>
    <cellStyle name="Comma 4 2 3 17" xfId="53775"/>
    <cellStyle name="Comma 4 2 3 18" xfId="53776"/>
    <cellStyle name="Comma 4 2 3 19" xfId="53777"/>
    <cellStyle name="Comma 4 2 3 2" xfId="6635"/>
    <cellStyle name="Comma 4 2 3 2 2" xfId="21389"/>
    <cellStyle name="Comma 4 2 3 2 2 2" xfId="45948"/>
    <cellStyle name="Comma 4 2 3 2 2 3" xfId="53778"/>
    <cellStyle name="Comma 4 2 3 2 3" xfId="14651"/>
    <cellStyle name="Comma 4 2 3 2 3 2" xfId="39515"/>
    <cellStyle name="Comma 4 2 3 2 4" xfId="10574"/>
    <cellStyle name="Comma 4 2 3 2 4 2" xfId="35591"/>
    <cellStyle name="Comma 4 2 3 2 5" xfId="31718"/>
    <cellStyle name="Comma 4 2 3 20" xfId="53779"/>
    <cellStyle name="Comma 4 2 3 21" xfId="53780"/>
    <cellStyle name="Comma 4 2 3 22" xfId="53781"/>
    <cellStyle name="Comma 4 2 3 23" xfId="53782"/>
    <cellStyle name="Comma 4 2 3 24" xfId="53783"/>
    <cellStyle name="Comma 4 2 3 25" xfId="53784"/>
    <cellStyle name="Comma 4 2 3 26" xfId="53785"/>
    <cellStyle name="Comma 4 2 3 27" xfId="53786"/>
    <cellStyle name="Comma 4 2 3 28" xfId="53787"/>
    <cellStyle name="Comma 4 2 3 29" xfId="53788"/>
    <cellStyle name="Comma 4 2 3 3" xfId="4665"/>
    <cellStyle name="Comma 4 2 3 3 2" xfId="22387"/>
    <cellStyle name="Comma 4 2 3 3 2 2" xfId="46942"/>
    <cellStyle name="Comma 4 2 3 3 2 3" xfId="53789"/>
    <cellStyle name="Comma 4 2 3 3 3" xfId="11885"/>
    <cellStyle name="Comma 4 2 3 3 3 2" xfId="36902"/>
    <cellStyle name="Comma 4 2 3 3 4" xfId="29787"/>
    <cellStyle name="Comma 4 2 3 4" xfId="16029"/>
    <cellStyle name="Comma 4 2 3 4 2" xfId="23420"/>
    <cellStyle name="Comma 4 2 3 4 2 2" xfId="47963"/>
    <cellStyle name="Comma 4 2 3 4 2 3" xfId="53790"/>
    <cellStyle name="Comma 4 2 3 4 3" xfId="40824"/>
    <cellStyle name="Comma 4 2 3 4 4" xfId="53791"/>
    <cellStyle name="Comma 4 2 3 5" xfId="17094"/>
    <cellStyle name="Comma 4 2 3 5 2" xfId="24512"/>
    <cellStyle name="Comma 4 2 3 5 2 2" xfId="49051"/>
    <cellStyle name="Comma 4 2 3 5 2 3" xfId="53792"/>
    <cellStyle name="Comma 4 2 3 5 3" xfId="41844"/>
    <cellStyle name="Comma 4 2 3 5 4" xfId="53793"/>
    <cellStyle name="Comma 4 2 3 6" xfId="18188"/>
    <cellStyle name="Comma 4 2 3 6 2" xfId="25630"/>
    <cellStyle name="Comma 4 2 3 6 2 2" xfId="50153"/>
    <cellStyle name="Comma 4 2 3 6 2 3" xfId="53794"/>
    <cellStyle name="Comma 4 2 3 6 3" xfId="42884"/>
    <cellStyle name="Comma 4 2 3 6 4" xfId="53795"/>
    <cellStyle name="Comma 4 2 3 7" xfId="20433"/>
    <cellStyle name="Comma 4 2 3 7 2" xfId="44994"/>
    <cellStyle name="Comma 4 2 3 7 3" xfId="53796"/>
    <cellStyle name="Comma 4 2 3 8" xfId="8621"/>
    <cellStyle name="Comma 4 2 3 8 2" xfId="33638"/>
    <cellStyle name="Comma 4 2 3 9" xfId="27855"/>
    <cellStyle name="Comma 4 2 3 9 2" xfId="53797"/>
    <cellStyle name="Comma 4 2 4" xfId="2401"/>
    <cellStyle name="Comma 4 2 4 10" xfId="53798"/>
    <cellStyle name="Comma 4 2 4 11" xfId="53799"/>
    <cellStyle name="Comma 4 2 4 12" xfId="53800"/>
    <cellStyle name="Comma 4 2 4 13" xfId="53801"/>
    <cellStyle name="Comma 4 2 4 14" xfId="53802"/>
    <cellStyle name="Comma 4 2 4 15" xfId="53803"/>
    <cellStyle name="Comma 4 2 4 16" xfId="53804"/>
    <cellStyle name="Comma 4 2 4 17" xfId="53805"/>
    <cellStyle name="Comma 4 2 4 18" xfId="53806"/>
    <cellStyle name="Comma 4 2 4 19" xfId="53807"/>
    <cellStyle name="Comma 4 2 4 2" xfId="6738"/>
    <cellStyle name="Comma 4 2 4 2 2" xfId="22499"/>
    <cellStyle name="Comma 4 2 4 2 2 2" xfId="47045"/>
    <cellStyle name="Comma 4 2 4 2 2 3" xfId="53808"/>
    <cellStyle name="Comma 4 2 4 2 3" xfId="15132"/>
    <cellStyle name="Comma 4 2 4 2 3 2" xfId="39960"/>
    <cellStyle name="Comma 4 2 4 2 4" xfId="10677"/>
    <cellStyle name="Comma 4 2 4 2 4 2" xfId="35694"/>
    <cellStyle name="Comma 4 2 4 2 5" xfId="31821"/>
    <cellStyle name="Comma 4 2 4 20" xfId="53809"/>
    <cellStyle name="Comma 4 2 4 3" xfId="4768"/>
    <cellStyle name="Comma 4 2 4 3 2" xfId="23523"/>
    <cellStyle name="Comma 4 2 4 3 2 2" xfId="48066"/>
    <cellStyle name="Comma 4 2 4 3 2 3" xfId="53810"/>
    <cellStyle name="Comma 4 2 4 3 3" xfId="11886"/>
    <cellStyle name="Comma 4 2 4 3 3 2" xfId="36903"/>
    <cellStyle name="Comma 4 2 4 3 4" xfId="29890"/>
    <cellStyle name="Comma 4 2 4 4" xfId="17197"/>
    <cellStyle name="Comma 4 2 4 4 2" xfId="24615"/>
    <cellStyle name="Comma 4 2 4 4 2 2" xfId="49154"/>
    <cellStyle name="Comma 4 2 4 4 2 3" xfId="53811"/>
    <cellStyle name="Comma 4 2 4 4 3" xfId="41947"/>
    <cellStyle name="Comma 4 2 4 4 4" xfId="53812"/>
    <cellStyle name="Comma 4 2 4 5" xfId="18292"/>
    <cellStyle name="Comma 4 2 4 5 2" xfId="25733"/>
    <cellStyle name="Comma 4 2 4 5 2 2" xfId="50256"/>
    <cellStyle name="Comma 4 2 4 5 2 3" xfId="53813"/>
    <cellStyle name="Comma 4 2 4 5 3" xfId="42987"/>
    <cellStyle name="Comma 4 2 4 5 4" xfId="53814"/>
    <cellStyle name="Comma 4 2 4 6" xfId="21492"/>
    <cellStyle name="Comma 4 2 4 6 2" xfId="46051"/>
    <cellStyle name="Comma 4 2 4 6 3" xfId="53815"/>
    <cellStyle name="Comma 4 2 4 7" xfId="8724"/>
    <cellStyle name="Comma 4 2 4 7 2" xfId="33741"/>
    <cellStyle name="Comma 4 2 4 8" xfId="27958"/>
    <cellStyle name="Comma 4 2 4 8 2" xfId="53816"/>
    <cellStyle name="Comma 4 2 4 9" xfId="53817"/>
    <cellStyle name="Comma 4 2 5" xfId="2486"/>
    <cellStyle name="Comma 4 2 5 2" xfId="6811"/>
    <cellStyle name="Comma 4 2 5 2 2" xfId="24687"/>
    <cellStyle name="Comma 4 2 5 2 2 2" xfId="49226"/>
    <cellStyle name="Comma 4 2 5 2 2 3" xfId="53818"/>
    <cellStyle name="Comma 4 2 5 2 3" xfId="17245"/>
    <cellStyle name="Comma 4 2 5 2 3 2" xfId="41993"/>
    <cellStyle name="Comma 4 2 5 2 4" xfId="10749"/>
    <cellStyle name="Comma 4 2 5 2 4 2" xfId="35766"/>
    <cellStyle name="Comma 4 2 5 2 5" xfId="31893"/>
    <cellStyle name="Comma 4 2 5 3" xfId="4840"/>
    <cellStyle name="Comma 4 2 5 3 2" xfId="25805"/>
    <cellStyle name="Comma 4 2 5 3 2 2" xfId="50328"/>
    <cellStyle name="Comma 4 2 5 3 2 3" xfId="53819"/>
    <cellStyle name="Comma 4 2 5 3 3" xfId="11887"/>
    <cellStyle name="Comma 4 2 5 3 3 2" xfId="36904"/>
    <cellStyle name="Comma 4 2 5 3 4" xfId="29962"/>
    <cellStyle name="Comma 4 2 5 4" xfId="23597"/>
    <cellStyle name="Comma 4 2 5 4 2" xfId="48138"/>
    <cellStyle name="Comma 4 2 5 4 3" xfId="53820"/>
    <cellStyle name="Comma 4 2 5 5" xfId="8796"/>
    <cellStyle name="Comma 4 2 5 5 2" xfId="33813"/>
    <cellStyle name="Comma 4 2 5 6" xfId="28030"/>
    <cellStyle name="Comma 4 2 5 6 2" xfId="53821"/>
    <cellStyle name="Comma 4 2 5 7" xfId="53822"/>
    <cellStyle name="Comma 4 2 6" xfId="2553"/>
    <cellStyle name="Comma 4 2 7" xfId="3391"/>
    <cellStyle name="Comma 4 2 7 2" xfId="7543"/>
    <cellStyle name="Comma 4 2 7 2 2" xfId="26530"/>
    <cellStyle name="Comma 4 2 7 2 2 2" xfId="51052"/>
    <cellStyle name="Comma 4 2 7 2 3" xfId="11473"/>
    <cellStyle name="Comma 4 2 7 2 3 2" xfId="36490"/>
    <cellStyle name="Comma 4 2 7 2 4" xfId="32617"/>
    <cellStyle name="Comma 4 2 7 3" xfId="5564"/>
    <cellStyle name="Comma 4 2 7 3 2" xfId="11888"/>
    <cellStyle name="Comma 4 2 7 3 2 2" xfId="36905"/>
    <cellStyle name="Comma 4 2 7 3 3" xfId="30686"/>
    <cellStyle name="Comma 4 2 7 4" xfId="9539"/>
    <cellStyle name="Comma 4 2 7 4 2" xfId="34556"/>
    <cellStyle name="Comma 4 2 7 5" xfId="28754"/>
    <cellStyle name="Comma 4 2 8" xfId="3494"/>
    <cellStyle name="Comma 4 2 8 2" xfId="7632"/>
    <cellStyle name="Comma 4 2 8 2 2" xfId="26909"/>
    <cellStyle name="Comma 4 2 8 2 2 2" xfId="51089"/>
    <cellStyle name="Comma 4 2 8 2 3" xfId="11562"/>
    <cellStyle name="Comma 4 2 8 2 3 2" xfId="36579"/>
    <cellStyle name="Comma 4 2 8 2 4" xfId="32706"/>
    <cellStyle name="Comma 4 2 8 3" xfId="5653"/>
    <cellStyle name="Comma 4 2 8 3 2" xfId="11889"/>
    <cellStyle name="Comma 4 2 8 3 2 2" xfId="36906"/>
    <cellStyle name="Comma 4 2 8 3 3" xfId="30775"/>
    <cellStyle name="Comma 4 2 8 4" xfId="9629"/>
    <cellStyle name="Comma 4 2 8 4 2" xfId="34646"/>
    <cellStyle name="Comma 4 2 8 5" xfId="28843"/>
    <cellStyle name="Comma 4 2 9" xfId="53823"/>
    <cellStyle name="Comma 4 3" xfId="832"/>
    <cellStyle name="Comma 4 3 10" xfId="27053"/>
    <cellStyle name="Comma 4 3 10 2" xfId="53824"/>
    <cellStyle name="Comma 4 3 11" xfId="53825"/>
    <cellStyle name="Comma 4 3 2" xfId="5806"/>
    <cellStyle name="Comma 4 3 2 2" xfId="20121"/>
    <cellStyle name="Comma 4 3 2 2 2" xfId="44685"/>
    <cellStyle name="Comma 4 3 2 2 3" xfId="53826"/>
    <cellStyle name="Comma 4 3 2 3" xfId="13539"/>
    <cellStyle name="Comma 4 3 2 3 2" xfId="38553"/>
    <cellStyle name="Comma 4 3 2 4" xfId="9772"/>
    <cellStyle name="Comma 4 3 2 4 2" xfId="34789"/>
    <cellStyle name="Comma 4 3 2 5" xfId="30916"/>
    <cellStyle name="Comma 4 3 3" xfId="3863"/>
    <cellStyle name="Comma 4 3 3 2" xfId="20588"/>
    <cellStyle name="Comma 4 3 3 2 2" xfId="45149"/>
    <cellStyle name="Comma 4 3 3 2 3" xfId="53827"/>
    <cellStyle name="Comma 4 3 3 3" xfId="11890"/>
    <cellStyle name="Comma 4 3 3 3 2" xfId="36907"/>
    <cellStyle name="Comma 4 3 3 4" xfId="28985"/>
    <cellStyle name="Comma 4 3 4" xfId="14814"/>
    <cellStyle name="Comma 4 3 4 2" xfId="21615"/>
    <cellStyle name="Comma 4 3 4 2 2" xfId="46174"/>
    <cellStyle name="Comma 4 3 4 2 3" xfId="53828"/>
    <cellStyle name="Comma 4 3 4 3" xfId="39659"/>
    <cellStyle name="Comma 4 3 4 4" xfId="53829"/>
    <cellStyle name="Comma 4 3 5" xfId="15256"/>
    <cellStyle name="Comma 4 3 5 2" xfId="22632"/>
    <cellStyle name="Comma 4 3 5 2 2" xfId="47176"/>
    <cellStyle name="Comma 4 3 5 2 3" xfId="53830"/>
    <cellStyle name="Comma 4 3 5 3" xfId="40059"/>
    <cellStyle name="Comma 4 3 5 4" xfId="53831"/>
    <cellStyle name="Comma 4 3 6" xfId="16310"/>
    <cellStyle name="Comma 4 3 6 2" xfId="23722"/>
    <cellStyle name="Comma 4 3 6 2 2" xfId="48261"/>
    <cellStyle name="Comma 4 3 6 2 3" xfId="53832"/>
    <cellStyle name="Comma 4 3 6 3" xfId="41069"/>
    <cellStyle name="Comma 4 3 6 4" xfId="53833"/>
    <cellStyle name="Comma 4 3 7" xfId="17388"/>
    <cellStyle name="Comma 4 3 7 2" xfId="24828"/>
    <cellStyle name="Comma 4 3 7 2 2" xfId="49351"/>
    <cellStyle name="Comma 4 3 7 2 3" xfId="53834"/>
    <cellStyle name="Comma 4 3 7 3" xfId="42089"/>
    <cellStyle name="Comma 4 3 7 4" xfId="53835"/>
    <cellStyle name="Comma 4 3 8" xfId="19267"/>
    <cellStyle name="Comma 4 3 8 2" xfId="43860"/>
    <cellStyle name="Comma 4 3 8 3" xfId="53836"/>
    <cellStyle name="Comma 4 3 9" xfId="7818"/>
    <cellStyle name="Comma 4 3 9 2" xfId="32836"/>
    <cellStyle name="Comma 4 4" xfId="2762"/>
    <cellStyle name="Comma 4 4 2" xfId="6927"/>
    <cellStyle name="Comma 4 4 2 2" xfId="25913"/>
    <cellStyle name="Comma 4 4 2 2 2" xfId="50436"/>
    <cellStyle name="Comma 4 4 2 2 3" xfId="53837"/>
    <cellStyle name="Comma 4 4 2 3" xfId="18442"/>
    <cellStyle name="Comma 4 4 2 3 2" xfId="43136"/>
    <cellStyle name="Comma 4 4 2 4" xfId="10857"/>
    <cellStyle name="Comma 4 4 2 4 2" xfId="35874"/>
    <cellStyle name="Comma 4 4 2 5" xfId="32001"/>
    <cellStyle name="Comma 4 4 3" xfId="4948"/>
    <cellStyle name="Comma 4 4 3 2" xfId="11891"/>
    <cellStyle name="Comma 4 4 3 2 2" xfId="36908"/>
    <cellStyle name="Comma 4 4 3 3" xfId="30070"/>
    <cellStyle name="Comma 4 4 4" xfId="15174"/>
    <cellStyle name="Comma 4 4 5" xfId="8914"/>
    <cellStyle name="Comma 4 4 5 2" xfId="33931"/>
    <cellStyle name="Comma 4 4 6" xfId="28138"/>
    <cellStyle name="Comma 4 5" xfId="410"/>
    <cellStyle name="Comma 40" xfId="2554"/>
    <cellStyle name="Comma 41" xfId="2555"/>
    <cellStyle name="Comma 42" xfId="2760"/>
    <cellStyle name="Comma 43" xfId="7710"/>
    <cellStyle name="Comma 43 2" xfId="13744"/>
    <cellStyle name="Comma 44" xfId="13742"/>
    <cellStyle name="Comma 45" xfId="13753"/>
    <cellStyle name="Comma 46" xfId="13755"/>
    <cellStyle name="Comma 47" xfId="13751"/>
    <cellStyle name="Comma 48" xfId="13757"/>
    <cellStyle name="Comma 49" xfId="13717"/>
    <cellStyle name="Comma 5" xfId="39"/>
    <cellStyle name="Comma 5 2" xfId="1015"/>
    <cellStyle name="Comma 5 3" xfId="834"/>
    <cellStyle name="Comma 5 3 10" xfId="27054"/>
    <cellStyle name="Comma 5 3 10 2" xfId="53838"/>
    <cellStyle name="Comma 5 3 11" xfId="53839"/>
    <cellStyle name="Comma 5 3 2" xfId="5807"/>
    <cellStyle name="Comma 5 3 2 2" xfId="20122"/>
    <cellStyle name="Comma 5 3 2 2 2" xfId="44686"/>
    <cellStyle name="Comma 5 3 2 2 3" xfId="53840"/>
    <cellStyle name="Comma 5 3 2 3" xfId="13733"/>
    <cellStyle name="Comma 5 3 2 3 2" xfId="38668"/>
    <cellStyle name="Comma 5 3 2 4" xfId="9773"/>
    <cellStyle name="Comma 5 3 2 4 2" xfId="34790"/>
    <cellStyle name="Comma 5 3 2 5" xfId="30917"/>
    <cellStyle name="Comma 5 3 3" xfId="3864"/>
    <cellStyle name="Comma 5 3 3 2" xfId="20589"/>
    <cellStyle name="Comma 5 3 3 2 2" xfId="45150"/>
    <cellStyle name="Comma 5 3 3 2 3" xfId="53841"/>
    <cellStyle name="Comma 5 3 3 3" xfId="11892"/>
    <cellStyle name="Comma 5 3 3 3 2" xfId="36909"/>
    <cellStyle name="Comma 5 3 3 4" xfId="28986"/>
    <cellStyle name="Comma 5 3 4" xfId="14815"/>
    <cellStyle name="Comma 5 3 4 2" xfId="21616"/>
    <cellStyle name="Comma 5 3 4 2 2" xfId="46175"/>
    <cellStyle name="Comma 5 3 4 2 3" xfId="53842"/>
    <cellStyle name="Comma 5 3 4 3" xfId="39660"/>
    <cellStyle name="Comma 5 3 4 4" xfId="53843"/>
    <cellStyle name="Comma 5 3 5" xfId="15257"/>
    <cellStyle name="Comma 5 3 5 2" xfId="22633"/>
    <cellStyle name="Comma 5 3 5 2 2" xfId="47177"/>
    <cellStyle name="Comma 5 3 5 2 3" xfId="53844"/>
    <cellStyle name="Comma 5 3 5 3" xfId="40060"/>
    <cellStyle name="Comma 5 3 5 4" xfId="53845"/>
    <cellStyle name="Comma 5 3 6" xfId="16311"/>
    <cellStyle name="Comma 5 3 6 2" xfId="23723"/>
    <cellStyle name="Comma 5 3 6 2 2" xfId="48262"/>
    <cellStyle name="Comma 5 3 6 2 3" xfId="53846"/>
    <cellStyle name="Comma 5 3 6 3" xfId="41070"/>
    <cellStyle name="Comma 5 3 6 4" xfId="53847"/>
    <cellStyle name="Comma 5 3 7" xfId="17389"/>
    <cellStyle name="Comma 5 3 7 2" xfId="24829"/>
    <cellStyle name="Comma 5 3 7 2 2" xfId="49352"/>
    <cellStyle name="Comma 5 3 7 2 3" xfId="53848"/>
    <cellStyle name="Comma 5 3 7 3" xfId="42090"/>
    <cellStyle name="Comma 5 3 7 4" xfId="53849"/>
    <cellStyle name="Comma 5 3 8" xfId="19268"/>
    <cellStyle name="Comma 5 3 8 2" xfId="43861"/>
    <cellStyle name="Comma 5 3 8 3" xfId="53850"/>
    <cellStyle name="Comma 5 3 9" xfId="7819"/>
    <cellStyle name="Comma 5 3 9 2" xfId="32837"/>
    <cellStyle name="Comma 5 4" xfId="2763"/>
    <cellStyle name="Comma 5 4 2" xfId="6928"/>
    <cellStyle name="Comma 5 4 2 2" xfId="25914"/>
    <cellStyle name="Comma 5 4 2 2 2" xfId="50437"/>
    <cellStyle name="Comma 5 4 2 3" xfId="10858"/>
    <cellStyle name="Comma 5 4 2 3 2" xfId="35875"/>
    <cellStyle name="Comma 5 4 2 4" xfId="32002"/>
    <cellStyle name="Comma 5 4 3" xfId="4949"/>
    <cellStyle name="Comma 5 4 3 2" xfId="11893"/>
    <cellStyle name="Comma 5 4 3 2 2" xfId="36910"/>
    <cellStyle name="Comma 5 4 3 3" xfId="30071"/>
    <cellStyle name="Comma 5 4 4" xfId="8915"/>
    <cellStyle name="Comma 5 4 4 2" xfId="33932"/>
    <cellStyle name="Comma 5 4 5" xfId="28139"/>
    <cellStyle name="Comma 5 5" xfId="411"/>
    <cellStyle name="Comma 50" xfId="13642"/>
    <cellStyle name="Comma 51" xfId="13712"/>
    <cellStyle name="Comma 52" xfId="13542"/>
    <cellStyle name="Comma 53" xfId="13725"/>
    <cellStyle name="Comma 54" xfId="13735"/>
    <cellStyle name="Comma 55" xfId="13700"/>
    <cellStyle name="Comma 56" xfId="13701"/>
    <cellStyle name="Comma 57" xfId="13739"/>
    <cellStyle name="Comma 58" xfId="13569"/>
    <cellStyle name="Comma 59" xfId="13711"/>
    <cellStyle name="Comma 6" xfId="40"/>
    <cellStyle name="Comma 6 10" xfId="2111"/>
    <cellStyle name="Comma 6 10 10" xfId="27768"/>
    <cellStyle name="Comma 6 10 10 2" xfId="53851"/>
    <cellStyle name="Comma 6 10 11" xfId="53852"/>
    <cellStyle name="Comma 6 10 2" xfId="6546"/>
    <cellStyle name="Comma 6 10 2 2" xfId="20345"/>
    <cellStyle name="Comma 6 10 2 2 2" xfId="44907"/>
    <cellStyle name="Comma 6 10 2 2 3" xfId="53853"/>
    <cellStyle name="Comma 6 10 2 3" xfId="13917"/>
    <cellStyle name="Comma 6 10 2 3 2" xfId="38813"/>
    <cellStyle name="Comma 6 10 2 4" xfId="10487"/>
    <cellStyle name="Comma 6 10 2 4 2" xfId="35504"/>
    <cellStyle name="Comma 6 10 2 5" xfId="31631"/>
    <cellStyle name="Comma 6 10 3" xfId="4578"/>
    <cellStyle name="Comma 6 10 3 2" xfId="21301"/>
    <cellStyle name="Comma 6 10 3 2 2" xfId="45861"/>
    <cellStyle name="Comma 6 10 3 2 3" xfId="53854"/>
    <cellStyle name="Comma 6 10 3 3" xfId="11894"/>
    <cellStyle name="Comma 6 10 3 3 2" xfId="36911"/>
    <cellStyle name="Comma 6 10 3 4" xfId="29700"/>
    <cellStyle name="Comma 6 10 4" xfId="15007"/>
    <cellStyle name="Comma 6 10 4 2" xfId="22299"/>
    <cellStyle name="Comma 6 10 4 2 2" xfId="46858"/>
    <cellStyle name="Comma 6 10 4 2 3" xfId="53855"/>
    <cellStyle name="Comma 6 10 4 3" xfId="39849"/>
    <cellStyle name="Comma 6 10 4 4" xfId="53856"/>
    <cellStyle name="Comma 6 10 5" xfId="15944"/>
    <cellStyle name="Comma 6 10 5 2" xfId="23333"/>
    <cellStyle name="Comma 6 10 5 2 2" xfId="47876"/>
    <cellStyle name="Comma 6 10 5 2 3" xfId="53857"/>
    <cellStyle name="Comma 6 10 5 3" xfId="40740"/>
    <cellStyle name="Comma 6 10 5 4" xfId="53858"/>
    <cellStyle name="Comma 6 10 6" xfId="17007"/>
    <cellStyle name="Comma 6 10 6 2" xfId="24425"/>
    <cellStyle name="Comma 6 10 6 2 2" xfId="48964"/>
    <cellStyle name="Comma 6 10 6 2 3" xfId="53859"/>
    <cellStyle name="Comma 6 10 6 3" xfId="41757"/>
    <cellStyle name="Comma 6 10 6 4" xfId="53860"/>
    <cellStyle name="Comma 6 10 7" xfId="18104"/>
    <cellStyle name="Comma 6 10 7 2" xfId="25543"/>
    <cellStyle name="Comma 6 10 7 2 2" xfId="50066"/>
    <cellStyle name="Comma 6 10 7 2 3" xfId="53861"/>
    <cellStyle name="Comma 6 10 7 3" xfId="42800"/>
    <cellStyle name="Comma 6 10 7 4" xfId="53862"/>
    <cellStyle name="Comma 6 10 8" xfId="19982"/>
    <cellStyle name="Comma 6 10 8 2" xfId="44550"/>
    <cellStyle name="Comma 6 10 8 3" xfId="53863"/>
    <cellStyle name="Comma 6 10 9" xfId="8534"/>
    <cellStyle name="Comma 6 10 9 2" xfId="33551"/>
    <cellStyle name="Comma 6 11" xfId="2194"/>
    <cellStyle name="Comma 6 11 10" xfId="27783"/>
    <cellStyle name="Comma 6 11 10 2" xfId="53864"/>
    <cellStyle name="Comma 6 11 11" xfId="53865"/>
    <cellStyle name="Comma 6 11 2" xfId="6563"/>
    <cellStyle name="Comma 6 11 2 2" xfId="20360"/>
    <cellStyle name="Comma 6 11 2 2 2" xfId="44922"/>
    <cellStyle name="Comma 6 11 2 2 3" xfId="53866"/>
    <cellStyle name="Comma 6 11 2 3" xfId="13928"/>
    <cellStyle name="Comma 6 11 2 3 2" xfId="38823"/>
    <cellStyle name="Comma 6 11 2 4" xfId="10502"/>
    <cellStyle name="Comma 6 11 2 4 2" xfId="35519"/>
    <cellStyle name="Comma 6 11 2 5" xfId="31646"/>
    <cellStyle name="Comma 6 11 3" xfId="4593"/>
    <cellStyle name="Comma 6 11 3 2" xfId="21317"/>
    <cellStyle name="Comma 6 11 3 2 2" xfId="45876"/>
    <cellStyle name="Comma 6 11 3 2 3" xfId="53867"/>
    <cellStyle name="Comma 6 11 3 3" xfId="11895"/>
    <cellStyle name="Comma 6 11 3 3 2" xfId="36912"/>
    <cellStyle name="Comma 6 11 3 4" xfId="29715"/>
    <cellStyle name="Comma 6 11 4" xfId="15017"/>
    <cellStyle name="Comma 6 11 4 2" xfId="22311"/>
    <cellStyle name="Comma 6 11 4 2 2" xfId="46870"/>
    <cellStyle name="Comma 6 11 4 2 3" xfId="53868"/>
    <cellStyle name="Comma 6 11 4 3" xfId="39859"/>
    <cellStyle name="Comma 6 11 4 4" xfId="53869"/>
    <cellStyle name="Comma 6 11 5" xfId="15956"/>
    <cellStyle name="Comma 6 11 5 2" xfId="23348"/>
    <cellStyle name="Comma 6 11 5 2 2" xfId="47891"/>
    <cellStyle name="Comma 6 11 5 2 3" xfId="53870"/>
    <cellStyle name="Comma 6 11 5 3" xfId="40752"/>
    <cellStyle name="Comma 6 11 5 4" xfId="53871"/>
    <cellStyle name="Comma 6 11 6" xfId="17022"/>
    <cellStyle name="Comma 6 11 6 2" xfId="24440"/>
    <cellStyle name="Comma 6 11 6 2 2" xfId="48979"/>
    <cellStyle name="Comma 6 11 6 2 3" xfId="53872"/>
    <cellStyle name="Comma 6 11 6 3" xfId="41772"/>
    <cellStyle name="Comma 6 11 6 4" xfId="53873"/>
    <cellStyle name="Comma 6 11 7" xfId="18116"/>
    <cellStyle name="Comma 6 11 7 2" xfId="25558"/>
    <cellStyle name="Comma 6 11 7 2 2" xfId="50081"/>
    <cellStyle name="Comma 6 11 7 2 3" xfId="53874"/>
    <cellStyle name="Comma 6 11 7 3" xfId="42812"/>
    <cellStyle name="Comma 6 11 7 4" xfId="53875"/>
    <cellStyle name="Comma 6 11 8" xfId="20000"/>
    <cellStyle name="Comma 6 11 8 2" xfId="44565"/>
    <cellStyle name="Comma 6 11 8 3" xfId="53876"/>
    <cellStyle name="Comma 6 11 9" xfId="8549"/>
    <cellStyle name="Comma 6 11 9 2" xfId="33566"/>
    <cellStyle name="Comma 6 12" xfId="2249"/>
    <cellStyle name="Comma 6 12 10" xfId="53877"/>
    <cellStyle name="Comma 6 12 2" xfId="6608"/>
    <cellStyle name="Comma 6 12 2 2" xfId="21362"/>
    <cellStyle name="Comma 6 12 2 2 2" xfId="45921"/>
    <cellStyle name="Comma 6 12 2 2 3" xfId="53878"/>
    <cellStyle name="Comma 6 12 2 3" xfId="14624"/>
    <cellStyle name="Comma 6 12 2 3 2" xfId="39492"/>
    <cellStyle name="Comma 6 12 2 4" xfId="10547"/>
    <cellStyle name="Comma 6 12 2 4 2" xfId="35564"/>
    <cellStyle name="Comma 6 12 2 5" xfId="31691"/>
    <cellStyle name="Comma 6 12 3" xfId="4638"/>
    <cellStyle name="Comma 6 12 3 2" xfId="22356"/>
    <cellStyle name="Comma 6 12 3 2 2" xfId="46915"/>
    <cellStyle name="Comma 6 12 3 2 3" xfId="53879"/>
    <cellStyle name="Comma 6 12 3 3" xfId="11896"/>
    <cellStyle name="Comma 6 12 3 3 2" xfId="36913"/>
    <cellStyle name="Comma 6 12 3 4" xfId="29760"/>
    <cellStyle name="Comma 6 12 4" xfId="16002"/>
    <cellStyle name="Comma 6 12 4 2" xfId="23393"/>
    <cellStyle name="Comma 6 12 4 2 2" xfId="47936"/>
    <cellStyle name="Comma 6 12 4 2 3" xfId="53880"/>
    <cellStyle name="Comma 6 12 4 3" xfId="40797"/>
    <cellStyle name="Comma 6 12 4 4" xfId="53881"/>
    <cellStyle name="Comma 6 12 5" xfId="17067"/>
    <cellStyle name="Comma 6 12 5 2" xfId="24485"/>
    <cellStyle name="Comma 6 12 5 2 2" xfId="49024"/>
    <cellStyle name="Comma 6 12 5 2 3" xfId="53882"/>
    <cellStyle name="Comma 6 12 5 3" xfId="41817"/>
    <cellStyle name="Comma 6 12 5 4" xfId="53883"/>
    <cellStyle name="Comma 6 12 6" xfId="18161"/>
    <cellStyle name="Comma 6 12 6 2" xfId="25603"/>
    <cellStyle name="Comma 6 12 6 2 2" xfId="50126"/>
    <cellStyle name="Comma 6 12 6 2 3" xfId="53884"/>
    <cellStyle name="Comma 6 12 6 3" xfId="42857"/>
    <cellStyle name="Comma 6 12 6 4" xfId="53885"/>
    <cellStyle name="Comma 6 12 7" xfId="20406"/>
    <cellStyle name="Comma 6 12 7 2" xfId="44967"/>
    <cellStyle name="Comma 6 12 7 3" xfId="53886"/>
    <cellStyle name="Comma 6 12 8" xfId="8594"/>
    <cellStyle name="Comma 6 12 8 2" xfId="33611"/>
    <cellStyle name="Comma 6 12 9" xfId="27828"/>
    <cellStyle name="Comma 6 12 9 2" xfId="53887"/>
    <cellStyle name="Comma 6 13" xfId="2272"/>
    <cellStyle name="Comma 6 13 10" xfId="53888"/>
    <cellStyle name="Comma 6 13 2" xfId="6626"/>
    <cellStyle name="Comma 6 13 2 2" xfId="21380"/>
    <cellStyle name="Comma 6 13 2 2 2" xfId="45939"/>
    <cellStyle name="Comma 6 13 2 2 3" xfId="53889"/>
    <cellStyle name="Comma 6 13 2 3" xfId="14641"/>
    <cellStyle name="Comma 6 13 2 3 2" xfId="39507"/>
    <cellStyle name="Comma 6 13 2 4" xfId="10565"/>
    <cellStyle name="Comma 6 13 2 4 2" xfId="35582"/>
    <cellStyle name="Comma 6 13 2 5" xfId="31709"/>
    <cellStyle name="Comma 6 13 3" xfId="4656"/>
    <cellStyle name="Comma 6 13 3 2" xfId="22376"/>
    <cellStyle name="Comma 6 13 3 2 2" xfId="46933"/>
    <cellStyle name="Comma 6 13 3 2 3" xfId="53890"/>
    <cellStyle name="Comma 6 13 3 3" xfId="11897"/>
    <cellStyle name="Comma 6 13 3 3 2" xfId="36914"/>
    <cellStyle name="Comma 6 13 3 4" xfId="29778"/>
    <cellStyle name="Comma 6 13 4" xfId="16020"/>
    <cellStyle name="Comma 6 13 4 2" xfId="23411"/>
    <cellStyle name="Comma 6 13 4 2 2" xfId="47954"/>
    <cellStyle name="Comma 6 13 4 2 3" xfId="53891"/>
    <cellStyle name="Comma 6 13 4 3" xfId="40815"/>
    <cellStyle name="Comma 6 13 4 4" xfId="53892"/>
    <cellStyle name="Comma 6 13 5" xfId="17085"/>
    <cellStyle name="Comma 6 13 5 2" xfId="24503"/>
    <cellStyle name="Comma 6 13 5 2 2" xfId="49042"/>
    <cellStyle name="Comma 6 13 5 2 3" xfId="53893"/>
    <cellStyle name="Comma 6 13 5 3" xfId="41835"/>
    <cellStyle name="Comma 6 13 5 4" xfId="53894"/>
    <cellStyle name="Comma 6 13 6" xfId="18179"/>
    <cellStyle name="Comma 6 13 6 2" xfId="25621"/>
    <cellStyle name="Comma 6 13 6 2 2" xfId="50144"/>
    <cellStyle name="Comma 6 13 6 2 3" xfId="53895"/>
    <cellStyle name="Comma 6 13 6 3" xfId="42875"/>
    <cellStyle name="Comma 6 13 6 4" xfId="53896"/>
    <cellStyle name="Comma 6 13 7" xfId="20424"/>
    <cellStyle name="Comma 6 13 7 2" xfId="44985"/>
    <cellStyle name="Comma 6 13 7 3" xfId="53897"/>
    <cellStyle name="Comma 6 13 8" xfId="8612"/>
    <cellStyle name="Comma 6 13 8 2" xfId="33629"/>
    <cellStyle name="Comma 6 13 9" xfId="27846"/>
    <cellStyle name="Comma 6 13 9 2" xfId="53898"/>
    <cellStyle name="Comma 6 14" xfId="2357"/>
    <cellStyle name="Comma 6 14 2" xfId="6702"/>
    <cellStyle name="Comma 6 14 2 2" xfId="22458"/>
    <cellStyle name="Comma 6 14 2 2 2" xfId="47009"/>
    <cellStyle name="Comma 6 14 2 2 3" xfId="53899"/>
    <cellStyle name="Comma 6 14 2 3" xfId="15113"/>
    <cellStyle name="Comma 6 14 2 3 2" xfId="39946"/>
    <cellStyle name="Comma 6 14 2 4" xfId="10641"/>
    <cellStyle name="Comma 6 14 2 4 2" xfId="35658"/>
    <cellStyle name="Comma 6 14 2 5" xfId="31785"/>
    <cellStyle name="Comma 6 14 3" xfId="4732"/>
    <cellStyle name="Comma 6 14 3 2" xfId="23487"/>
    <cellStyle name="Comma 6 14 3 2 2" xfId="48030"/>
    <cellStyle name="Comma 6 14 3 2 3" xfId="53900"/>
    <cellStyle name="Comma 6 14 3 3" xfId="11898"/>
    <cellStyle name="Comma 6 14 3 3 2" xfId="36915"/>
    <cellStyle name="Comma 6 14 3 4" xfId="29854"/>
    <cellStyle name="Comma 6 14 4" xfId="17161"/>
    <cellStyle name="Comma 6 14 4 2" xfId="24579"/>
    <cellStyle name="Comma 6 14 4 2 2" xfId="49118"/>
    <cellStyle name="Comma 6 14 4 2 3" xfId="53901"/>
    <cellStyle name="Comma 6 14 4 3" xfId="41911"/>
    <cellStyle name="Comma 6 14 4 4" xfId="53902"/>
    <cellStyle name="Comma 6 14 5" xfId="18255"/>
    <cellStyle name="Comma 6 14 5 2" xfId="25697"/>
    <cellStyle name="Comma 6 14 5 2 2" xfId="50220"/>
    <cellStyle name="Comma 6 14 5 2 3" xfId="53903"/>
    <cellStyle name="Comma 6 14 5 3" xfId="42951"/>
    <cellStyle name="Comma 6 14 5 4" xfId="53904"/>
    <cellStyle name="Comma 6 14 6" xfId="21456"/>
    <cellStyle name="Comma 6 14 6 2" xfId="46015"/>
    <cellStyle name="Comma 6 14 6 3" xfId="53905"/>
    <cellStyle name="Comma 6 14 7" xfId="8688"/>
    <cellStyle name="Comma 6 14 7 2" xfId="33705"/>
    <cellStyle name="Comma 6 14 8" xfId="27922"/>
    <cellStyle name="Comma 6 14 8 2" xfId="53906"/>
    <cellStyle name="Comma 6 14 9" xfId="53907"/>
    <cellStyle name="Comma 6 15" xfId="2373"/>
    <cellStyle name="Comma 6 15 2" xfId="6714"/>
    <cellStyle name="Comma 6 15 2 2" xfId="22473"/>
    <cellStyle name="Comma 6 15 2 2 2" xfId="47021"/>
    <cellStyle name="Comma 6 15 2 2 3" xfId="53908"/>
    <cellStyle name="Comma 6 15 2 3" xfId="15119"/>
    <cellStyle name="Comma 6 15 2 3 2" xfId="39949"/>
    <cellStyle name="Comma 6 15 2 4" xfId="10653"/>
    <cellStyle name="Comma 6 15 2 4 2" xfId="35670"/>
    <cellStyle name="Comma 6 15 2 5" xfId="31797"/>
    <cellStyle name="Comma 6 15 3" xfId="4744"/>
    <cellStyle name="Comma 6 15 3 2" xfId="23499"/>
    <cellStyle name="Comma 6 15 3 2 2" xfId="48042"/>
    <cellStyle name="Comma 6 15 3 2 3" xfId="53909"/>
    <cellStyle name="Comma 6 15 3 3" xfId="11899"/>
    <cellStyle name="Comma 6 15 3 3 2" xfId="36916"/>
    <cellStyle name="Comma 6 15 3 4" xfId="29866"/>
    <cellStyle name="Comma 6 15 4" xfId="17173"/>
    <cellStyle name="Comma 6 15 4 2" xfId="24591"/>
    <cellStyle name="Comma 6 15 4 2 2" xfId="49130"/>
    <cellStyle name="Comma 6 15 4 2 3" xfId="53910"/>
    <cellStyle name="Comma 6 15 4 3" xfId="41923"/>
    <cellStyle name="Comma 6 15 4 4" xfId="53911"/>
    <cellStyle name="Comma 6 15 5" xfId="18267"/>
    <cellStyle name="Comma 6 15 5 2" xfId="25709"/>
    <cellStyle name="Comma 6 15 5 2 2" xfId="50232"/>
    <cellStyle name="Comma 6 15 5 2 3" xfId="53912"/>
    <cellStyle name="Comma 6 15 5 3" xfId="42963"/>
    <cellStyle name="Comma 6 15 5 4" xfId="53913"/>
    <cellStyle name="Comma 6 15 6" xfId="21468"/>
    <cellStyle name="Comma 6 15 6 2" xfId="46027"/>
    <cellStyle name="Comma 6 15 6 3" xfId="53914"/>
    <cellStyle name="Comma 6 15 7" xfId="8700"/>
    <cellStyle name="Comma 6 15 7 2" xfId="33717"/>
    <cellStyle name="Comma 6 15 8" xfId="27934"/>
    <cellStyle name="Comma 6 15 8 2" xfId="53915"/>
    <cellStyle name="Comma 6 15 9" xfId="53916"/>
    <cellStyle name="Comma 6 16" xfId="2438"/>
    <cellStyle name="Comma 6 16 2" xfId="6773"/>
    <cellStyle name="Comma 6 16 2 2" xfId="22535"/>
    <cellStyle name="Comma 6 16 2 2 2" xfId="47080"/>
    <cellStyle name="Comma 6 16 2 2 3" xfId="53917"/>
    <cellStyle name="Comma 6 16 2 3" xfId="15145"/>
    <cellStyle name="Comma 6 16 2 3 2" xfId="39972"/>
    <cellStyle name="Comma 6 16 2 4" xfId="10712"/>
    <cellStyle name="Comma 6 16 2 4 2" xfId="35729"/>
    <cellStyle name="Comma 6 16 2 5" xfId="31856"/>
    <cellStyle name="Comma 6 16 3" xfId="4803"/>
    <cellStyle name="Comma 6 16 3 2" xfId="23558"/>
    <cellStyle name="Comma 6 16 3 2 2" xfId="48101"/>
    <cellStyle name="Comma 6 16 3 2 3" xfId="53918"/>
    <cellStyle name="Comma 6 16 3 3" xfId="11900"/>
    <cellStyle name="Comma 6 16 3 3 2" xfId="36917"/>
    <cellStyle name="Comma 6 16 3 4" xfId="29925"/>
    <cellStyle name="Comma 6 16 4" xfId="17232"/>
    <cellStyle name="Comma 6 16 4 2" xfId="24650"/>
    <cellStyle name="Comma 6 16 4 2 2" xfId="49189"/>
    <cellStyle name="Comma 6 16 4 2 3" xfId="53919"/>
    <cellStyle name="Comma 6 16 4 3" xfId="41982"/>
    <cellStyle name="Comma 6 16 4 4" xfId="53920"/>
    <cellStyle name="Comma 6 16 5" xfId="18327"/>
    <cellStyle name="Comma 6 16 5 2" xfId="25768"/>
    <cellStyle name="Comma 6 16 5 2 2" xfId="50291"/>
    <cellStyle name="Comma 6 16 5 2 3" xfId="53921"/>
    <cellStyle name="Comma 6 16 5 3" xfId="43022"/>
    <cellStyle name="Comma 6 16 5 4" xfId="53922"/>
    <cellStyle name="Comma 6 16 6" xfId="21527"/>
    <cellStyle name="Comma 6 16 6 2" xfId="46086"/>
    <cellStyle name="Comma 6 16 6 3" xfId="53923"/>
    <cellStyle name="Comma 6 16 7" xfId="8759"/>
    <cellStyle name="Comma 6 16 7 2" xfId="33776"/>
    <cellStyle name="Comma 6 16 8" xfId="27993"/>
    <cellStyle name="Comma 6 16 8 2" xfId="53924"/>
    <cellStyle name="Comma 6 16 9" xfId="53925"/>
    <cellStyle name="Comma 6 17" xfId="2443"/>
    <cellStyle name="Comma 6 17 2" xfId="6776"/>
    <cellStyle name="Comma 6 17 2 2" xfId="24653"/>
    <cellStyle name="Comma 6 17 2 2 2" xfId="49192"/>
    <cellStyle name="Comma 6 17 2 2 3" xfId="53926"/>
    <cellStyle name="Comma 6 17 2 3" xfId="17236"/>
    <cellStyle name="Comma 6 17 2 3 2" xfId="41985"/>
    <cellStyle name="Comma 6 17 2 4" xfId="10715"/>
    <cellStyle name="Comma 6 17 2 4 2" xfId="35732"/>
    <cellStyle name="Comma 6 17 2 5" xfId="31859"/>
    <cellStyle name="Comma 6 17 3" xfId="4806"/>
    <cellStyle name="Comma 6 17 3 2" xfId="25771"/>
    <cellStyle name="Comma 6 17 3 2 2" xfId="50294"/>
    <cellStyle name="Comma 6 17 3 2 3" xfId="53927"/>
    <cellStyle name="Comma 6 17 3 3" xfId="11901"/>
    <cellStyle name="Comma 6 17 3 3 2" xfId="36918"/>
    <cellStyle name="Comma 6 17 3 4" xfId="29928"/>
    <cellStyle name="Comma 6 17 4" xfId="23562"/>
    <cellStyle name="Comma 6 17 4 2" xfId="48104"/>
    <cellStyle name="Comma 6 17 4 3" xfId="53928"/>
    <cellStyle name="Comma 6 17 5" xfId="8762"/>
    <cellStyle name="Comma 6 17 5 2" xfId="33779"/>
    <cellStyle name="Comma 6 17 6" xfId="27996"/>
    <cellStyle name="Comma 6 17 6 2" xfId="53929"/>
    <cellStyle name="Comma 6 17 7" xfId="53930"/>
    <cellStyle name="Comma 6 18" xfId="2471"/>
    <cellStyle name="Comma 6 18 2" xfId="6800"/>
    <cellStyle name="Comma 6 18 2 2" xfId="24677"/>
    <cellStyle name="Comma 6 18 2 2 2" xfId="49216"/>
    <cellStyle name="Comma 6 18 2 2 3" xfId="53931"/>
    <cellStyle name="Comma 6 18 2 3" xfId="17240"/>
    <cellStyle name="Comma 6 18 2 3 2" xfId="41988"/>
    <cellStyle name="Comma 6 18 2 4" xfId="10739"/>
    <cellStyle name="Comma 6 18 2 4 2" xfId="35756"/>
    <cellStyle name="Comma 6 18 2 5" xfId="31883"/>
    <cellStyle name="Comma 6 18 3" xfId="4830"/>
    <cellStyle name="Comma 6 18 3 2" xfId="25795"/>
    <cellStyle name="Comma 6 18 3 2 2" xfId="50318"/>
    <cellStyle name="Comma 6 18 3 2 3" xfId="53932"/>
    <cellStyle name="Comma 6 18 3 3" xfId="11902"/>
    <cellStyle name="Comma 6 18 3 3 2" xfId="36919"/>
    <cellStyle name="Comma 6 18 3 4" xfId="29952"/>
    <cellStyle name="Comma 6 18 4" xfId="23587"/>
    <cellStyle name="Comma 6 18 4 2" xfId="48128"/>
    <cellStyle name="Comma 6 18 4 3" xfId="53933"/>
    <cellStyle name="Comma 6 18 5" xfId="8786"/>
    <cellStyle name="Comma 6 18 5 2" xfId="33803"/>
    <cellStyle name="Comma 6 18 6" xfId="28020"/>
    <cellStyle name="Comma 6 18 6 2" xfId="53934"/>
    <cellStyle name="Comma 6 18 7" xfId="53935"/>
    <cellStyle name="Comma 6 19" xfId="2556"/>
    <cellStyle name="Comma 6 2" xfId="634"/>
    <cellStyle name="Comma 6 2 10" xfId="2201"/>
    <cellStyle name="Comma 6 2 10 10" xfId="27786"/>
    <cellStyle name="Comma 6 2 10 10 2" xfId="53936"/>
    <cellStyle name="Comma 6 2 10 11" xfId="53937"/>
    <cellStyle name="Comma 6 2 10 2" xfId="6566"/>
    <cellStyle name="Comma 6 2 10 2 2" xfId="20363"/>
    <cellStyle name="Comma 6 2 10 2 2 2" xfId="44925"/>
    <cellStyle name="Comma 6 2 10 2 2 3" xfId="53938"/>
    <cellStyle name="Comma 6 2 10 2 3" xfId="13931"/>
    <cellStyle name="Comma 6 2 10 2 3 2" xfId="38826"/>
    <cellStyle name="Comma 6 2 10 2 4" xfId="10505"/>
    <cellStyle name="Comma 6 2 10 2 4 2" xfId="35522"/>
    <cellStyle name="Comma 6 2 10 2 5" xfId="31649"/>
    <cellStyle name="Comma 6 2 10 3" xfId="4596"/>
    <cellStyle name="Comma 6 2 10 3 2" xfId="21320"/>
    <cellStyle name="Comma 6 2 10 3 2 2" xfId="45879"/>
    <cellStyle name="Comma 6 2 10 3 2 3" xfId="53939"/>
    <cellStyle name="Comma 6 2 10 3 3" xfId="11903"/>
    <cellStyle name="Comma 6 2 10 3 3 2" xfId="36920"/>
    <cellStyle name="Comma 6 2 10 3 4" xfId="29718"/>
    <cellStyle name="Comma 6 2 10 4" xfId="15020"/>
    <cellStyle name="Comma 6 2 10 4 2" xfId="22314"/>
    <cellStyle name="Comma 6 2 10 4 2 2" xfId="46873"/>
    <cellStyle name="Comma 6 2 10 4 2 3" xfId="53940"/>
    <cellStyle name="Comma 6 2 10 4 3" xfId="39862"/>
    <cellStyle name="Comma 6 2 10 4 4" xfId="53941"/>
    <cellStyle name="Comma 6 2 10 5" xfId="15959"/>
    <cellStyle name="Comma 6 2 10 5 2" xfId="23351"/>
    <cellStyle name="Comma 6 2 10 5 2 2" xfId="47894"/>
    <cellStyle name="Comma 6 2 10 5 2 3" xfId="53942"/>
    <cellStyle name="Comma 6 2 10 5 3" xfId="40755"/>
    <cellStyle name="Comma 6 2 10 5 4" xfId="53943"/>
    <cellStyle name="Comma 6 2 10 6" xfId="17025"/>
    <cellStyle name="Comma 6 2 10 6 2" xfId="24443"/>
    <cellStyle name="Comma 6 2 10 6 2 2" xfId="48982"/>
    <cellStyle name="Comma 6 2 10 6 2 3" xfId="53944"/>
    <cellStyle name="Comma 6 2 10 6 3" xfId="41775"/>
    <cellStyle name="Comma 6 2 10 6 4" xfId="53945"/>
    <cellStyle name="Comma 6 2 10 7" xfId="18119"/>
    <cellStyle name="Comma 6 2 10 7 2" xfId="25561"/>
    <cellStyle name="Comma 6 2 10 7 2 2" xfId="50084"/>
    <cellStyle name="Comma 6 2 10 7 2 3" xfId="53946"/>
    <cellStyle name="Comma 6 2 10 7 3" xfId="42815"/>
    <cellStyle name="Comma 6 2 10 7 4" xfId="53947"/>
    <cellStyle name="Comma 6 2 10 8" xfId="20003"/>
    <cellStyle name="Comma 6 2 10 8 2" xfId="44568"/>
    <cellStyle name="Comma 6 2 10 8 3" xfId="53948"/>
    <cellStyle name="Comma 6 2 10 9" xfId="8552"/>
    <cellStyle name="Comma 6 2 10 9 2" xfId="33569"/>
    <cellStyle name="Comma 6 2 11" xfId="2253"/>
    <cellStyle name="Comma 6 2 11 10" xfId="27831"/>
    <cellStyle name="Comma 6 2 11 10 2" xfId="53949"/>
    <cellStyle name="Comma 6 2 11 11" xfId="53950"/>
    <cellStyle name="Comma 6 2 11 2" xfId="6611"/>
    <cellStyle name="Comma 6 2 11 2 2" xfId="20409"/>
    <cellStyle name="Comma 6 2 11 2 2 2" xfId="44970"/>
    <cellStyle name="Comma 6 2 11 2 2 3" xfId="53951"/>
    <cellStyle name="Comma 6 2 11 2 3" xfId="13974"/>
    <cellStyle name="Comma 6 2 11 2 3 2" xfId="38868"/>
    <cellStyle name="Comma 6 2 11 2 4" xfId="10550"/>
    <cellStyle name="Comma 6 2 11 2 4 2" xfId="35567"/>
    <cellStyle name="Comma 6 2 11 2 5" xfId="31694"/>
    <cellStyle name="Comma 6 2 11 3" xfId="4641"/>
    <cellStyle name="Comma 6 2 11 3 2" xfId="21365"/>
    <cellStyle name="Comma 6 2 11 3 2 2" xfId="45924"/>
    <cellStyle name="Comma 6 2 11 3 2 3" xfId="53952"/>
    <cellStyle name="Comma 6 2 11 3 3" xfId="11904"/>
    <cellStyle name="Comma 6 2 11 3 3 2" xfId="36921"/>
    <cellStyle name="Comma 6 2 11 3 4" xfId="29763"/>
    <cellStyle name="Comma 6 2 11 4" xfId="15063"/>
    <cellStyle name="Comma 6 2 11 4 2" xfId="22359"/>
    <cellStyle name="Comma 6 2 11 4 2 2" xfId="46918"/>
    <cellStyle name="Comma 6 2 11 4 2 3" xfId="53953"/>
    <cellStyle name="Comma 6 2 11 4 3" xfId="39904"/>
    <cellStyle name="Comma 6 2 11 4 4" xfId="53954"/>
    <cellStyle name="Comma 6 2 11 5" xfId="16005"/>
    <cellStyle name="Comma 6 2 11 5 2" xfId="23396"/>
    <cellStyle name="Comma 6 2 11 5 2 2" xfId="47939"/>
    <cellStyle name="Comma 6 2 11 5 2 3" xfId="53955"/>
    <cellStyle name="Comma 6 2 11 5 3" xfId="40800"/>
    <cellStyle name="Comma 6 2 11 5 4" xfId="53956"/>
    <cellStyle name="Comma 6 2 11 6" xfId="17070"/>
    <cellStyle name="Comma 6 2 11 6 2" xfId="24488"/>
    <cellStyle name="Comma 6 2 11 6 2 2" xfId="49027"/>
    <cellStyle name="Comma 6 2 11 6 2 3" xfId="53957"/>
    <cellStyle name="Comma 6 2 11 6 3" xfId="41820"/>
    <cellStyle name="Comma 6 2 11 6 4" xfId="53958"/>
    <cellStyle name="Comma 6 2 11 7" xfId="18164"/>
    <cellStyle name="Comma 6 2 11 7 2" xfId="25606"/>
    <cellStyle name="Comma 6 2 11 7 2 2" xfId="50129"/>
    <cellStyle name="Comma 6 2 11 7 2 3" xfId="53959"/>
    <cellStyle name="Comma 6 2 11 7 3" xfId="42860"/>
    <cellStyle name="Comma 6 2 11 7 4" xfId="53960"/>
    <cellStyle name="Comma 6 2 11 8" xfId="19179"/>
    <cellStyle name="Comma 6 2 11 8 2" xfId="43772"/>
    <cellStyle name="Comma 6 2 11 8 3" xfId="53961"/>
    <cellStyle name="Comma 6 2 11 9" xfId="8597"/>
    <cellStyle name="Comma 6 2 11 9 2" xfId="33614"/>
    <cellStyle name="Comma 6 2 12" xfId="2287"/>
    <cellStyle name="Comma 6 2 12 10" xfId="53962"/>
    <cellStyle name="Comma 6 2 12 2" xfId="6638"/>
    <cellStyle name="Comma 6 2 12 2 2" xfId="21392"/>
    <cellStyle name="Comma 6 2 12 2 2 2" xfId="45951"/>
    <cellStyle name="Comma 6 2 12 2 2 3" xfId="53963"/>
    <cellStyle name="Comma 6 2 12 2 3" xfId="14654"/>
    <cellStyle name="Comma 6 2 12 2 3 2" xfId="39518"/>
    <cellStyle name="Comma 6 2 12 2 4" xfId="10577"/>
    <cellStyle name="Comma 6 2 12 2 4 2" xfId="35594"/>
    <cellStyle name="Comma 6 2 12 2 5" xfId="31721"/>
    <cellStyle name="Comma 6 2 12 3" xfId="4668"/>
    <cellStyle name="Comma 6 2 12 3 2" xfId="22390"/>
    <cellStyle name="Comma 6 2 12 3 2 2" xfId="46945"/>
    <cellStyle name="Comma 6 2 12 3 2 3" xfId="53964"/>
    <cellStyle name="Comma 6 2 12 3 3" xfId="11905"/>
    <cellStyle name="Comma 6 2 12 3 3 2" xfId="36922"/>
    <cellStyle name="Comma 6 2 12 3 4" xfId="29790"/>
    <cellStyle name="Comma 6 2 12 4" xfId="16032"/>
    <cellStyle name="Comma 6 2 12 4 2" xfId="23423"/>
    <cellStyle name="Comma 6 2 12 4 2 2" xfId="47966"/>
    <cellStyle name="Comma 6 2 12 4 2 3" xfId="53965"/>
    <cellStyle name="Comma 6 2 12 4 3" xfId="40827"/>
    <cellStyle name="Comma 6 2 12 4 4" xfId="53966"/>
    <cellStyle name="Comma 6 2 12 5" xfId="17097"/>
    <cellStyle name="Comma 6 2 12 5 2" xfId="24515"/>
    <cellStyle name="Comma 6 2 12 5 2 2" xfId="49054"/>
    <cellStyle name="Comma 6 2 12 5 2 3" xfId="53967"/>
    <cellStyle name="Comma 6 2 12 5 3" xfId="41847"/>
    <cellStyle name="Comma 6 2 12 5 4" xfId="53968"/>
    <cellStyle name="Comma 6 2 12 6" xfId="18191"/>
    <cellStyle name="Comma 6 2 12 6 2" xfId="25633"/>
    <cellStyle name="Comma 6 2 12 6 2 2" xfId="50156"/>
    <cellStyle name="Comma 6 2 12 6 2 3" xfId="53969"/>
    <cellStyle name="Comma 6 2 12 6 3" xfId="42887"/>
    <cellStyle name="Comma 6 2 12 6 4" xfId="53970"/>
    <cellStyle name="Comma 6 2 12 7" xfId="20436"/>
    <cellStyle name="Comma 6 2 12 7 2" xfId="44997"/>
    <cellStyle name="Comma 6 2 12 7 3" xfId="53971"/>
    <cellStyle name="Comma 6 2 12 8" xfId="8624"/>
    <cellStyle name="Comma 6 2 12 8 2" xfId="33641"/>
    <cellStyle name="Comma 6 2 12 9" xfId="27858"/>
    <cellStyle name="Comma 6 2 12 9 2" xfId="53972"/>
    <cellStyle name="Comma 6 2 13" xfId="2361"/>
    <cellStyle name="Comma 6 2 13 10" xfId="53973"/>
    <cellStyle name="Comma 6 2 13 2" xfId="6705"/>
    <cellStyle name="Comma 6 2 13 2 2" xfId="21459"/>
    <cellStyle name="Comma 6 2 13 2 2 2" xfId="46018"/>
    <cellStyle name="Comma 6 2 13 2 2 3" xfId="53974"/>
    <cellStyle name="Comma 6 2 13 2 3" xfId="14681"/>
    <cellStyle name="Comma 6 2 13 2 3 2" xfId="39545"/>
    <cellStyle name="Comma 6 2 13 2 4" xfId="10644"/>
    <cellStyle name="Comma 6 2 13 2 4 2" xfId="35661"/>
    <cellStyle name="Comma 6 2 13 2 5" xfId="31788"/>
    <cellStyle name="Comma 6 2 13 3" xfId="4735"/>
    <cellStyle name="Comma 6 2 13 3 2" xfId="22462"/>
    <cellStyle name="Comma 6 2 13 3 2 2" xfId="47012"/>
    <cellStyle name="Comma 6 2 13 3 2 3" xfId="53975"/>
    <cellStyle name="Comma 6 2 13 3 3" xfId="11906"/>
    <cellStyle name="Comma 6 2 13 3 3 2" xfId="36923"/>
    <cellStyle name="Comma 6 2 13 3 4" xfId="29857"/>
    <cellStyle name="Comma 6 2 13 4" xfId="16096"/>
    <cellStyle name="Comma 6 2 13 4 2" xfId="23490"/>
    <cellStyle name="Comma 6 2 13 4 2 2" xfId="48033"/>
    <cellStyle name="Comma 6 2 13 4 2 3" xfId="53976"/>
    <cellStyle name="Comma 6 2 13 4 3" xfId="40891"/>
    <cellStyle name="Comma 6 2 13 4 4" xfId="53977"/>
    <cellStyle name="Comma 6 2 13 5" xfId="17164"/>
    <cellStyle name="Comma 6 2 13 5 2" xfId="24582"/>
    <cellStyle name="Comma 6 2 13 5 2 2" xfId="49121"/>
    <cellStyle name="Comma 6 2 13 5 2 3" xfId="53978"/>
    <cellStyle name="Comma 6 2 13 5 3" xfId="41914"/>
    <cellStyle name="Comma 6 2 13 5 4" xfId="53979"/>
    <cellStyle name="Comma 6 2 13 6" xfId="18258"/>
    <cellStyle name="Comma 6 2 13 6 2" xfId="25700"/>
    <cellStyle name="Comma 6 2 13 6 2 2" xfId="50223"/>
    <cellStyle name="Comma 6 2 13 6 2 3" xfId="53980"/>
    <cellStyle name="Comma 6 2 13 6 3" xfId="42954"/>
    <cellStyle name="Comma 6 2 13 6 4" xfId="53981"/>
    <cellStyle name="Comma 6 2 13 7" xfId="20047"/>
    <cellStyle name="Comma 6 2 13 7 2" xfId="44611"/>
    <cellStyle name="Comma 6 2 13 7 3" xfId="53982"/>
    <cellStyle name="Comma 6 2 13 8" xfId="8691"/>
    <cellStyle name="Comma 6 2 13 8 2" xfId="33708"/>
    <cellStyle name="Comma 6 2 13 9" xfId="27925"/>
    <cellStyle name="Comma 6 2 13 9 2" xfId="53983"/>
    <cellStyle name="Comma 6 2 14" xfId="2376"/>
    <cellStyle name="Comma 6 2 14 2" xfId="6717"/>
    <cellStyle name="Comma 6 2 14 2 2" xfId="22476"/>
    <cellStyle name="Comma 6 2 14 2 2 2" xfId="47024"/>
    <cellStyle name="Comma 6 2 14 2 2 3" xfId="53984"/>
    <cellStyle name="Comma 6 2 14 2 3" xfId="15122"/>
    <cellStyle name="Comma 6 2 14 2 3 2" xfId="39952"/>
    <cellStyle name="Comma 6 2 14 2 4" xfId="10656"/>
    <cellStyle name="Comma 6 2 14 2 4 2" xfId="35673"/>
    <cellStyle name="Comma 6 2 14 2 5" xfId="31800"/>
    <cellStyle name="Comma 6 2 14 3" xfId="4747"/>
    <cellStyle name="Comma 6 2 14 3 2" xfId="23502"/>
    <cellStyle name="Comma 6 2 14 3 2 2" xfId="48045"/>
    <cellStyle name="Comma 6 2 14 3 2 3" xfId="53985"/>
    <cellStyle name="Comma 6 2 14 3 3" xfId="11907"/>
    <cellStyle name="Comma 6 2 14 3 3 2" xfId="36924"/>
    <cellStyle name="Comma 6 2 14 3 4" xfId="29869"/>
    <cellStyle name="Comma 6 2 14 4" xfId="17176"/>
    <cellStyle name="Comma 6 2 14 4 2" xfId="24594"/>
    <cellStyle name="Comma 6 2 14 4 2 2" xfId="49133"/>
    <cellStyle name="Comma 6 2 14 4 2 3" xfId="53986"/>
    <cellStyle name="Comma 6 2 14 4 3" xfId="41926"/>
    <cellStyle name="Comma 6 2 14 4 4" xfId="53987"/>
    <cellStyle name="Comma 6 2 14 5" xfId="18270"/>
    <cellStyle name="Comma 6 2 14 5 2" xfId="25712"/>
    <cellStyle name="Comma 6 2 14 5 2 2" xfId="50235"/>
    <cellStyle name="Comma 6 2 14 5 2 3" xfId="53988"/>
    <cellStyle name="Comma 6 2 14 5 3" xfId="42966"/>
    <cellStyle name="Comma 6 2 14 5 4" xfId="53989"/>
    <cellStyle name="Comma 6 2 14 6" xfId="21471"/>
    <cellStyle name="Comma 6 2 14 6 2" xfId="46030"/>
    <cellStyle name="Comma 6 2 14 6 3" xfId="53990"/>
    <cellStyle name="Comma 6 2 14 7" xfId="8703"/>
    <cellStyle name="Comma 6 2 14 7 2" xfId="33720"/>
    <cellStyle name="Comma 6 2 14 8" xfId="27937"/>
    <cellStyle name="Comma 6 2 14 8 2" xfId="53991"/>
    <cellStyle name="Comma 6 2 14 9" xfId="53992"/>
    <cellStyle name="Comma 6 2 15" xfId="2447"/>
    <cellStyle name="Comma 6 2 15 2" xfId="6779"/>
    <cellStyle name="Comma 6 2 15 2 2" xfId="23565"/>
    <cellStyle name="Comma 6 2 15 2 2 2" xfId="48107"/>
    <cellStyle name="Comma 6 2 15 2 2 3" xfId="53993"/>
    <cellStyle name="Comma 6 2 15 2 3" xfId="16144"/>
    <cellStyle name="Comma 6 2 15 2 3 2" xfId="40936"/>
    <cellStyle name="Comma 6 2 15 2 4" xfId="10718"/>
    <cellStyle name="Comma 6 2 15 2 4 2" xfId="35735"/>
    <cellStyle name="Comma 6 2 15 2 5" xfId="31862"/>
    <cellStyle name="Comma 6 2 15 3" xfId="4809"/>
    <cellStyle name="Comma 6 2 15 3 2" xfId="24656"/>
    <cellStyle name="Comma 6 2 15 3 2 2" xfId="49195"/>
    <cellStyle name="Comma 6 2 15 3 2 3" xfId="53994"/>
    <cellStyle name="Comma 6 2 15 3 3" xfId="11908"/>
    <cellStyle name="Comma 6 2 15 3 3 2" xfId="36925"/>
    <cellStyle name="Comma 6 2 15 3 4" xfId="29931"/>
    <cellStyle name="Comma 6 2 15 4" xfId="18330"/>
    <cellStyle name="Comma 6 2 15 4 2" xfId="25774"/>
    <cellStyle name="Comma 6 2 15 4 2 2" xfId="50297"/>
    <cellStyle name="Comma 6 2 15 4 2 3" xfId="53995"/>
    <cellStyle name="Comma 6 2 15 4 3" xfId="43025"/>
    <cellStyle name="Comma 6 2 15 4 4" xfId="53996"/>
    <cellStyle name="Comma 6 2 15 5" xfId="20500"/>
    <cellStyle name="Comma 6 2 15 5 2" xfId="45061"/>
    <cellStyle name="Comma 6 2 15 5 3" xfId="53997"/>
    <cellStyle name="Comma 6 2 15 6" xfId="8765"/>
    <cellStyle name="Comma 6 2 15 6 2" xfId="33782"/>
    <cellStyle name="Comma 6 2 15 7" xfId="27999"/>
    <cellStyle name="Comma 6 2 15 7 2" xfId="53998"/>
    <cellStyle name="Comma 6 2 15 8" xfId="53999"/>
    <cellStyle name="Comma 6 2 16" xfId="2474"/>
    <cellStyle name="Comma 6 2 16 2" xfId="6803"/>
    <cellStyle name="Comma 6 2 16 2 2" xfId="23590"/>
    <cellStyle name="Comma 6 2 16 2 2 2" xfId="48131"/>
    <cellStyle name="Comma 6 2 16 2 2 3" xfId="54000"/>
    <cellStyle name="Comma 6 2 16 2 3" xfId="16168"/>
    <cellStyle name="Comma 6 2 16 2 3 2" xfId="40957"/>
    <cellStyle name="Comma 6 2 16 2 4" xfId="10742"/>
    <cellStyle name="Comma 6 2 16 2 4 2" xfId="35759"/>
    <cellStyle name="Comma 6 2 16 2 5" xfId="31886"/>
    <cellStyle name="Comma 6 2 16 3" xfId="4833"/>
    <cellStyle name="Comma 6 2 16 3 2" xfId="24680"/>
    <cellStyle name="Comma 6 2 16 3 2 2" xfId="49219"/>
    <cellStyle name="Comma 6 2 16 3 2 3" xfId="54001"/>
    <cellStyle name="Comma 6 2 16 3 3" xfId="11909"/>
    <cellStyle name="Comma 6 2 16 3 3 2" xfId="36926"/>
    <cellStyle name="Comma 6 2 16 3 4" xfId="29955"/>
    <cellStyle name="Comma 6 2 16 4" xfId="18351"/>
    <cellStyle name="Comma 6 2 16 4 2" xfId="25798"/>
    <cellStyle name="Comma 6 2 16 4 2 2" xfId="50321"/>
    <cellStyle name="Comma 6 2 16 4 2 3" xfId="54002"/>
    <cellStyle name="Comma 6 2 16 4 3" xfId="43046"/>
    <cellStyle name="Comma 6 2 16 4 4" xfId="54003"/>
    <cellStyle name="Comma 6 2 16 5" xfId="21530"/>
    <cellStyle name="Comma 6 2 16 5 2" xfId="46089"/>
    <cellStyle name="Comma 6 2 16 5 3" xfId="54004"/>
    <cellStyle name="Comma 6 2 16 6" xfId="8789"/>
    <cellStyle name="Comma 6 2 16 6 2" xfId="33806"/>
    <cellStyle name="Comma 6 2 16 7" xfId="28023"/>
    <cellStyle name="Comma 6 2 16 7 2" xfId="54005"/>
    <cellStyle name="Comma 6 2 16 8" xfId="54006"/>
    <cellStyle name="Comma 6 2 17" xfId="3359"/>
    <cellStyle name="Comma 6 2 17 2" xfId="7519"/>
    <cellStyle name="Comma 6 2 17 2 2" xfId="26506"/>
    <cellStyle name="Comma 6 2 17 2 2 2" xfId="51028"/>
    <cellStyle name="Comma 6 2 17 2 2 3" xfId="54007"/>
    <cellStyle name="Comma 6 2 17 2 3" xfId="18913"/>
    <cellStyle name="Comma 6 2 17 2 3 2" xfId="43606"/>
    <cellStyle name="Comma 6 2 17 2 4" xfId="11449"/>
    <cellStyle name="Comma 6 2 17 2 4 2" xfId="36466"/>
    <cellStyle name="Comma 6 2 17 2 5" xfId="32593"/>
    <cellStyle name="Comma 6 2 17 3" xfId="5540"/>
    <cellStyle name="Comma 6 2 17 3 2" xfId="11910"/>
    <cellStyle name="Comma 6 2 17 3 2 2" xfId="36927"/>
    <cellStyle name="Comma 6 2 17 3 3" xfId="30662"/>
    <cellStyle name="Comma 6 2 17 4" xfId="9508"/>
    <cellStyle name="Comma 6 2 17 4 2" xfId="34525"/>
    <cellStyle name="Comma 6 2 17 5" xfId="28730"/>
    <cellStyle name="Comma 6 2 17 5 2" xfId="54008"/>
    <cellStyle name="Comma 6 2 17 6" xfId="54009"/>
    <cellStyle name="Comma 6 2 18" xfId="3442"/>
    <cellStyle name="Comma 6 2 18 2" xfId="7588"/>
    <cellStyle name="Comma 6 2 18 2 2" xfId="23634"/>
    <cellStyle name="Comma 6 2 18 2 2 2" xfId="48173"/>
    <cellStyle name="Comma 6 2 18 2 3" xfId="11518"/>
    <cellStyle name="Comma 6 2 18 2 3 2" xfId="36535"/>
    <cellStyle name="Comma 6 2 18 2 4" xfId="32662"/>
    <cellStyle name="Comma 6 2 18 3" xfId="5609"/>
    <cellStyle name="Comma 6 2 18 3 2" xfId="11911"/>
    <cellStyle name="Comma 6 2 18 3 2 2" xfId="36928"/>
    <cellStyle name="Comma 6 2 18 3 3" xfId="30731"/>
    <cellStyle name="Comma 6 2 18 4" xfId="9584"/>
    <cellStyle name="Comma 6 2 18 4 2" xfId="34601"/>
    <cellStyle name="Comma 6 2 18 5" xfId="28799"/>
    <cellStyle name="Comma 6 2 19" xfId="5718"/>
    <cellStyle name="Comma 6 2 19 2" xfId="24740"/>
    <cellStyle name="Comma 6 2 19 2 2" xfId="49263"/>
    <cellStyle name="Comma 6 2 19 2 3" xfId="54010"/>
    <cellStyle name="Comma 6 2 19 3" xfId="17301"/>
    <cellStyle name="Comma 6 2 19 3 2" xfId="42003"/>
    <cellStyle name="Comma 6 2 19 4" xfId="9684"/>
    <cellStyle name="Comma 6 2 19 4 2" xfId="34701"/>
    <cellStyle name="Comma 6 2 19 5" xfId="30828"/>
    <cellStyle name="Comma 6 2 2" xfId="657"/>
    <cellStyle name="Comma 6 2 2 10" xfId="2453"/>
    <cellStyle name="Comma 6 2 2 10 2" xfId="6785"/>
    <cellStyle name="Comma 6 2 2 10 2 2" xfId="23571"/>
    <cellStyle name="Comma 6 2 2 10 2 2 2" xfId="48113"/>
    <cellStyle name="Comma 6 2 2 10 2 2 3" xfId="54011"/>
    <cellStyle name="Comma 6 2 2 10 2 3" xfId="16150"/>
    <cellStyle name="Comma 6 2 2 10 2 3 2" xfId="40942"/>
    <cellStyle name="Comma 6 2 2 10 2 4" xfId="10724"/>
    <cellStyle name="Comma 6 2 2 10 2 4 2" xfId="35741"/>
    <cellStyle name="Comma 6 2 2 10 2 5" xfId="31868"/>
    <cellStyle name="Comma 6 2 2 10 3" xfId="4815"/>
    <cellStyle name="Comma 6 2 2 10 3 2" xfId="24662"/>
    <cellStyle name="Comma 6 2 2 10 3 2 2" xfId="49201"/>
    <cellStyle name="Comma 6 2 2 10 3 2 3" xfId="54012"/>
    <cellStyle name="Comma 6 2 2 10 3 3" xfId="11912"/>
    <cellStyle name="Comma 6 2 2 10 3 3 2" xfId="36929"/>
    <cellStyle name="Comma 6 2 2 10 3 4" xfId="29937"/>
    <cellStyle name="Comma 6 2 2 10 4" xfId="18336"/>
    <cellStyle name="Comma 6 2 2 10 4 2" xfId="25780"/>
    <cellStyle name="Comma 6 2 2 10 4 2 2" xfId="50303"/>
    <cellStyle name="Comma 6 2 2 10 4 2 3" xfId="54013"/>
    <cellStyle name="Comma 6 2 2 10 4 3" xfId="43031"/>
    <cellStyle name="Comma 6 2 2 10 4 4" xfId="54014"/>
    <cellStyle name="Comma 6 2 2 10 5" xfId="20509"/>
    <cellStyle name="Comma 6 2 2 10 5 2" xfId="45070"/>
    <cellStyle name="Comma 6 2 2 10 5 3" xfId="54015"/>
    <cellStyle name="Comma 6 2 2 10 6" xfId="8771"/>
    <cellStyle name="Comma 6 2 2 10 6 2" xfId="33788"/>
    <cellStyle name="Comma 6 2 2 10 7" xfId="28005"/>
    <cellStyle name="Comma 6 2 2 10 7 2" xfId="54016"/>
    <cellStyle name="Comma 6 2 2 10 8" xfId="54017"/>
    <cellStyle name="Comma 6 2 2 11" xfId="2517"/>
    <cellStyle name="Comma 6 2 2 11 2" xfId="6842"/>
    <cellStyle name="Comma 6 2 2 11 2 2" xfId="23628"/>
    <cellStyle name="Comma 6 2 2 11 2 2 2" xfId="48169"/>
    <cellStyle name="Comma 6 2 2 11 2 2 3" xfId="54018"/>
    <cellStyle name="Comma 6 2 2 11 2 3" xfId="16200"/>
    <cellStyle name="Comma 6 2 2 11 2 3 2" xfId="40986"/>
    <cellStyle name="Comma 6 2 2 11 2 4" xfId="10780"/>
    <cellStyle name="Comma 6 2 2 11 2 4 2" xfId="35797"/>
    <cellStyle name="Comma 6 2 2 11 2 5" xfId="31924"/>
    <cellStyle name="Comma 6 2 2 11 3" xfId="4871"/>
    <cellStyle name="Comma 6 2 2 11 3 2" xfId="24718"/>
    <cellStyle name="Comma 6 2 2 11 3 2 2" xfId="49257"/>
    <cellStyle name="Comma 6 2 2 11 3 2 3" xfId="54019"/>
    <cellStyle name="Comma 6 2 2 11 3 3" xfId="11913"/>
    <cellStyle name="Comma 6 2 2 11 3 3 2" xfId="36930"/>
    <cellStyle name="Comma 6 2 2 11 3 4" xfId="29993"/>
    <cellStyle name="Comma 6 2 2 11 4" xfId="18380"/>
    <cellStyle name="Comma 6 2 2 11 4 2" xfId="25836"/>
    <cellStyle name="Comma 6 2 2 11 4 2 2" xfId="50359"/>
    <cellStyle name="Comma 6 2 2 11 4 2 3" xfId="54020"/>
    <cellStyle name="Comma 6 2 2 11 4 3" xfId="43075"/>
    <cellStyle name="Comma 6 2 2 11 4 4" xfId="54021"/>
    <cellStyle name="Comma 6 2 2 11 5" xfId="21537"/>
    <cellStyle name="Comma 6 2 2 11 5 2" xfId="46096"/>
    <cellStyle name="Comma 6 2 2 11 5 3" xfId="54022"/>
    <cellStyle name="Comma 6 2 2 11 6" xfId="8827"/>
    <cellStyle name="Comma 6 2 2 11 6 2" xfId="33844"/>
    <cellStyle name="Comma 6 2 2 11 7" xfId="28061"/>
    <cellStyle name="Comma 6 2 2 11 7 2" xfId="54023"/>
    <cellStyle name="Comma 6 2 2 11 8" xfId="54024"/>
    <cellStyle name="Comma 6 2 2 12" xfId="3377"/>
    <cellStyle name="Comma 6 2 2 12 2" xfId="7535"/>
    <cellStyle name="Comma 6 2 2 12 2 2" xfId="26522"/>
    <cellStyle name="Comma 6 2 2 12 2 2 2" xfId="51044"/>
    <cellStyle name="Comma 6 2 2 12 2 2 3" xfId="54025"/>
    <cellStyle name="Comma 6 2 2 12 2 3" xfId="18929"/>
    <cellStyle name="Comma 6 2 2 12 2 3 2" xfId="43622"/>
    <cellStyle name="Comma 6 2 2 12 2 4" xfId="11465"/>
    <cellStyle name="Comma 6 2 2 12 2 4 2" xfId="36482"/>
    <cellStyle name="Comma 6 2 2 12 2 5" xfId="32609"/>
    <cellStyle name="Comma 6 2 2 12 3" xfId="5556"/>
    <cellStyle name="Comma 6 2 2 12 3 2" xfId="11914"/>
    <cellStyle name="Comma 6 2 2 12 3 2 2" xfId="36931"/>
    <cellStyle name="Comma 6 2 2 12 3 3" xfId="30678"/>
    <cellStyle name="Comma 6 2 2 12 4" xfId="9526"/>
    <cellStyle name="Comma 6 2 2 12 4 2" xfId="34543"/>
    <cellStyle name="Comma 6 2 2 12 5" xfId="28746"/>
    <cellStyle name="Comma 6 2 2 12 5 2" xfId="54026"/>
    <cellStyle name="Comma 6 2 2 12 6" xfId="54027"/>
    <cellStyle name="Comma 6 2 2 13" xfId="3525"/>
    <cellStyle name="Comma 6 2 2 13 2" xfId="7663"/>
    <cellStyle name="Comma 6 2 2 13 2 2" xfId="23643"/>
    <cellStyle name="Comma 6 2 2 13 2 2 2" xfId="48182"/>
    <cellStyle name="Comma 6 2 2 13 2 3" xfId="11593"/>
    <cellStyle name="Comma 6 2 2 13 2 3 2" xfId="36610"/>
    <cellStyle name="Comma 6 2 2 13 2 4" xfId="32737"/>
    <cellStyle name="Comma 6 2 2 13 3" xfId="5684"/>
    <cellStyle name="Comma 6 2 2 13 3 2" xfId="11915"/>
    <cellStyle name="Comma 6 2 2 13 3 2 2" xfId="36932"/>
    <cellStyle name="Comma 6 2 2 13 3 3" xfId="30806"/>
    <cellStyle name="Comma 6 2 2 13 4" xfId="9660"/>
    <cellStyle name="Comma 6 2 2 13 4 2" xfId="34677"/>
    <cellStyle name="Comma 6 2 2 13 5" xfId="28874"/>
    <cellStyle name="Comma 6 2 2 14" xfId="5727"/>
    <cellStyle name="Comma 6 2 2 14 2" xfId="24749"/>
    <cellStyle name="Comma 6 2 2 14 2 2" xfId="49272"/>
    <cellStyle name="Comma 6 2 2 14 2 3" xfId="54028"/>
    <cellStyle name="Comma 6 2 2 14 3" xfId="17309"/>
    <cellStyle name="Comma 6 2 2 14 3 2" xfId="42011"/>
    <cellStyle name="Comma 6 2 2 14 4" xfId="9693"/>
    <cellStyle name="Comma 6 2 2 14 4 2" xfId="34710"/>
    <cellStyle name="Comma 6 2 2 14 5" xfId="30837"/>
    <cellStyle name="Comma 6 2 2 15" xfId="3784"/>
    <cellStyle name="Comma 6 2 2 15 2" xfId="11916"/>
    <cellStyle name="Comma 6 2 2 15 2 2" xfId="36933"/>
    <cellStyle name="Comma 6 2 2 15 3" xfId="28906"/>
    <cellStyle name="Comma 6 2 2 16" xfId="7739"/>
    <cellStyle name="Comma 6 2 2 16 2" xfId="32757"/>
    <cellStyle name="Comma 6 2 2 17" xfId="26974"/>
    <cellStyle name="Comma 6 2 2 17 2" xfId="54029"/>
    <cellStyle name="Comma 6 2 2 18" xfId="54030"/>
    <cellStyle name="Comma 6 2 2 19" xfId="54031"/>
    <cellStyle name="Comma 6 2 2 2" xfId="689"/>
    <cellStyle name="Comma 6 2 2 2 10" xfId="16236"/>
    <cellStyle name="Comma 6 2 2 2 10 2" xfId="23649"/>
    <cellStyle name="Comma 6 2 2 2 10 2 2" xfId="48188"/>
    <cellStyle name="Comma 6 2 2 2 10 2 3" xfId="54032"/>
    <cellStyle name="Comma 6 2 2 2 10 3" xfId="40996"/>
    <cellStyle name="Comma 6 2 2 2 10 4" xfId="54033"/>
    <cellStyle name="Comma 6 2 2 2 11" xfId="17315"/>
    <cellStyle name="Comma 6 2 2 2 11 2" xfId="24755"/>
    <cellStyle name="Comma 6 2 2 2 11 2 2" xfId="49278"/>
    <cellStyle name="Comma 6 2 2 2 11 2 3" xfId="54034"/>
    <cellStyle name="Comma 6 2 2 2 11 3" xfId="42017"/>
    <cellStyle name="Comma 6 2 2 2 11 4" xfId="54035"/>
    <cellStyle name="Comma 6 2 2 2 12" xfId="19061"/>
    <cellStyle name="Comma 6 2 2 2 12 2" xfId="43673"/>
    <cellStyle name="Comma 6 2 2 2 12 3" xfId="54036"/>
    <cellStyle name="Comma 6 2 2 2 13" xfId="7745"/>
    <cellStyle name="Comma 6 2 2 2 13 2" xfId="32763"/>
    <cellStyle name="Comma 6 2 2 2 14" xfId="26980"/>
    <cellStyle name="Comma 6 2 2 2 14 2" xfId="54037"/>
    <cellStyle name="Comma 6 2 2 2 15" xfId="54038"/>
    <cellStyle name="Comma 6 2 2 2 16" xfId="54039"/>
    <cellStyle name="Comma 6 2 2 2 17" xfId="54040"/>
    <cellStyle name="Comma 6 2 2 2 18" xfId="54041"/>
    <cellStyle name="Comma 6 2 2 2 19" xfId="54042"/>
    <cellStyle name="Comma 6 2 2 2 2" xfId="787"/>
    <cellStyle name="Comma 6 2 2 2 2 10" xfId="7787"/>
    <cellStyle name="Comma 6 2 2 2 2 10 2" xfId="32805"/>
    <cellStyle name="Comma 6 2 2 2 2 11" xfId="27022"/>
    <cellStyle name="Comma 6 2 2 2 2 11 2" xfId="54043"/>
    <cellStyle name="Comma 6 2 2 2 2 12" xfId="54044"/>
    <cellStyle name="Comma 6 2 2 2 2 2" xfId="5775"/>
    <cellStyle name="Comma 6 2 2 2 2 2 2" xfId="19236"/>
    <cellStyle name="Comma 6 2 2 2 2 2 2 2" xfId="43829"/>
    <cellStyle name="Comma 6 2 2 2 2 2 2 3" xfId="54045"/>
    <cellStyle name="Comma 6 2 2 2 2 2 3" xfId="13672"/>
    <cellStyle name="Comma 6 2 2 2 2 2 3 2" xfId="38634"/>
    <cellStyle name="Comma 6 2 2 2 2 2 4" xfId="9741"/>
    <cellStyle name="Comma 6 2 2 2 2 2 4 2" xfId="34758"/>
    <cellStyle name="Comma 6 2 2 2 2 2 5" xfId="30885"/>
    <cellStyle name="Comma 6 2 2 2 2 3" xfId="3832"/>
    <cellStyle name="Comma 6 2 2 2 2 3 2" xfId="20091"/>
    <cellStyle name="Comma 6 2 2 2 2 3 2 2" xfId="44655"/>
    <cellStyle name="Comma 6 2 2 2 2 3 2 3" xfId="54046"/>
    <cellStyle name="Comma 6 2 2 2 2 3 3" xfId="11917"/>
    <cellStyle name="Comma 6 2 2 2 2 3 3 2" xfId="36934"/>
    <cellStyle name="Comma 6 2 2 2 2 3 4" xfId="28954"/>
    <cellStyle name="Comma 6 2 2 2 2 4" xfId="14051"/>
    <cellStyle name="Comma 6 2 2 2 2 4 2" xfId="20557"/>
    <cellStyle name="Comma 6 2 2 2 2 4 2 2" xfId="45118"/>
    <cellStyle name="Comma 6 2 2 2 2 4 2 3" xfId="54047"/>
    <cellStyle name="Comma 6 2 2 2 2 4 3" xfId="38932"/>
    <cellStyle name="Comma 6 2 2 2 2 4 4" xfId="54048"/>
    <cellStyle name="Comma 6 2 2 2 2 5" xfId="14784"/>
    <cellStyle name="Comma 6 2 2 2 2 5 2" xfId="21584"/>
    <cellStyle name="Comma 6 2 2 2 2 5 2 2" xfId="46143"/>
    <cellStyle name="Comma 6 2 2 2 2 5 2 3" xfId="54049"/>
    <cellStyle name="Comma 6 2 2 2 2 5 3" xfId="39629"/>
    <cellStyle name="Comma 6 2 2 2 2 5 4" xfId="54050"/>
    <cellStyle name="Comma 6 2 2 2 2 6" xfId="15225"/>
    <cellStyle name="Comma 6 2 2 2 2 6 2" xfId="22601"/>
    <cellStyle name="Comma 6 2 2 2 2 6 2 2" xfId="47145"/>
    <cellStyle name="Comma 6 2 2 2 2 6 2 3" xfId="54051"/>
    <cellStyle name="Comma 6 2 2 2 2 6 3" xfId="40028"/>
    <cellStyle name="Comma 6 2 2 2 2 6 4" xfId="54052"/>
    <cellStyle name="Comma 6 2 2 2 2 7" xfId="16279"/>
    <cellStyle name="Comma 6 2 2 2 2 7 2" xfId="23691"/>
    <cellStyle name="Comma 6 2 2 2 2 7 2 2" xfId="48230"/>
    <cellStyle name="Comma 6 2 2 2 2 7 2 3" xfId="54053"/>
    <cellStyle name="Comma 6 2 2 2 2 7 3" xfId="41038"/>
    <cellStyle name="Comma 6 2 2 2 2 7 4" xfId="54054"/>
    <cellStyle name="Comma 6 2 2 2 2 8" xfId="17357"/>
    <cellStyle name="Comma 6 2 2 2 2 8 2" xfId="24797"/>
    <cellStyle name="Comma 6 2 2 2 2 8 2 2" xfId="49320"/>
    <cellStyle name="Comma 6 2 2 2 2 8 2 3" xfId="54055"/>
    <cellStyle name="Comma 6 2 2 2 2 8 3" xfId="42058"/>
    <cellStyle name="Comma 6 2 2 2 2 8 4" xfId="54056"/>
    <cellStyle name="Comma 6 2 2 2 2 9" xfId="19136"/>
    <cellStyle name="Comma 6 2 2 2 2 9 2" xfId="43733"/>
    <cellStyle name="Comma 6 2 2 2 2 9 3" xfId="54057"/>
    <cellStyle name="Comma 6 2 2 2 20" xfId="54058"/>
    <cellStyle name="Comma 6 2 2 2 21" xfId="54059"/>
    <cellStyle name="Comma 6 2 2 2 22" xfId="54060"/>
    <cellStyle name="Comma 6 2 2 2 23" xfId="54061"/>
    <cellStyle name="Comma 6 2 2 2 24" xfId="54062"/>
    <cellStyle name="Comma 6 2 2 2 25" xfId="54063"/>
    <cellStyle name="Comma 6 2 2 2 26" xfId="54064"/>
    <cellStyle name="Comma 6 2 2 2 27" xfId="54065"/>
    <cellStyle name="Comma 6 2 2 2 28" xfId="54066"/>
    <cellStyle name="Comma 6 2 2 2 29" xfId="54067"/>
    <cellStyle name="Comma 6 2 2 2 3" xfId="2030"/>
    <cellStyle name="Comma 6 2 2 2 3 10" xfId="8489"/>
    <cellStyle name="Comma 6 2 2 2 3 10 2" xfId="33506"/>
    <cellStyle name="Comma 6 2 2 2 3 11" xfId="27723"/>
    <cellStyle name="Comma 6 2 2 2 3 11 2" xfId="54068"/>
    <cellStyle name="Comma 6 2 2 2 3 12" xfId="54069"/>
    <cellStyle name="Comma 6 2 2 2 3 2" xfId="6493"/>
    <cellStyle name="Comma 6 2 2 2 3 2 2" xfId="19948"/>
    <cellStyle name="Comma 6 2 2 2 3 2 2 2" xfId="44517"/>
    <cellStyle name="Comma 6 2 2 2 3 2 2 3" xfId="54070"/>
    <cellStyle name="Comma 6 2 2 2 3 2 3" xfId="13579"/>
    <cellStyle name="Comma 6 2 2 2 3 2 3 2" xfId="38569"/>
    <cellStyle name="Comma 6 2 2 2 3 2 4" xfId="10442"/>
    <cellStyle name="Comma 6 2 2 2 3 2 4 2" xfId="35459"/>
    <cellStyle name="Comma 6 2 2 2 3 2 5" xfId="31586"/>
    <cellStyle name="Comma 6 2 2 2 3 3" xfId="4533"/>
    <cellStyle name="Comma 6 2 2 2 3 3 2" xfId="20300"/>
    <cellStyle name="Comma 6 2 2 2 3 3 2 2" xfId="44862"/>
    <cellStyle name="Comma 6 2 2 2 3 3 2 3" xfId="54071"/>
    <cellStyle name="Comma 6 2 2 2 3 3 3" xfId="11918"/>
    <cellStyle name="Comma 6 2 2 2 3 3 3 2" xfId="36935"/>
    <cellStyle name="Comma 6 2 2 2 3 3 4" xfId="29655"/>
    <cellStyle name="Comma 6 2 2 2 3 4" xfId="14604"/>
    <cellStyle name="Comma 6 2 2 2 3 4 2" xfId="21256"/>
    <cellStyle name="Comma 6 2 2 2 3 4 2 2" xfId="45816"/>
    <cellStyle name="Comma 6 2 2 2 3 4 2 3" xfId="54072"/>
    <cellStyle name="Comma 6 2 2 2 3 4 3" xfId="39473"/>
    <cellStyle name="Comma 6 2 2 2 3 4 4" xfId="54073"/>
    <cellStyle name="Comma 6 2 2 2 3 5" xfId="14974"/>
    <cellStyle name="Comma 6 2 2 2 3 5 2" xfId="22266"/>
    <cellStyle name="Comma 6 2 2 2 3 5 2 2" xfId="46825"/>
    <cellStyle name="Comma 6 2 2 2 3 5 2 3" xfId="54074"/>
    <cellStyle name="Comma 6 2 2 2 3 5 3" xfId="39816"/>
    <cellStyle name="Comma 6 2 2 2 3 5 4" xfId="54075"/>
    <cellStyle name="Comma 6 2 2 2 3 6" xfId="15911"/>
    <cellStyle name="Comma 6 2 2 2 3 6 2" xfId="23288"/>
    <cellStyle name="Comma 6 2 2 2 3 6 2 2" xfId="47831"/>
    <cellStyle name="Comma 6 2 2 2 3 6 2 3" xfId="54076"/>
    <cellStyle name="Comma 6 2 2 2 3 6 3" xfId="40707"/>
    <cellStyle name="Comma 6 2 2 2 3 6 4" xfId="54077"/>
    <cellStyle name="Comma 6 2 2 2 3 7" xfId="16973"/>
    <cellStyle name="Comma 6 2 2 2 3 7 2" xfId="24392"/>
    <cellStyle name="Comma 6 2 2 2 3 7 2 2" xfId="48931"/>
    <cellStyle name="Comma 6 2 2 2 3 7 2 3" xfId="54078"/>
    <cellStyle name="Comma 6 2 2 2 3 7 3" xfId="41724"/>
    <cellStyle name="Comma 6 2 2 2 3 7 4" xfId="54079"/>
    <cellStyle name="Comma 6 2 2 2 3 8" xfId="18059"/>
    <cellStyle name="Comma 6 2 2 2 3 8 2" xfId="25498"/>
    <cellStyle name="Comma 6 2 2 2 3 8 2 2" xfId="50021"/>
    <cellStyle name="Comma 6 2 2 2 3 8 2 3" xfId="54080"/>
    <cellStyle name="Comma 6 2 2 2 3 8 3" xfId="42755"/>
    <cellStyle name="Comma 6 2 2 2 3 8 4" xfId="54081"/>
    <cellStyle name="Comma 6 2 2 2 3 9" xfId="19092"/>
    <cellStyle name="Comma 6 2 2 2 3 9 2" xfId="43691"/>
    <cellStyle name="Comma 6 2 2 2 3 9 3" xfId="54082"/>
    <cellStyle name="Comma 6 2 2 2 30" xfId="54083"/>
    <cellStyle name="Comma 6 2 2 2 31" xfId="54084"/>
    <cellStyle name="Comma 6 2 2 2 32" xfId="54085"/>
    <cellStyle name="Comma 6 2 2 2 33" xfId="54086"/>
    <cellStyle name="Comma 6 2 2 2 34" xfId="54087"/>
    <cellStyle name="Comma 6 2 2 2 4" xfId="2216"/>
    <cellStyle name="Comma 6 2 2 2 4 10" xfId="27801"/>
    <cellStyle name="Comma 6 2 2 2 4 10 2" xfId="54088"/>
    <cellStyle name="Comma 6 2 2 2 4 11" xfId="54089"/>
    <cellStyle name="Comma 6 2 2 2 4 2" xfId="6581"/>
    <cellStyle name="Comma 6 2 2 2 4 2 2" xfId="20378"/>
    <cellStyle name="Comma 6 2 2 2 4 2 2 2" xfId="44940"/>
    <cellStyle name="Comma 6 2 2 2 4 2 2 3" xfId="54090"/>
    <cellStyle name="Comma 6 2 2 2 4 2 3" xfId="13946"/>
    <cellStyle name="Comma 6 2 2 2 4 2 3 2" xfId="38841"/>
    <cellStyle name="Comma 6 2 2 2 4 2 4" xfId="10520"/>
    <cellStyle name="Comma 6 2 2 2 4 2 4 2" xfId="35537"/>
    <cellStyle name="Comma 6 2 2 2 4 2 5" xfId="31664"/>
    <cellStyle name="Comma 6 2 2 2 4 3" xfId="4611"/>
    <cellStyle name="Comma 6 2 2 2 4 3 2" xfId="21335"/>
    <cellStyle name="Comma 6 2 2 2 4 3 2 2" xfId="45894"/>
    <cellStyle name="Comma 6 2 2 2 4 3 2 3" xfId="54091"/>
    <cellStyle name="Comma 6 2 2 2 4 3 3" xfId="11919"/>
    <cellStyle name="Comma 6 2 2 2 4 3 3 2" xfId="36936"/>
    <cellStyle name="Comma 6 2 2 2 4 3 4" xfId="29733"/>
    <cellStyle name="Comma 6 2 2 2 4 4" xfId="15035"/>
    <cellStyle name="Comma 6 2 2 2 4 4 2" xfId="22329"/>
    <cellStyle name="Comma 6 2 2 2 4 4 2 2" xfId="46888"/>
    <cellStyle name="Comma 6 2 2 2 4 4 2 3" xfId="54092"/>
    <cellStyle name="Comma 6 2 2 2 4 4 3" xfId="39877"/>
    <cellStyle name="Comma 6 2 2 2 4 4 4" xfId="54093"/>
    <cellStyle name="Comma 6 2 2 2 4 5" xfId="15974"/>
    <cellStyle name="Comma 6 2 2 2 4 5 2" xfId="23366"/>
    <cellStyle name="Comma 6 2 2 2 4 5 2 2" xfId="47909"/>
    <cellStyle name="Comma 6 2 2 2 4 5 2 3" xfId="54094"/>
    <cellStyle name="Comma 6 2 2 2 4 5 3" xfId="40770"/>
    <cellStyle name="Comma 6 2 2 2 4 5 4" xfId="54095"/>
    <cellStyle name="Comma 6 2 2 2 4 6" xfId="17040"/>
    <cellStyle name="Comma 6 2 2 2 4 6 2" xfId="24458"/>
    <cellStyle name="Comma 6 2 2 2 4 6 2 2" xfId="48997"/>
    <cellStyle name="Comma 6 2 2 2 4 6 2 3" xfId="54096"/>
    <cellStyle name="Comma 6 2 2 2 4 6 3" xfId="41790"/>
    <cellStyle name="Comma 6 2 2 2 4 6 4" xfId="54097"/>
    <cellStyle name="Comma 6 2 2 2 4 7" xfId="18134"/>
    <cellStyle name="Comma 6 2 2 2 4 7 2" xfId="25576"/>
    <cellStyle name="Comma 6 2 2 2 4 7 2 2" xfId="50099"/>
    <cellStyle name="Comma 6 2 2 2 4 7 2 3" xfId="54098"/>
    <cellStyle name="Comma 6 2 2 2 4 7 3" xfId="42830"/>
    <cellStyle name="Comma 6 2 2 2 4 7 4" xfId="54099"/>
    <cellStyle name="Comma 6 2 2 2 4 8" xfId="20018"/>
    <cellStyle name="Comma 6 2 2 2 4 8 2" xfId="44583"/>
    <cellStyle name="Comma 6 2 2 2 4 8 3" xfId="54100"/>
    <cellStyle name="Comma 6 2 2 2 4 9" xfId="8567"/>
    <cellStyle name="Comma 6 2 2 2 4 9 2" xfId="33584"/>
    <cellStyle name="Comma 6 2 2 2 5" xfId="2327"/>
    <cellStyle name="Comma 6 2 2 2 5 10" xfId="27896"/>
    <cellStyle name="Comma 6 2 2 2 5 10 2" xfId="54101"/>
    <cellStyle name="Comma 6 2 2 2 5 11" xfId="54102"/>
    <cellStyle name="Comma 6 2 2 2 5 2" xfId="6676"/>
    <cellStyle name="Comma 6 2 2 2 5 2 2" xfId="20474"/>
    <cellStyle name="Comma 6 2 2 2 5 2 2 2" xfId="45035"/>
    <cellStyle name="Comma 6 2 2 2 5 2 2 3" xfId="54103"/>
    <cellStyle name="Comma 6 2 2 2 5 2 3" xfId="13990"/>
    <cellStyle name="Comma 6 2 2 2 5 2 3 2" xfId="38884"/>
    <cellStyle name="Comma 6 2 2 2 5 2 4" xfId="10615"/>
    <cellStyle name="Comma 6 2 2 2 5 2 4 2" xfId="35632"/>
    <cellStyle name="Comma 6 2 2 2 5 2 5" xfId="31759"/>
    <cellStyle name="Comma 6 2 2 2 5 3" xfId="4706"/>
    <cellStyle name="Comma 6 2 2 2 5 3 2" xfId="21430"/>
    <cellStyle name="Comma 6 2 2 2 5 3 2 2" xfId="45989"/>
    <cellStyle name="Comma 6 2 2 2 5 3 2 3" xfId="54104"/>
    <cellStyle name="Comma 6 2 2 2 5 3 3" xfId="11920"/>
    <cellStyle name="Comma 6 2 2 2 5 3 3 2" xfId="36937"/>
    <cellStyle name="Comma 6 2 2 2 5 3 4" xfId="29828"/>
    <cellStyle name="Comma 6 2 2 2 5 4" xfId="15083"/>
    <cellStyle name="Comma 6 2 2 2 5 4 2" xfId="22428"/>
    <cellStyle name="Comma 6 2 2 2 5 4 2 2" xfId="46983"/>
    <cellStyle name="Comma 6 2 2 2 5 4 2 3" xfId="54105"/>
    <cellStyle name="Comma 6 2 2 2 5 4 3" xfId="39920"/>
    <cellStyle name="Comma 6 2 2 2 5 4 4" xfId="54106"/>
    <cellStyle name="Comma 6 2 2 2 5 5" xfId="16070"/>
    <cellStyle name="Comma 6 2 2 2 5 5 2" xfId="23461"/>
    <cellStyle name="Comma 6 2 2 2 5 5 2 2" xfId="48004"/>
    <cellStyle name="Comma 6 2 2 2 5 5 2 3" xfId="54107"/>
    <cellStyle name="Comma 6 2 2 2 5 5 3" xfId="40865"/>
    <cellStyle name="Comma 6 2 2 2 5 5 4" xfId="54108"/>
    <cellStyle name="Comma 6 2 2 2 5 6" xfId="17135"/>
    <cellStyle name="Comma 6 2 2 2 5 6 2" xfId="24553"/>
    <cellStyle name="Comma 6 2 2 2 5 6 2 2" xfId="49092"/>
    <cellStyle name="Comma 6 2 2 2 5 6 2 3" xfId="54109"/>
    <cellStyle name="Comma 6 2 2 2 5 6 3" xfId="41885"/>
    <cellStyle name="Comma 6 2 2 2 5 6 4" xfId="54110"/>
    <cellStyle name="Comma 6 2 2 2 5 7" xfId="18229"/>
    <cellStyle name="Comma 6 2 2 2 5 7 2" xfId="25671"/>
    <cellStyle name="Comma 6 2 2 2 5 7 2 2" xfId="50194"/>
    <cellStyle name="Comma 6 2 2 2 5 7 2 3" xfId="54111"/>
    <cellStyle name="Comma 6 2 2 2 5 7 3" xfId="42925"/>
    <cellStyle name="Comma 6 2 2 2 5 7 4" xfId="54112"/>
    <cellStyle name="Comma 6 2 2 2 5 8" xfId="19194"/>
    <cellStyle name="Comma 6 2 2 2 5 8 2" xfId="43787"/>
    <cellStyle name="Comma 6 2 2 2 5 8 3" xfId="54113"/>
    <cellStyle name="Comma 6 2 2 2 5 9" xfId="8662"/>
    <cellStyle name="Comma 6 2 2 2 5 9 2" xfId="33679"/>
    <cellStyle name="Comma 6 2 2 2 6" xfId="5733"/>
    <cellStyle name="Comma 6 2 2 2 6 2" xfId="20057"/>
    <cellStyle name="Comma 6 2 2 2 6 2 2" xfId="44621"/>
    <cellStyle name="Comma 6 2 2 2 6 2 3" xfId="54114"/>
    <cellStyle name="Comma 6 2 2 2 6 3" xfId="13636"/>
    <cellStyle name="Comma 6 2 2 2 6 3 2" xfId="38607"/>
    <cellStyle name="Comma 6 2 2 2 6 4" xfId="9699"/>
    <cellStyle name="Comma 6 2 2 2 6 4 2" xfId="34716"/>
    <cellStyle name="Comma 6 2 2 2 6 5" xfId="30843"/>
    <cellStyle name="Comma 6 2 2 2 7" xfId="3790"/>
    <cellStyle name="Comma 6 2 2 2 7 2" xfId="20515"/>
    <cellStyle name="Comma 6 2 2 2 7 2 2" xfId="45076"/>
    <cellStyle name="Comma 6 2 2 2 7 2 3" xfId="54115"/>
    <cellStyle name="Comma 6 2 2 2 7 3" xfId="11921"/>
    <cellStyle name="Comma 6 2 2 2 7 3 2" xfId="36938"/>
    <cellStyle name="Comma 6 2 2 2 7 4" xfId="28912"/>
    <cellStyle name="Comma 6 2 2 2 8" xfId="14748"/>
    <cellStyle name="Comma 6 2 2 2 8 2" xfId="21543"/>
    <cellStyle name="Comma 6 2 2 2 8 2 2" xfId="46102"/>
    <cellStyle name="Comma 6 2 2 2 8 2 3" xfId="54116"/>
    <cellStyle name="Comma 6 2 2 2 8 3" xfId="39593"/>
    <cellStyle name="Comma 6 2 2 2 8 4" xfId="54117"/>
    <cellStyle name="Comma 6 2 2 2 9" xfId="15188"/>
    <cellStyle name="Comma 6 2 2 2 9 2" xfId="22559"/>
    <cellStyle name="Comma 6 2 2 2 9 2 2" xfId="47103"/>
    <cellStyle name="Comma 6 2 2 2 9 2 3" xfId="54118"/>
    <cellStyle name="Comma 6 2 2 2 9 3" xfId="39991"/>
    <cellStyle name="Comma 6 2 2 2 9 4" xfId="54119"/>
    <cellStyle name="Comma 6 2 2 20" xfId="54120"/>
    <cellStyle name="Comma 6 2 2 21" xfId="54121"/>
    <cellStyle name="Comma 6 2 2 22" xfId="54122"/>
    <cellStyle name="Comma 6 2 2 23" xfId="54123"/>
    <cellStyle name="Comma 6 2 2 24" xfId="54124"/>
    <cellStyle name="Comma 6 2 2 25" xfId="54125"/>
    <cellStyle name="Comma 6 2 2 26" xfId="54126"/>
    <cellStyle name="Comma 6 2 2 27" xfId="54127"/>
    <cellStyle name="Comma 6 2 2 28" xfId="54128"/>
    <cellStyle name="Comma 6 2 2 29" xfId="54129"/>
    <cellStyle name="Comma 6 2 2 3" xfId="688"/>
    <cellStyle name="Comma 6 2 2 3 10" xfId="16235"/>
    <cellStyle name="Comma 6 2 2 3 10 2" xfId="23648"/>
    <cellStyle name="Comma 6 2 2 3 10 2 2" xfId="48187"/>
    <cellStyle name="Comma 6 2 2 3 10 2 3" xfId="54130"/>
    <cellStyle name="Comma 6 2 2 3 10 3" xfId="40995"/>
    <cellStyle name="Comma 6 2 2 3 10 4" xfId="54131"/>
    <cellStyle name="Comma 6 2 2 3 11" xfId="17314"/>
    <cellStyle name="Comma 6 2 2 3 11 2" xfId="24754"/>
    <cellStyle name="Comma 6 2 2 3 11 2 2" xfId="49277"/>
    <cellStyle name="Comma 6 2 2 3 11 2 3" xfId="54132"/>
    <cellStyle name="Comma 6 2 2 3 11 3" xfId="42016"/>
    <cellStyle name="Comma 6 2 2 3 11 4" xfId="54133"/>
    <cellStyle name="Comma 6 2 2 3 12" xfId="19091"/>
    <cellStyle name="Comma 6 2 2 3 12 2" xfId="43690"/>
    <cellStyle name="Comma 6 2 2 3 12 3" xfId="54134"/>
    <cellStyle name="Comma 6 2 2 3 13" xfId="7744"/>
    <cellStyle name="Comma 6 2 2 3 13 2" xfId="32762"/>
    <cellStyle name="Comma 6 2 2 3 14" xfId="26979"/>
    <cellStyle name="Comma 6 2 2 3 14 2" xfId="54135"/>
    <cellStyle name="Comma 6 2 2 3 15" xfId="54136"/>
    <cellStyle name="Comma 6 2 2 3 16" xfId="54137"/>
    <cellStyle name="Comma 6 2 2 3 17" xfId="54138"/>
    <cellStyle name="Comma 6 2 2 3 18" xfId="54139"/>
    <cellStyle name="Comma 6 2 2 3 19" xfId="54140"/>
    <cellStyle name="Comma 6 2 2 3 2" xfId="786"/>
    <cellStyle name="Comma 6 2 2 3 2 10" xfId="7786"/>
    <cellStyle name="Comma 6 2 2 3 2 10 2" xfId="32804"/>
    <cellStyle name="Comma 6 2 2 3 2 11" xfId="27021"/>
    <cellStyle name="Comma 6 2 2 3 2 11 2" xfId="54141"/>
    <cellStyle name="Comma 6 2 2 3 2 12" xfId="54142"/>
    <cellStyle name="Comma 6 2 2 3 2 2" xfId="5774"/>
    <cellStyle name="Comma 6 2 2 3 2 2 2" xfId="19235"/>
    <cellStyle name="Comma 6 2 2 3 2 2 2 2" xfId="43828"/>
    <cellStyle name="Comma 6 2 2 3 2 2 2 3" xfId="54143"/>
    <cellStyle name="Comma 6 2 2 3 2 2 3" xfId="13673"/>
    <cellStyle name="Comma 6 2 2 3 2 2 3 2" xfId="38635"/>
    <cellStyle name="Comma 6 2 2 3 2 2 4" xfId="9740"/>
    <cellStyle name="Comma 6 2 2 3 2 2 4 2" xfId="34757"/>
    <cellStyle name="Comma 6 2 2 3 2 2 5" xfId="30884"/>
    <cellStyle name="Comma 6 2 2 3 2 3" xfId="3831"/>
    <cellStyle name="Comma 6 2 2 3 2 3 2" xfId="20090"/>
    <cellStyle name="Comma 6 2 2 3 2 3 2 2" xfId="44654"/>
    <cellStyle name="Comma 6 2 2 3 2 3 2 3" xfId="54144"/>
    <cellStyle name="Comma 6 2 2 3 2 3 3" xfId="11922"/>
    <cellStyle name="Comma 6 2 2 3 2 3 3 2" xfId="36939"/>
    <cellStyle name="Comma 6 2 2 3 2 3 4" xfId="28953"/>
    <cellStyle name="Comma 6 2 2 3 2 4" xfId="14050"/>
    <cellStyle name="Comma 6 2 2 3 2 4 2" xfId="20556"/>
    <cellStyle name="Comma 6 2 2 3 2 4 2 2" xfId="45117"/>
    <cellStyle name="Comma 6 2 2 3 2 4 2 3" xfId="54145"/>
    <cellStyle name="Comma 6 2 2 3 2 4 3" xfId="38931"/>
    <cellStyle name="Comma 6 2 2 3 2 4 4" xfId="54146"/>
    <cellStyle name="Comma 6 2 2 3 2 5" xfId="14783"/>
    <cellStyle name="Comma 6 2 2 3 2 5 2" xfId="21583"/>
    <cellStyle name="Comma 6 2 2 3 2 5 2 2" xfId="46142"/>
    <cellStyle name="Comma 6 2 2 3 2 5 2 3" xfId="54147"/>
    <cellStyle name="Comma 6 2 2 3 2 5 3" xfId="39628"/>
    <cellStyle name="Comma 6 2 2 3 2 5 4" xfId="54148"/>
    <cellStyle name="Comma 6 2 2 3 2 6" xfId="15224"/>
    <cellStyle name="Comma 6 2 2 3 2 6 2" xfId="22600"/>
    <cellStyle name="Comma 6 2 2 3 2 6 2 2" xfId="47144"/>
    <cellStyle name="Comma 6 2 2 3 2 6 2 3" xfId="54149"/>
    <cellStyle name="Comma 6 2 2 3 2 6 3" xfId="40027"/>
    <cellStyle name="Comma 6 2 2 3 2 6 4" xfId="54150"/>
    <cellStyle name="Comma 6 2 2 3 2 7" xfId="16278"/>
    <cellStyle name="Comma 6 2 2 3 2 7 2" xfId="23690"/>
    <cellStyle name="Comma 6 2 2 3 2 7 2 2" xfId="48229"/>
    <cellStyle name="Comma 6 2 2 3 2 7 2 3" xfId="54151"/>
    <cellStyle name="Comma 6 2 2 3 2 7 3" xfId="41037"/>
    <cellStyle name="Comma 6 2 2 3 2 7 4" xfId="54152"/>
    <cellStyle name="Comma 6 2 2 3 2 8" xfId="17356"/>
    <cellStyle name="Comma 6 2 2 3 2 8 2" xfId="24796"/>
    <cellStyle name="Comma 6 2 2 3 2 8 2 2" xfId="49319"/>
    <cellStyle name="Comma 6 2 2 3 2 8 2 3" xfId="54153"/>
    <cellStyle name="Comma 6 2 2 3 2 8 3" xfId="42057"/>
    <cellStyle name="Comma 6 2 2 3 2 8 4" xfId="54154"/>
    <cellStyle name="Comma 6 2 2 3 2 9" xfId="19135"/>
    <cellStyle name="Comma 6 2 2 3 2 9 2" xfId="43732"/>
    <cellStyle name="Comma 6 2 2 3 2 9 3" xfId="54155"/>
    <cellStyle name="Comma 6 2 2 3 20" xfId="54156"/>
    <cellStyle name="Comma 6 2 2 3 21" xfId="54157"/>
    <cellStyle name="Comma 6 2 2 3 22" xfId="54158"/>
    <cellStyle name="Comma 6 2 2 3 23" xfId="54159"/>
    <cellStyle name="Comma 6 2 2 3 24" xfId="54160"/>
    <cellStyle name="Comma 6 2 2 3 25" xfId="54161"/>
    <cellStyle name="Comma 6 2 2 3 26" xfId="54162"/>
    <cellStyle name="Comma 6 2 2 3 3" xfId="2029"/>
    <cellStyle name="Comma 6 2 2 3 3 10" xfId="27722"/>
    <cellStyle name="Comma 6 2 2 3 3 10 2" xfId="54163"/>
    <cellStyle name="Comma 6 2 2 3 3 11" xfId="54164"/>
    <cellStyle name="Comma 6 2 2 3 3 2" xfId="6492"/>
    <cellStyle name="Comma 6 2 2 3 3 2 2" xfId="20299"/>
    <cellStyle name="Comma 6 2 2 3 3 2 2 2" xfId="44861"/>
    <cellStyle name="Comma 6 2 2 3 3 2 2 3" xfId="54165"/>
    <cellStyle name="Comma 6 2 2 3 3 2 3" xfId="13892"/>
    <cellStyle name="Comma 6 2 2 3 3 2 3 2" xfId="38794"/>
    <cellStyle name="Comma 6 2 2 3 3 2 4" xfId="10441"/>
    <cellStyle name="Comma 6 2 2 3 3 2 4 2" xfId="35458"/>
    <cellStyle name="Comma 6 2 2 3 3 2 5" xfId="31585"/>
    <cellStyle name="Comma 6 2 2 3 3 3" xfId="4532"/>
    <cellStyle name="Comma 6 2 2 3 3 3 2" xfId="21255"/>
    <cellStyle name="Comma 6 2 2 3 3 3 2 2" xfId="45815"/>
    <cellStyle name="Comma 6 2 2 3 3 3 2 3" xfId="54166"/>
    <cellStyle name="Comma 6 2 2 3 3 3 3" xfId="11923"/>
    <cellStyle name="Comma 6 2 2 3 3 3 3 2" xfId="36940"/>
    <cellStyle name="Comma 6 2 2 3 3 3 4" xfId="29654"/>
    <cellStyle name="Comma 6 2 2 3 3 4" xfId="14973"/>
    <cellStyle name="Comma 6 2 2 3 3 4 2" xfId="22265"/>
    <cellStyle name="Comma 6 2 2 3 3 4 2 2" xfId="46824"/>
    <cellStyle name="Comma 6 2 2 3 3 4 2 3" xfId="54167"/>
    <cellStyle name="Comma 6 2 2 3 3 4 3" xfId="39815"/>
    <cellStyle name="Comma 6 2 2 3 3 4 4" xfId="54168"/>
    <cellStyle name="Comma 6 2 2 3 3 5" xfId="15910"/>
    <cellStyle name="Comma 6 2 2 3 3 5 2" xfId="23287"/>
    <cellStyle name="Comma 6 2 2 3 3 5 2 2" xfId="47830"/>
    <cellStyle name="Comma 6 2 2 3 3 5 2 3" xfId="54169"/>
    <cellStyle name="Comma 6 2 2 3 3 5 3" xfId="40706"/>
    <cellStyle name="Comma 6 2 2 3 3 5 4" xfId="54170"/>
    <cellStyle name="Comma 6 2 2 3 3 6" xfId="16972"/>
    <cellStyle name="Comma 6 2 2 3 3 6 2" xfId="24391"/>
    <cellStyle name="Comma 6 2 2 3 3 6 2 2" xfId="48930"/>
    <cellStyle name="Comma 6 2 2 3 3 6 2 3" xfId="54171"/>
    <cellStyle name="Comma 6 2 2 3 3 6 3" xfId="41723"/>
    <cellStyle name="Comma 6 2 2 3 3 6 4" xfId="54172"/>
    <cellStyle name="Comma 6 2 2 3 3 7" xfId="18058"/>
    <cellStyle name="Comma 6 2 2 3 3 7 2" xfId="25497"/>
    <cellStyle name="Comma 6 2 2 3 3 7 2 2" xfId="50020"/>
    <cellStyle name="Comma 6 2 2 3 3 7 2 3" xfId="54173"/>
    <cellStyle name="Comma 6 2 2 3 3 7 3" xfId="42754"/>
    <cellStyle name="Comma 6 2 2 3 3 7 4" xfId="54174"/>
    <cellStyle name="Comma 6 2 2 3 3 8" xfId="19947"/>
    <cellStyle name="Comma 6 2 2 3 3 8 2" xfId="44516"/>
    <cellStyle name="Comma 6 2 2 3 3 8 3" xfId="54175"/>
    <cellStyle name="Comma 6 2 2 3 3 9" xfId="8488"/>
    <cellStyle name="Comma 6 2 2 3 3 9 2" xfId="33505"/>
    <cellStyle name="Comma 6 2 2 3 4" xfId="2215"/>
    <cellStyle name="Comma 6 2 2 3 4 10" xfId="27800"/>
    <cellStyle name="Comma 6 2 2 3 4 10 2" xfId="54176"/>
    <cellStyle name="Comma 6 2 2 3 4 11" xfId="54177"/>
    <cellStyle name="Comma 6 2 2 3 4 2" xfId="6580"/>
    <cellStyle name="Comma 6 2 2 3 4 2 2" xfId="20377"/>
    <cellStyle name="Comma 6 2 2 3 4 2 2 2" xfId="44939"/>
    <cellStyle name="Comma 6 2 2 3 4 2 2 3" xfId="54178"/>
    <cellStyle name="Comma 6 2 2 3 4 2 3" xfId="13945"/>
    <cellStyle name="Comma 6 2 2 3 4 2 3 2" xfId="38840"/>
    <cellStyle name="Comma 6 2 2 3 4 2 4" xfId="10519"/>
    <cellStyle name="Comma 6 2 2 3 4 2 4 2" xfId="35536"/>
    <cellStyle name="Comma 6 2 2 3 4 2 5" xfId="31663"/>
    <cellStyle name="Comma 6 2 2 3 4 3" xfId="4610"/>
    <cellStyle name="Comma 6 2 2 3 4 3 2" xfId="21334"/>
    <cellStyle name="Comma 6 2 2 3 4 3 2 2" xfId="45893"/>
    <cellStyle name="Comma 6 2 2 3 4 3 2 3" xfId="54179"/>
    <cellStyle name="Comma 6 2 2 3 4 3 3" xfId="11924"/>
    <cellStyle name="Comma 6 2 2 3 4 3 3 2" xfId="36941"/>
    <cellStyle name="Comma 6 2 2 3 4 3 4" xfId="29732"/>
    <cellStyle name="Comma 6 2 2 3 4 4" xfId="15034"/>
    <cellStyle name="Comma 6 2 2 3 4 4 2" xfId="22328"/>
    <cellStyle name="Comma 6 2 2 3 4 4 2 2" xfId="46887"/>
    <cellStyle name="Comma 6 2 2 3 4 4 2 3" xfId="54180"/>
    <cellStyle name="Comma 6 2 2 3 4 4 3" xfId="39876"/>
    <cellStyle name="Comma 6 2 2 3 4 4 4" xfId="54181"/>
    <cellStyle name="Comma 6 2 2 3 4 5" xfId="15973"/>
    <cellStyle name="Comma 6 2 2 3 4 5 2" xfId="23365"/>
    <cellStyle name="Comma 6 2 2 3 4 5 2 2" xfId="47908"/>
    <cellStyle name="Comma 6 2 2 3 4 5 2 3" xfId="54182"/>
    <cellStyle name="Comma 6 2 2 3 4 5 3" xfId="40769"/>
    <cellStyle name="Comma 6 2 2 3 4 5 4" xfId="54183"/>
    <cellStyle name="Comma 6 2 2 3 4 6" xfId="17039"/>
    <cellStyle name="Comma 6 2 2 3 4 6 2" xfId="24457"/>
    <cellStyle name="Comma 6 2 2 3 4 6 2 2" xfId="48996"/>
    <cellStyle name="Comma 6 2 2 3 4 6 2 3" xfId="54184"/>
    <cellStyle name="Comma 6 2 2 3 4 6 3" xfId="41789"/>
    <cellStyle name="Comma 6 2 2 3 4 6 4" xfId="54185"/>
    <cellStyle name="Comma 6 2 2 3 4 7" xfId="18133"/>
    <cellStyle name="Comma 6 2 2 3 4 7 2" xfId="25575"/>
    <cellStyle name="Comma 6 2 2 3 4 7 2 2" xfId="50098"/>
    <cellStyle name="Comma 6 2 2 3 4 7 2 3" xfId="54186"/>
    <cellStyle name="Comma 6 2 2 3 4 7 3" xfId="42829"/>
    <cellStyle name="Comma 6 2 2 3 4 7 4" xfId="54187"/>
    <cellStyle name="Comma 6 2 2 3 4 8" xfId="20017"/>
    <cellStyle name="Comma 6 2 2 3 4 8 2" xfId="44582"/>
    <cellStyle name="Comma 6 2 2 3 4 8 3" xfId="54188"/>
    <cellStyle name="Comma 6 2 2 3 4 9" xfId="8566"/>
    <cellStyle name="Comma 6 2 2 3 4 9 2" xfId="33583"/>
    <cellStyle name="Comma 6 2 2 3 5" xfId="2326"/>
    <cellStyle name="Comma 6 2 2 3 5 10" xfId="27895"/>
    <cellStyle name="Comma 6 2 2 3 5 10 2" xfId="54189"/>
    <cellStyle name="Comma 6 2 2 3 5 11" xfId="54190"/>
    <cellStyle name="Comma 6 2 2 3 5 2" xfId="6675"/>
    <cellStyle name="Comma 6 2 2 3 5 2 2" xfId="20473"/>
    <cellStyle name="Comma 6 2 2 3 5 2 2 2" xfId="45034"/>
    <cellStyle name="Comma 6 2 2 3 5 2 2 3" xfId="54191"/>
    <cellStyle name="Comma 6 2 2 3 5 2 3" xfId="13989"/>
    <cellStyle name="Comma 6 2 2 3 5 2 3 2" xfId="38883"/>
    <cellStyle name="Comma 6 2 2 3 5 2 4" xfId="10614"/>
    <cellStyle name="Comma 6 2 2 3 5 2 4 2" xfId="35631"/>
    <cellStyle name="Comma 6 2 2 3 5 2 5" xfId="31758"/>
    <cellStyle name="Comma 6 2 2 3 5 3" xfId="4705"/>
    <cellStyle name="Comma 6 2 2 3 5 3 2" xfId="21429"/>
    <cellStyle name="Comma 6 2 2 3 5 3 2 2" xfId="45988"/>
    <cellStyle name="Comma 6 2 2 3 5 3 2 3" xfId="54192"/>
    <cellStyle name="Comma 6 2 2 3 5 3 3" xfId="11925"/>
    <cellStyle name="Comma 6 2 2 3 5 3 3 2" xfId="36942"/>
    <cellStyle name="Comma 6 2 2 3 5 3 4" xfId="29827"/>
    <cellStyle name="Comma 6 2 2 3 5 4" xfId="15082"/>
    <cellStyle name="Comma 6 2 2 3 5 4 2" xfId="22427"/>
    <cellStyle name="Comma 6 2 2 3 5 4 2 2" xfId="46982"/>
    <cellStyle name="Comma 6 2 2 3 5 4 2 3" xfId="54193"/>
    <cellStyle name="Comma 6 2 2 3 5 4 3" xfId="39919"/>
    <cellStyle name="Comma 6 2 2 3 5 4 4" xfId="54194"/>
    <cellStyle name="Comma 6 2 2 3 5 5" xfId="16069"/>
    <cellStyle name="Comma 6 2 2 3 5 5 2" xfId="23460"/>
    <cellStyle name="Comma 6 2 2 3 5 5 2 2" xfId="48003"/>
    <cellStyle name="Comma 6 2 2 3 5 5 2 3" xfId="54195"/>
    <cellStyle name="Comma 6 2 2 3 5 5 3" xfId="40864"/>
    <cellStyle name="Comma 6 2 2 3 5 5 4" xfId="54196"/>
    <cellStyle name="Comma 6 2 2 3 5 6" xfId="17134"/>
    <cellStyle name="Comma 6 2 2 3 5 6 2" xfId="24552"/>
    <cellStyle name="Comma 6 2 2 3 5 6 2 2" xfId="49091"/>
    <cellStyle name="Comma 6 2 2 3 5 6 2 3" xfId="54197"/>
    <cellStyle name="Comma 6 2 2 3 5 6 3" xfId="41884"/>
    <cellStyle name="Comma 6 2 2 3 5 6 4" xfId="54198"/>
    <cellStyle name="Comma 6 2 2 3 5 7" xfId="18228"/>
    <cellStyle name="Comma 6 2 2 3 5 7 2" xfId="25670"/>
    <cellStyle name="Comma 6 2 2 3 5 7 2 2" xfId="50193"/>
    <cellStyle name="Comma 6 2 2 3 5 7 2 3" xfId="54199"/>
    <cellStyle name="Comma 6 2 2 3 5 7 3" xfId="42924"/>
    <cellStyle name="Comma 6 2 2 3 5 7 4" xfId="54200"/>
    <cellStyle name="Comma 6 2 2 3 5 8" xfId="19193"/>
    <cellStyle name="Comma 6 2 2 3 5 8 2" xfId="43786"/>
    <cellStyle name="Comma 6 2 2 3 5 8 3" xfId="54201"/>
    <cellStyle name="Comma 6 2 2 3 5 9" xfId="8661"/>
    <cellStyle name="Comma 6 2 2 3 5 9 2" xfId="33678"/>
    <cellStyle name="Comma 6 2 2 3 6" xfId="5732"/>
    <cellStyle name="Comma 6 2 2 3 6 2" xfId="20056"/>
    <cellStyle name="Comma 6 2 2 3 6 2 2" xfId="44620"/>
    <cellStyle name="Comma 6 2 2 3 6 2 3" xfId="54202"/>
    <cellStyle name="Comma 6 2 2 3 6 3" xfId="13715"/>
    <cellStyle name="Comma 6 2 2 3 6 3 2" xfId="38658"/>
    <cellStyle name="Comma 6 2 2 3 6 4" xfId="9698"/>
    <cellStyle name="Comma 6 2 2 3 6 4 2" xfId="34715"/>
    <cellStyle name="Comma 6 2 2 3 6 5" xfId="30842"/>
    <cellStyle name="Comma 6 2 2 3 7" xfId="3789"/>
    <cellStyle name="Comma 6 2 2 3 7 2" xfId="20514"/>
    <cellStyle name="Comma 6 2 2 3 7 2 2" xfId="45075"/>
    <cellStyle name="Comma 6 2 2 3 7 2 3" xfId="54203"/>
    <cellStyle name="Comma 6 2 2 3 7 3" xfId="11926"/>
    <cellStyle name="Comma 6 2 2 3 7 3 2" xfId="36943"/>
    <cellStyle name="Comma 6 2 2 3 7 4" xfId="28911"/>
    <cellStyle name="Comma 6 2 2 3 8" xfId="14747"/>
    <cellStyle name="Comma 6 2 2 3 8 2" xfId="21542"/>
    <cellStyle name="Comma 6 2 2 3 8 2 2" xfId="46101"/>
    <cellStyle name="Comma 6 2 2 3 8 2 3" xfId="54204"/>
    <cellStyle name="Comma 6 2 2 3 8 3" xfId="39592"/>
    <cellStyle name="Comma 6 2 2 3 8 4" xfId="54205"/>
    <cellStyle name="Comma 6 2 2 3 9" xfId="15187"/>
    <cellStyle name="Comma 6 2 2 3 9 2" xfId="22558"/>
    <cellStyle name="Comma 6 2 2 3 9 2 2" xfId="47102"/>
    <cellStyle name="Comma 6 2 2 3 9 2 3" xfId="54206"/>
    <cellStyle name="Comma 6 2 2 3 9 3" xfId="39990"/>
    <cellStyle name="Comma 6 2 2 3 9 4" xfId="54207"/>
    <cellStyle name="Comma 6 2 2 30" xfId="54208"/>
    <cellStyle name="Comma 6 2 2 31" xfId="54209"/>
    <cellStyle name="Comma 6 2 2 32" xfId="54210"/>
    <cellStyle name="Comma 6 2 2 33" xfId="54211"/>
    <cellStyle name="Comma 6 2 2 34" xfId="54212"/>
    <cellStyle name="Comma 6 2 2 35" xfId="54213"/>
    <cellStyle name="Comma 6 2 2 36" xfId="54214"/>
    <cellStyle name="Comma 6 2 2 37" xfId="54215"/>
    <cellStyle name="Comma 6 2 2 38" xfId="54216"/>
    <cellStyle name="Comma 6 2 2 39" xfId="54217"/>
    <cellStyle name="Comma 6 2 2 4" xfId="781"/>
    <cellStyle name="Comma 6 2 2 4 10" xfId="7781"/>
    <cellStyle name="Comma 6 2 2 4 10 2" xfId="32799"/>
    <cellStyle name="Comma 6 2 2 4 11" xfId="27016"/>
    <cellStyle name="Comma 6 2 2 4 11 2" xfId="54218"/>
    <cellStyle name="Comma 6 2 2 4 12" xfId="54219"/>
    <cellStyle name="Comma 6 2 2 4 2" xfId="5769"/>
    <cellStyle name="Comma 6 2 2 4 2 2" xfId="19230"/>
    <cellStyle name="Comma 6 2 2 4 2 2 2" xfId="43823"/>
    <cellStyle name="Comma 6 2 2 4 2 2 3" xfId="54220"/>
    <cellStyle name="Comma 6 2 2 4 2 3" xfId="13678"/>
    <cellStyle name="Comma 6 2 2 4 2 3 2" xfId="38640"/>
    <cellStyle name="Comma 6 2 2 4 2 4" xfId="9735"/>
    <cellStyle name="Comma 6 2 2 4 2 4 2" xfId="34752"/>
    <cellStyle name="Comma 6 2 2 4 2 5" xfId="30879"/>
    <cellStyle name="Comma 6 2 2 4 3" xfId="3826"/>
    <cellStyle name="Comma 6 2 2 4 3 2" xfId="20085"/>
    <cellStyle name="Comma 6 2 2 4 3 2 2" xfId="44649"/>
    <cellStyle name="Comma 6 2 2 4 3 2 3" xfId="54221"/>
    <cellStyle name="Comma 6 2 2 4 3 3" xfId="11927"/>
    <cellStyle name="Comma 6 2 2 4 3 3 2" xfId="36944"/>
    <cellStyle name="Comma 6 2 2 4 3 4" xfId="28948"/>
    <cellStyle name="Comma 6 2 2 4 4" xfId="14045"/>
    <cellStyle name="Comma 6 2 2 4 4 2" xfId="20551"/>
    <cellStyle name="Comma 6 2 2 4 4 2 2" xfId="45112"/>
    <cellStyle name="Comma 6 2 2 4 4 2 3" xfId="54222"/>
    <cellStyle name="Comma 6 2 2 4 4 3" xfId="38926"/>
    <cellStyle name="Comma 6 2 2 4 4 4" xfId="54223"/>
    <cellStyle name="Comma 6 2 2 4 5" xfId="14778"/>
    <cellStyle name="Comma 6 2 2 4 5 2" xfId="21578"/>
    <cellStyle name="Comma 6 2 2 4 5 2 2" xfId="46137"/>
    <cellStyle name="Comma 6 2 2 4 5 2 3" xfId="54224"/>
    <cellStyle name="Comma 6 2 2 4 5 3" xfId="39623"/>
    <cellStyle name="Comma 6 2 2 4 5 4" xfId="54225"/>
    <cellStyle name="Comma 6 2 2 4 6" xfId="15219"/>
    <cellStyle name="Comma 6 2 2 4 6 2" xfId="22595"/>
    <cellStyle name="Comma 6 2 2 4 6 2 2" xfId="47139"/>
    <cellStyle name="Comma 6 2 2 4 6 2 3" xfId="54226"/>
    <cellStyle name="Comma 6 2 2 4 6 3" xfId="40022"/>
    <cellStyle name="Comma 6 2 2 4 6 4" xfId="54227"/>
    <cellStyle name="Comma 6 2 2 4 7" xfId="16273"/>
    <cellStyle name="Comma 6 2 2 4 7 2" xfId="23685"/>
    <cellStyle name="Comma 6 2 2 4 7 2 2" xfId="48224"/>
    <cellStyle name="Comma 6 2 2 4 7 2 3" xfId="54228"/>
    <cellStyle name="Comma 6 2 2 4 7 3" xfId="41032"/>
    <cellStyle name="Comma 6 2 2 4 7 4" xfId="54229"/>
    <cellStyle name="Comma 6 2 2 4 8" xfId="17351"/>
    <cellStyle name="Comma 6 2 2 4 8 2" xfId="24791"/>
    <cellStyle name="Comma 6 2 2 4 8 2 2" xfId="49314"/>
    <cellStyle name="Comma 6 2 2 4 8 2 3" xfId="54230"/>
    <cellStyle name="Comma 6 2 2 4 8 3" xfId="42052"/>
    <cellStyle name="Comma 6 2 2 4 8 4" xfId="54231"/>
    <cellStyle name="Comma 6 2 2 4 9" xfId="19130"/>
    <cellStyle name="Comma 6 2 2 4 9 2" xfId="43727"/>
    <cellStyle name="Comma 6 2 2 4 9 3" xfId="54232"/>
    <cellStyle name="Comma 6 2 2 5" xfId="2024"/>
    <cellStyle name="Comma 6 2 2 5 10" xfId="8483"/>
    <cellStyle name="Comma 6 2 2 5 10 2" xfId="33500"/>
    <cellStyle name="Comma 6 2 2 5 11" xfId="27717"/>
    <cellStyle name="Comma 6 2 2 5 11 2" xfId="54233"/>
    <cellStyle name="Comma 6 2 2 5 12" xfId="54234"/>
    <cellStyle name="Comma 6 2 2 5 2" xfId="6487"/>
    <cellStyle name="Comma 6 2 2 5 2 2" xfId="19942"/>
    <cellStyle name="Comma 6 2 2 5 2 2 2" xfId="44511"/>
    <cellStyle name="Comma 6 2 2 5 2 2 3" xfId="54235"/>
    <cellStyle name="Comma 6 2 2 5 2 3" xfId="13647"/>
    <cellStyle name="Comma 6 2 2 5 2 3 2" xfId="38613"/>
    <cellStyle name="Comma 6 2 2 5 2 4" xfId="10436"/>
    <cellStyle name="Comma 6 2 2 5 2 4 2" xfId="35453"/>
    <cellStyle name="Comma 6 2 2 5 2 5" xfId="31580"/>
    <cellStyle name="Comma 6 2 2 5 3" xfId="4527"/>
    <cellStyle name="Comma 6 2 2 5 3 2" xfId="20294"/>
    <cellStyle name="Comma 6 2 2 5 3 2 2" xfId="44856"/>
    <cellStyle name="Comma 6 2 2 5 3 2 3" xfId="54236"/>
    <cellStyle name="Comma 6 2 2 5 3 3" xfId="11928"/>
    <cellStyle name="Comma 6 2 2 5 3 3 2" xfId="36945"/>
    <cellStyle name="Comma 6 2 2 5 3 4" xfId="29649"/>
    <cellStyle name="Comma 6 2 2 5 4" xfId="14603"/>
    <cellStyle name="Comma 6 2 2 5 4 2" xfId="21250"/>
    <cellStyle name="Comma 6 2 2 5 4 2 2" xfId="45810"/>
    <cellStyle name="Comma 6 2 2 5 4 2 3" xfId="54237"/>
    <cellStyle name="Comma 6 2 2 5 4 3" xfId="39472"/>
    <cellStyle name="Comma 6 2 2 5 4 4" xfId="54238"/>
    <cellStyle name="Comma 6 2 2 5 5" xfId="14968"/>
    <cellStyle name="Comma 6 2 2 5 5 2" xfId="22260"/>
    <cellStyle name="Comma 6 2 2 5 5 2 2" xfId="46819"/>
    <cellStyle name="Comma 6 2 2 5 5 2 3" xfId="54239"/>
    <cellStyle name="Comma 6 2 2 5 5 3" xfId="39810"/>
    <cellStyle name="Comma 6 2 2 5 5 4" xfId="54240"/>
    <cellStyle name="Comma 6 2 2 5 6" xfId="15905"/>
    <cellStyle name="Comma 6 2 2 5 6 2" xfId="23282"/>
    <cellStyle name="Comma 6 2 2 5 6 2 2" xfId="47825"/>
    <cellStyle name="Comma 6 2 2 5 6 2 3" xfId="54241"/>
    <cellStyle name="Comma 6 2 2 5 6 3" xfId="40701"/>
    <cellStyle name="Comma 6 2 2 5 6 4" xfId="54242"/>
    <cellStyle name="Comma 6 2 2 5 7" xfId="16967"/>
    <cellStyle name="Comma 6 2 2 5 7 2" xfId="24386"/>
    <cellStyle name="Comma 6 2 2 5 7 2 2" xfId="48925"/>
    <cellStyle name="Comma 6 2 2 5 7 2 3" xfId="54243"/>
    <cellStyle name="Comma 6 2 2 5 7 3" xfId="41718"/>
    <cellStyle name="Comma 6 2 2 5 7 4" xfId="54244"/>
    <cellStyle name="Comma 6 2 2 5 8" xfId="18053"/>
    <cellStyle name="Comma 6 2 2 5 8 2" xfId="25492"/>
    <cellStyle name="Comma 6 2 2 5 8 2 2" xfId="50015"/>
    <cellStyle name="Comma 6 2 2 5 8 2 3" xfId="54245"/>
    <cellStyle name="Comma 6 2 2 5 8 3" xfId="42749"/>
    <cellStyle name="Comma 6 2 2 5 8 4" xfId="54246"/>
    <cellStyle name="Comma 6 2 2 5 9" xfId="19082"/>
    <cellStyle name="Comma 6 2 2 5 9 2" xfId="43685"/>
    <cellStyle name="Comma 6 2 2 5 9 3" xfId="54247"/>
    <cellStyle name="Comma 6 2 2 6" xfId="2210"/>
    <cellStyle name="Comma 6 2 2 6 10" xfId="27795"/>
    <cellStyle name="Comma 6 2 2 6 10 2" xfId="54248"/>
    <cellStyle name="Comma 6 2 2 6 11" xfId="54249"/>
    <cellStyle name="Comma 6 2 2 6 2" xfId="6575"/>
    <cellStyle name="Comma 6 2 2 6 2 2" xfId="20372"/>
    <cellStyle name="Comma 6 2 2 6 2 2 2" xfId="44934"/>
    <cellStyle name="Comma 6 2 2 6 2 2 3" xfId="54250"/>
    <cellStyle name="Comma 6 2 2 6 2 3" xfId="13940"/>
    <cellStyle name="Comma 6 2 2 6 2 3 2" xfId="38835"/>
    <cellStyle name="Comma 6 2 2 6 2 4" xfId="10514"/>
    <cellStyle name="Comma 6 2 2 6 2 4 2" xfId="35531"/>
    <cellStyle name="Comma 6 2 2 6 2 5" xfId="31658"/>
    <cellStyle name="Comma 6 2 2 6 3" xfId="4605"/>
    <cellStyle name="Comma 6 2 2 6 3 2" xfId="21329"/>
    <cellStyle name="Comma 6 2 2 6 3 2 2" xfId="45888"/>
    <cellStyle name="Comma 6 2 2 6 3 2 3" xfId="54251"/>
    <cellStyle name="Comma 6 2 2 6 3 3" xfId="11929"/>
    <cellStyle name="Comma 6 2 2 6 3 3 2" xfId="36946"/>
    <cellStyle name="Comma 6 2 2 6 3 4" xfId="29727"/>
    <cellStyle name="Comma 6 2 2 6 4" xfId="15029"/>
    <cellStyle name="Comma 6 2 2 6 4 2" xfId="22323"/>
    <cellStyle name="Comma 6 2 2 6 4 2 2" xfId="46882"/>
    <cellStyle name="Comma 6 2 2 6 4 2 3" xfId="54252"/>
    <cellStyle name="Comma 6 2 2 6 4 3" xfId="39871"/>
    <cellStyle name="Comma 6 2 2 6 4 4" xfId="54253"/>
    <cellStyle name="Comma 6 2 2 6 5" xfId="15968"/>
    <cellStyle name="Comma 6 2 2 6 5 2" xfId="23360"/>
    <cellStyle name="Comma 6 2 2 6 5 2 2" xfId="47903"/>
    <cellStyle name="Comma 6 2 2 6 5 2 3" xfId="54254"/>
    <cellStyle name="Comma 6 2 2 6 5 3" xfId="40764"/>
    <cellStyle name="Comma 6 2 2 6 5 4" xfId="54255"/>
    <cellStyle name="Comma 6 2 2 6 6" xfId="17034"/>
    <cellStyle name="Comma 6 2 2 6 6 2" xfId="24452"/>
    <cellStyle name="Comma 6 2 2 6 6 2 2" xfId="48991"/>
    <cellStyle name="Comma 6 2 2 6 6 2 3" xfId="54256"/>
    <cellStyle name="Comma 6 2 2 6 6 3" xfId="41784"/>
    <cellStyle name="Comma 6 2 2 6 6 4" xfId="54257"/>
    <cellStyle name="Comma 6 2 2 6 7" xfId="18128"/>
    <cellStyle name="Comma 6 2 2 6 7 2" xfId="25570"/>
    <cellStyle name="Comma 6 2 2 6 7 2 2" xfId="50093"/>
    <cellStyle name="Comma 6 2 2 6 7 2 3" xfId="54258"/>
    <cellStyle name="Comma 6 2 2 6 7 3" xfId="42824"/>
    <cellStyle name="Comma 6 2 2 6 7 4" xfId="54259"/>
    <cellStyle name="Comma 6 2 2 6 8" xfId="20012"/>
    <cellStyle name="Comma 6 2 2 6 8 2" xfId="44577"/>
    <cellStyle name="Comma 6 2 2 6 8 3" xfId="54260"/>
    <cellStyle name="Comma 6 2 2 6 9" xfId="8561"/>
    <cellStyle name="Comma 6 2 2 6 9 2" xfId="33578"/>
    <cellStyle name="Comma 6 2 2 7" xfId="2318"/>
    <cellStyle name="Comma 6 2 2 7 10" xfId="27887"/>
    <cellStyle name="Comma 6 2 2 7 10 2" xfId="54261"/>
    <cellStyle name="Comma 6 2 2 7 11" xfId="54262"/>
    <cellStyle name="Comma 6 2 2 7 2" xfId="6667"/>
    <cellStyle name="Comma 6 2 2 7 2 2" xfId="20465"/>
    <cellStyle name="Comma 6 2 2 7 2 2 2" xfId="45026"/>
    <cellStyle name="Comma 6 2 2 7 2 2 3" xfId="54263"/>
    <cellStyle name="Comma 6 2 2 7 2 3" xfId="13981"/>
    <cellStyle name="Comma 6 2 2 7 2 3 2" xfId="38875"/>
    <cellStyle name="Comma 6 2 2 7 2 4" xfId="10606"/>
    <cellStyle name="Comma 6 2 2 7 2 4 2" xfId="35623"/>
    <cellStyle name="Comma 6 2 2 7 2 5" xfId="31750"/>
    <cellStyle name="Comma 6 2 2 7 3" xfId="4697"/>
    <cellStyle name="Comma 6 2 2 7 3 2" xfId="21421"/>
    <cellStyle name="Comma 6 2 2 7 3 2 2" xfId="45980"/>
    <cellStyle name="Comma 6 2 2 7 3 2 3" xfId="54264"/>
    <cellStyle name="Comma 6 2 2 7 3 3" xfId="11930"/>
    <cellStyle name="Comma 6 2 2 7 3 3 2" xfId="36947"/>
    <cellStyle name="Comma 6 2 2 7 3 4" xfId="29819"/>
    <cellStyle name="Comma 6 2 2 7 4" xfId="15074"/>
    <cellStyle name="Comma 6 2 2 7 4 2" xfId="22419"/>
    <cellStyle name="Comma 6 2 2 7 4 2 2" xfId="46974"/>
    <cellStyle name="Comma 6 2 2 7 4 2 3" xfId="54265"/>
    <cellStyle name="Comma 6 2 2 7 4 3" xfId="39911"/>
    <cellStyle name="Comma 6 2 2 7 4 4" xfId="54266"/>
    <cellStyle name="Comma 6 2 2 7 5" xfId="16061"/>
    <cellStyle name="Comma 6 2 2 7 5 2" xfId="23452"/>
    <cellStyle name="Comma 6 2 2 7 5 2 2" xfId="47995"/>
    <cellStyle name="Comma 6 2 2 7 5 2 3" xfId="54267"/>
    <cellStyle name="Comma 6 2 2 7 5 3" xfId="40856"/>
    <cellStyle name="Comma 6 2 2 7 5 4" xfId="54268"/>
    <cellStyle name="Comma 6 2 2 7 6" xfId="17126"/>
    <cellStyle name="Comma 6 2 2 7 6 2" xfId="24544"/>
    <cellStyle name="Comma 6 2 2 7 6 2 2" xfId="49083"/>
    <cellStyle name="Comma 6 2 2 7 6 2 3" xfId="54269"/>
    <cellStyle name="Comma 6 2 2 7 6 3" xfId="41876"/>
    <cellStyle name="Comma 6 2 2 7 6 4" xfId="54270"/>
    <cellStyle name="Comma 6 2 2 7 7" xfId="18220"/>
    <cellStyle name="Comma 6 2 2 7 7 2" xfId="25662"/>
    <cellStyle name="Comma 6 2 2 7 7 2 2" xfId="50185"/>
    <cellStyle name="Comma 6 2 2 7 7 2 3" xfId="54271"/>
    <cellStyle name="Comma 6 2 2 7 7 3" xfId="42916"/>
    <cellStyle name="Comma 6 2 2 7 7 4" xfId="54272"/>
    <cellStyle name="Comma 6 2 2 7 8" xfId="19188"/>
    <cellStyle name="Comma 6 2 2 7 8 2" xfId="43781"/>
    <cellStyle name="Comma 6 2 2 7 8 3" xfId="54273"/>
    <cellStyle name="Comma 6 2 2 7 9" xfId="8653"/>
    <cellStyle name="Comma 6 2 2 7 9 2" xfId="33670"/>
    <cellStyle name="Comma 6 2 2 8" xfId="2367"/>
    <cellStyle name="Comma 6 2 2 8 10" xfId="54274"/>
    <cellStyle name="Comma 6 2 2 8 2" xfId="6711"/>
    <cellStyle name="Comma 6 2 2 8 2 2" xfId="21465"/>
    <cellStyle name="Comma 6 2 2 8 2 2 2" xfId="46024"/>
    <cellStyle name="Comma 6 2 2 8 2 2 3" xfId="54275"/>
    <cellStyle name="Comma 6 2 2 8 2 3" xfId="14687"/>
    <cellStyle name="Comma 6 2 2 8 2 3 2" xfId="39551"/>
    <cellStyle name="Comma 6 2 2 8 2 4" xfId="10650"/>
    <cellStyle name="Comma 6 2 2 8 2 4 2" xfId="35667"/>
    <cellStyle name="Comma 6 2 2 8 2 5" xfId="31794"/>
    <cellStyle name="Comma 6 2 2 8 3" xfId="4741"/>
    <cellStyle name="Comma 6 2 2 8 3 2" xfId="22468"/>
    <cellStyle name="Comma 6 2 2 8 3 2 2" xfId="47018"/>
    <cellStyle name="Comma 6 2 2 8 3 2 3" xfId="54276"/>
    <cellStyle name="Comma 6 2 2 8 3 3" xfId="11931"/>
    <cellStyle name="Comma 6 2 2 8 3 3 2" xfId="36948"/>
    <cellStyle name="Comma 6 2 2 8 3 4" xfId="29863"/>
    <cellStyle name="Comma 6 2 2 8 4" xfId="16102"/>
    <cellStyle name="Comma 6 2 2 8 4 2" xfId="23496"/>
    <cellStyle name="Comma 6 2 2 8 4 2 2" xfId="48039"/>
    <cellStyle name="Comma 6 2 2 8 4 2 3" xfId="54277"/>
    <cellStyle name="Comma 6 2 2 8 4 3" xfId="40897"/>
    <cellStyle name="Comma 6 2 2 8 4 4" xfId="54278"/>
    <cellStyle name="Comma 6 2 2 8 5" xfId="17170"/>
    <cellStyle name="Comma 6 2 2 8 5 2" xfId="24588"/>
    <cellStyle name="Comma 6 2 2 8 5 2 2" xfId="49127"/>
    <cellStyle name="Comma 6 2 2 8 5 2 3" xfId="54279"/>
    <cellStyle name="Comma 6 2 2 8 5 3" xfId="41920"/>
    <cellStyle name="Comma 6 2 2 8 5 4" xfId="54280"/>
    <cellStyle name="Comma 6 2 2 8 6" xfId="18264"/>
    <cellStyle name="Comma 6 2 2 8 6 2" xfId="25706"/>
    <cellStyle name="Comma 6 2 2 8 6 2 2" xfId="50229"/>
    <cellStyle name="Comma 6 2 2 8 6 2 3" xfId="54281"/>
    <cellStyle name="Comma 6 2 2 8 6 3" xfId="42960"/>
    <cellStyle name="Comma 6 2 2 8 6 4" xfId="54282"/>
    <cellStyle name="Comma 6 2 2 8 7" xfId="20054"/>
    <cellStyle name="Comma 6 2 2 8 7 2" xfId="44618"/>
    <cellStyle name="Comma 6 2 2 8 7 3" xfId="54283"/>
    <cellStyle name="Comma 6 2 2 8 8" xfId="8697"/>
    <cellStyle name="Comma 6 2 2 8 8 2" xfId="33714"/>
    <cellStyle name="Comma 6 2 2 8 9" xfId="27931"/>
    <cellStyle name="Comma 6 2 2 8 9 2" xfId="54284"/>
    <cellStyle name="Comma 6 2 2 9" xfId="2433"/>
    <cellStyle name="Comma 6 2 2 9 2" xfId="6770"/>
    <cellStyle name="Comma 6 2 2 9 2 2" xfId="22531"/>
    <cellStyle name="Comma 6 2 2 9 2 2 2" xfId="47077"/>
    <cellStyle name="Comma 6 2 2 9 2 2 3" xfId="54285"/>
    <cellStyle name="Comma 6 2 2 9 2 3" xfId="15141"/>
    <cellStyle name="Comma 6 2 2 9 2 3 2" xfId="39969"/>
    <cellStyle name="Comma 6 2 2 9 2 4" xfId="10709"/>
    <cellStyle name="Comma 6 2 2 9 2 4 2" xfId="35726"/>
    <cellStyle name="Comma 6 2 2 9 2 5" xfId="31853"/>
    <cellStyle name="Comma 6 2 2 9 3" xfId="4800"/>
    <cellStyle name="Comma 6 2 2 9 3 2" xfId="23555"/>
    <cellStyle name="Comma 6 2 2 9 3 2 2" xfId="48098"/>
    <cellStyle name="Comma 6 2 2 9 3 2 3" xfId="54286"/>
    <cellStyle name="Comma 6 2 2 9 3 3" xfId="11932"/>
    <cellStyle name="Comma 6 2 2 9 3 3 2" xfId="36949"/>
    <cellStyle name="Comma 6 2 2 9 3 4" xfId="29922"/>
    <cellStyle name="Comma 6 2 2 9 4" xfId="17229"/>
    <cellStyle name="Comma 6 2 2 9 4 2" xfId="24647"/>
    <cellStyle name="Comma 6 2 2 9 4 2 2" xfId="49186"/>
    <cellStyle name="Comma 6 2 2 9 4 2 3" xfId="54287"/>
    <cellStyle name="Comma 6 2 2 9 4 3" xfId="41979"/>
    <cellStyle name="Comma 6 2 2 9 4 4" xfId="54288"/>
    <cellStyle name="Comma 6 2 2 9 5" xfId="18324"/>
    <cellStyle name="Comma 6 2 2 9 5 2" xfId="25765"/>
    <cellStyle name="Comma 6 2 2 9 5 2 2" xfId="50288"/>
    <cellStyle name="Comma 6 2 2 9 5 2 3" xfId="54289"/>
    <cellStyle name="Comma 6 2 2 9 5 3" xfId="43019"/>
    <cellStyle name="Comma 6 2 2 9 5 4" xfId="54290"/>
    <cellStyle name="Comma 6 2 2 9 6" xfId="21524"/>
    <cellStyle name="Comma 6 2 2 9 6 2" xfId="46083"/>
    <cellStyle name="Comma 6 2 2 9 6 3" xfId="54291"/>
    <cellStyle name="Comma 6 2 2 9 7" xfId="8756"/>
    <cellStyle name="Comma 6 2 2 9 7 2" xfId="33773"/>
    <cellStyle name="Comma 6 2 2 9 8" xfId="27990"/>
    <cellStyle name="Comma 6 2 2 9 8 2" xfId="54292"/>
    <cellStyle name="Comma 6 2 2 9 9" xfId="54293"/>
    <cellStyle name="Comma 6 2 20" xfId="3775"/>
    <cellStyle name="Comma 6 2 20 2" xfId="11933"/>
    <cellStyle name="Comma 6 2 20 2 2" xfId="36950"/>
    <cellStyle name="Comma 6 2 20 3" xfId="28897"/>
    <cellStyle name="Comma 6 2 21" xfId="7730"/>
    <cellStyle name="Comma 6 2 21 2" xfId="32748"/>
    <cellStyle name="Comma 6 2 22" xfId="26965"/>
    <cellStyle name="Comma 6 2 22 2" xfId="54294"/>
    <cellStyle name="Comma 6 2 23" xfId="54295"/>
    <cellStyle name="Comma 6 2 24" xfId="54296"/>
    <cellStyle name="Comma 6 2 25" xfId="54297"/>
    <cellStyle name="Comma 6 2 26" xfId="54298"/>
    <cellStyle name="Comma 6 2 27" xfId="54299"/>
    <cellStyle name="Comma 6 2 28" xfId="54300"/>
    <cellStyle name="Comma 6 2 29" xfId="54301"/>
    <cellStyle name="Comma 6 2 3" xfId="690"/>
    <cellStyle name="Comma 6 2 3 10" xfId="16237"/>
    <cellStyle name="Comma 6 2 3 10 2" xfId="23650"/>
    <cellStyle name="Comma 6 2 3 10 2 2" xfId="48189"/>
    <cellStyle name="Comma 6 2 3 10 2 3" xfId="54302"/>
    <cellStyle name="Comma 6 2 3 10 3" xfId="40997"/>
    <cellStyle name="Comma 6 2 3 10 4" xfId="54303"/>
    <cellStyle name="Comma 6 2 3 11" xfId="17316"/>
    <cellStyle name="Comma 6 2 3 11 2" xfId="24756"/>
    <cellStyle name="Comma 6 2 3 11 2 2" xfId="49279"/>
    <cellStyle name="Comma 6 2 3 11 2 3" xfId="54304"/>
    <cellStyle name="Comma 6 2 3 11 3" xfId="42018"/>
    <cellStyle name="Comma 6 2 3 11 4" xfId="54305"/>
    <cellStyle name="Comma 6 2 3 12" xfId="19044"/>
    <cellStyle name="Comma 6 2 3 12 2" xfId="43657"/>
    <cellStyle name="Comma 6 2 3 12 3" xfId="54306"/>
    <cellStyle name="Comma 6 2 3 13" xfId="7746"/>
    <cellStyle name="Comma 6 2 3 13 2" xfId="32764"/>
    <cellStyle name="Comma 6 2 3 14" xfId="26981"/>
    <cellStyle name="Comma 6 2 3 14 2" xfId="54307"/>
    <cellStyle name="Comma 6 2 3 15" xfId="54308"/>
    <cellStyle name="Comma 6 2 3 16" xfId="54309"/>
    <cellStyle name="Comma 6 2 3 17" xfId="54310"/>
    <cellStyle name="Comma 6 2 3 18" xfId="54311"/>
    <cellStyle name="Comma 6 2 3 19" xfId="54312"/>
    <cellStyle name="Comma 6 2 3 2" xfId="788"/>
    <cellStyle name="Comma 6 2 3 2 10" xfId="7788"/>
    <cellStyle name="Comma 6 2 3 2 10 2" xfId="32806"/>
    <cellStyle name="Comma 6 2 3 2 11" xfId="27023"/>
    <cellStyle name="Comma 6 2 3 2 11 2" xfId="54313"/>
    <cellStyle name="Comma 6 2 3 2 12" xfId="54314"/>
    <cellStyle name="Comma 6 2 3 2 13" xfId="54315"/>
    <cellStyle name="Comma 6 2 3 2 14" xfId="54316"/>
    <cellStyle name="Comma 6 2 3 2 15" xfId="54317"/>
    <cellStyle name="Comma 6 2 3 2 16" xfId="54318"/>
    <cellStyle name="Comma 6 2 3 2 17" xfId="54319"/>
    <cellStyle name="Comma 6 2 3 2 18" xfId="54320"/>
    <cellStyle name="Comma 6 2 3 2 19" xfId="54321"/>
    <cellStyle name="Comma 6 2 3 2 2" xfId="5776"/>
    <cellStyle name="Comma 6 2 3 2 2 2" xfId="19237"/>
    <cellStyle name="Comma 6 2 3 2 2 2 2" xfId="43830"/>
    <cellStyle name="Comma 6 2 3 2 2 2 3" xfId="54322"/>
    <cellStyle name="Comma 6 2 3 2 2 3" xfId="13671"/>
    <cellStyle name="Comma 6 2 3 2 2 3 2" xfId="38633"/>
    <cellStyle name="Comma 6 2 3 2 2 4" xfId="9742"/>
    <cellStyle name="Comma 6 2 3 2 2 4 2" xfId="34759"/>
    <cellStyle name="Comma 6 2 3 2 2 5" xfId="30886"/>
    <cellStyle name="Comma 6 2 3 2 20" xfId="54323"/>
    <cellStyle name="Comma 6 2 3 2 21" xfId="54324"/>
    <cellStyle name="Comma 6 2 3 2 22" xfId="54325"/>
    <cellStyle name="Comma 6 2 3 2 23" xfId="54326"/>
    <cellStyle name="Comma 6 2 3 2 24" xfId="54327"/>
    <cellStyle name="Comma 6 2 3 2 25" xfId="54328"/>
    <cellStyle name="Comma 6 2 3 2 26" xfId="54329"/>
    <cellStyle name="Comma 6 2 3 2 27" xfId="54330"/>
    <cellStyle name="Comma 6 2 3 2 28" xfId="54331"/>
    <cellStyle name="Comma 6 2 3 2 29" xfId="54332"/>
    <cellStyle name="Comma 6 2 3 2 3" xfId="3833"/>
    <cellStyle name="Comma 6 2 3 2 3 2" xfId="20092"/>
    <cellStyle name="Comma 6 2 3 2 3 2 2" xfId="44656"/>
    <cellStyle name="Comma 6 2 3 2 3 2 3" xfId="54333"/>
    <cellStyle name="Comma 6 2 3 2 3 3" xfId="11934"/>
    <cellStyle name="Comma 6 2 3 2 3 3 2" xfId="36951"/>
    <cellStyle name="Comma 6 2 3 2 3 4" xfId="28955"/>
    <cellStyle name="Comma 6 2 3 2 30" xfId="54334"/>
    <cellStyle name="Comma 6 2 3 2 31" xfId="54335"/>
    <cellStyle name="Comma 6 2 3 2 4" xfId="14052"/>
    <cellStyle name="Comma 6 2 3 2 4 2" xfId="20558"/>
    <cellStyle name="Comma 6 2 3 2 4 2 2" xfId="45119"/>
    <cellStyle name="Comma 6 2 3 2 4 2 3" xfId="54336"/>
    <cellStyle name="Comma 6 2 3 2 4 3" xfId="38933"/>
    <cellStyle name="Comma 6 2 3 2 4 4" xfId="54337"/>
    <cellStyle name="Comma 6 2 3 2 5" xfId="14785"/>
    <cellStyle name="Comma 6 2 3 2 5 2" xfId="21585"/>
    <cellStyle name="Comma 6 2 3 2 5 2 2" xfId="46144"/>
    <cellStyle name="Comma 6 2 3 2 5 2 3" xfId="54338"/>
    <cellStyle name="Comma 6 2 3 2 5 3" xfId="39630"/>
    <cellStyle name="Comma 6 2 3 2 5 4" xfId="54339"/>
    <cellStyle name="Comma 6 2 3 2 6" xfId="15226"/>
    <cellStyle name="Comma 6 2 3 2 6 2" xfId="22602"/>
    <cellStyle name="Comma 6 2 3 2 6 2 2" xfId="47146"/>
    <cellStyle name="Comma 6 2 3 2 6 2 3" xfId="54340"/>
    <cellStyle name="Comma 6 2 3 2 6 3" xfId="40029"/>
    <cellStyle name="Comma 6 2 3 2 6 4" xfId="54341"/>
    <cellStyle name="Comma 6 2 3 2 7" xfId="16280"/>
    <cellStyle name="Comma 6 2 3 2 7 2" xfId="23692"/>
    <cellStyle name="Comma 6 2 3 2 7 2 2" xfId="48231"/>
    <cellStyle name="Comma 6 2 3 2 7 2 3" xfId="54342"/>
    <cellStyle name="Comma 6 2 3 2 7 3" xfId="41039"/>
    <cellStyle name="Comma 6 2 3 2 7 4" xfId="54343"/>
    <cellStyle name="Comma 6 2 3 2 8" xfId="17358"/>
    <cellStyle name="Comma 6 2 3 2 8 2" xfId="24798"/>
    <cellStyle name="Comma 6 2 3 2 8 2 2" xfId="49321"/>
    <cellStyle name="Comma 6 2 3 2 8 2 3" xfId="54344"/>
    <cellStyle name="Comma 6 2 3 2 8 3" xfId="42059"/>
    <cellStyle name="Comma 6 2 3 2 8 4" xfId="54345"/>
    <cellStyle name="Comma 6 2 3 2 9" xfId="19137"/>
    <cellStyle name="Comma 6 2 3 2 9 2" xfId="43734"/>
    <cellStyle name="Comma 6 2 3 2 9 3" xfId="54346"/>
    <cellStyle name="Comma 6 2 3 20" xfId="54347"/>
    <cellStyle name="Comma 6 2 3 21" xfId="54348"/>
    <cellStyle name="Comma 6 2 3 22" xfId="54349"/>
    <cellStyle name="Comma 6 2 3 23" xfId="54350"/>
    <cellStyle name="Comma 6 2 3 24" xfId="54351"/>
    <cellStyle name="Comma 6 2 3 25" xfId="54352"/>
    <cellStyle name="Comma 6 2 3 26" xfId="54353"/>
    <cellStyle name="Comma 6 2 3 27" xfId="54354"/>
    <cellStyle name="Comma 6 2 3 28" xfId="54355"/>
    <cellStyle name="Comma 6 2 3 29" xfId="54356"/>
    <cellStyle name="Comma 6 2 3 3" xfId="2031"/>
    <cellStyle name="Comma 6 2 3 3 10" xfId="8490"/>
    <cellStyle name="Comma 6 2 3 3 10 2" xfId="33507"/>
    <cellStyle name="Comma 6 2 3 3 11" xfId="27724"/>
    <cellStyle name="Comma 6 2 3 3 11 2" xfId="54357"/>
    <cellStyle name="Comma 6 2 3 3 12" xfId="54358"/>
    <cellStyle name="Comma 6 2 3 3 2" xfId="6494"/>
    <cellStyle name="Comma 6 2 3 3 2 2" xfId="19949"/>
    <cellStyle name="Comma 6 2 3 3 2 2 2" xfId="44518"/>
    <cellStyle name="Comma 6 2 3 3 2 2 3" xfId="54359"/>
    <cellStyle name="Comma 6 2 3 3 2 3" xfId="13578"/>
    <cellStyle name="Comma 6 2 3 3 2 3 2" xfId="38568"/>
    <cellStyle name="Comma 6 2 3 3 2 4" xfId="10443"/>
    <cellStyle name="Comma 6 2 3 3 2 4 2" xfId="35460"/>
    <cellStyle name="Comma 6 2 3 3 2 5" xfId="31587"/>
    <cellStyle name="Comma 6 2 3 3 3" xfId="4534"/>
    <cellStyle name="Comma 6 2 3 3 3 2" xfId="20301"/>
    <cellStyle name="Comma 6 2 3 3 3 2 2" xfId="44863"/>
    <cellStyle name="Comma 6 2 3 3 3 2 3" xfId="54360"/>
    <cellStyle name="Comma 6 2 3 3 3 3" xfId="11935"/>
    <cellStyle name="Comma 6 2 3 3 3 3 2" xfId="36952"/>
    <cellStyle name="Comma 6 2 3 3 3 4" xfId="29656"/>
    <cellStyle name="Comma 6 2 3 3 4" xfId="14605"/>
    <cellStyle name="Comma 6 2 3 3 4 2" xfId="21257"/>
    <cellStyle name="Comma 6 2 3 3 4 2 2" xfId="45817"/>
    <cellStyle name="Comma 6 2 3 3 4 2 3" xfId="54361"/>
    <cellStyle name="Comma 6 2 3 3 4 3" xfId="39474"/>
    <cellStyle name="Comma 6 2 3 3 4 4" xfId="54362"/>
    <cellStyle name="Comma 6 2 3 3 5" xfId="14975"/>
    <cellStyle name="Comma 6 2 3 3 5 2" xfId="22267"/>
    <cellStyle name="Comma 6 2 3 3 5 2 2" xfId="46826"/>
    <cellStyle name="Comma 6 2 3 3 5 2 3" xfId="54363"/>
    <cellStyle name="Comma 6 2 3 3 5 3" xfId="39817"/>
    <cellStyle name="Comma 6 2 3 3 5 4" xfId="54364"/>
    <cellStyle name="Comma 6 2 3 3 6" xfId="15912"/>
    <cellStyle name="Comma 6 2 3 3 6 2" xfId="23289"/>
    <cellStyle name="Comma 6 2 3 3 6 2 2" xfId="47832"/>
    <cellStyle name="Comma 6 2 3 3 6 2 3" xfId="54365"/>
    <cellStyle name="Comma 6 2 3 3 6 3" xfId="40708"/>
    <cellStyle name="Comma 6 2 3 3 6 4" xfId="54366"/>
    <cellStyle name="Comma 6 2 3 3 7" xfId="16974"/>
    <cellStyle name="Comma 6 2 3 3 7 2" xfId="24393"/>
    <cellStyle name="Comma 6 2 3 3 7 2 2" xfId="48932"/>
    <cellStyle name="Comma 6 2 3 3 7 2 3" xfId="54367"/>
    <cellStyle name="Comma 6 2 3 3 7 3" xfId="41725"/>
    <cellStyle name="Comma 6 2 3 3 7 4" xfId="54368"/>
    <cellStyle name="Comma 6 2 3 3 8" xfId="18060"/>
    <cellStyle name="Comma 6 2 3 3 8 2" xfId="25499"/>
    <cellStyle name="Comma 6 2 3 3 8 2 2" xfId="50022"/>
    <cellStyle name="Comma 6 2 3 3 8 2 3" xfId="54369"/>
    <cellStyle name="Comma 6 2 3 3 8 3" xfId="42756"/>
    <cellStyle name="Comma 6 2 3 3 8 4" xfId="54370"/>
    <cellStyle name="Comma 6 2 3 3 9" xfId="19093"/>
    <cellStyle name="Comma 6 2 3 3 9 2" xfId="43692"/>
    <cellStyle name="Comma 6 2 3 3 9 3" xfId="54371"/>
    <cellStyle name="Comma 6 2 3 30" xfId="54372"/>
    <cellStyle name="Comma 6 2 3 31" xfId="54373"/>
    <cellStyle name="Comma 6 2 3 32" xfId="54374"/>
    <cellStyle name="Comma 6 2 3 33" xfId="54375"/>
    <cellStyle name="Comma 6 2 3 34" xfId="54376"/>
    <cellStyle name="Comma 6 2 3 35" xfId="54377"/>
    <cellStyle name="Comma 6 2 3 36" xfId="54378"/>
    <cellStyle name="Comma 6 2 3 4" xfId="2217"/>
    <cellStyle name="Comma 6 2 3 4 10" xfId="27802"/>
    <cellStyle name="Comma 6 2 3 4 10 2" xfId="54379"/>
    <cellStyle name="Comma 6 2 3 4 11" xfId="54380"/>
    <cellStyle name="Comma 6 2 3 4 2" xfId="6582"/>
    <cellStyle name="Comma 6 2 3 4 2 2" xfId="20379"/>
    <cellStyle name="Comma 6 2 3 4 2 2 2" xfId="44941"/>
    <cellStyle name="Comma 6 2 3 4 2 2 3" xfId="54381"/>
    <cellStyle name="Comma 6 2 3 4 2 3" xfId="13947"/>
    <cellStyle name="Comma 6 2 3 4 2 3 2" xfId="38842"/>
    <cellStyle name="Comma 6 2 3 4 2 4" xfId="10521"/>
    <cellStyle name="Comma 6 2 3 4 2 4 2" xfId="35538"/>
    <cellStyle name="Comma 6 2 3 4 2 5" xfId="31665"/>
    <cellStyle name="Comma 6 2 3 4 3" xfId="4612"/>
    <cellStyle name="Comma 6 2 3 4 3 2" xfId="21336"/>
    <cellStyle name="Comma 6 2 3 4 3 2 2" xfId="45895"/>
    <cellStyle name="Comma 6 2 3 4 3 2 3" xfId="54382"/>
    <cellStyle name="Comma 6 2 3 4 3 3" xfId="11936"/>
    <cellStyle name="Comma 6 2 3 4 3 3 2" xfId="36953"/>
    <cellStyle name="Comma 6 2 3 4 3 4" xfId="29734"/>
    <cellStyle name="Comma 6 2 3 4 4" xfId="15036"/>
    <cellStyle name="Comma 6 2 3 4 4 2" xfId="22330"/>
    <cellStyle name="Comma 6 2 3 4 4 2 2" xfId="46889"/>
    <cellStyle name="Comma 6 2 3 4 4 2 3" xfId="54383"/>
    <cellStyle name="Comma 6 2 3 4 4 3" xfId="39878"/>
    <cellStyle name="Comma 6 2 3 4 4 4" xfId="54384"/>
    <cellStyle name="Comma 6 2 3 4 5" xfId="15975"/>
    <cellStyle name="Comma 6 2 3 4 5 2" xfId="23367"/>
    <cellStyle name="Comma 6 2 3 4 5 2 2" xfId="47910"/>
    <cellStyle name="Comma 6 2 3 4 5 2 3" xfId="54385"/>
    <cellStyle name="Comma 6 2 3 4 5 3" xfId="40771"/>
    <cellStyle name="Comma 6 2 3 4 5 4" xfId="54386"/>
    <cellStyle name="Comma 6 2 3 4 6" xfId="17041"/>
    <cellStyle name="Comma 6 2 3 4 6 2" xfId="24459"/>
    <cellStyle name="Comma 6 2 3 4 6 2 2" xfId="48998"/>
    <cellStyle name="Comma 6 2 3 4 6 2 3" xfId="54387"/>
    <cellStyle name="Comma 6 2 3 4 6 3" xfId="41791"/>
    <cellStyle name="Comma 6 2 3 4 6 4" xfId="54388"/>
    <cellStyle name="Comma 6 2 3 4 7" xfId="18135"/>
    <cellStyle name="Comma 6 2 3 4 7 2" xfId="25577"/>
    <cellStyle name="Comma 6 2 3 4 7 2 2" xfId="50100"/>
    <cellStyle name="Comma 6 2 3 4 7 2 3" xfId="54389"/>
    <cellStyle name="Comma 6 2 3 4 7 3" xfId="42831"/>
    <cellStyle name="Comma 6 2 3 4 7 4" xfId="54390"/>
    <cellStyle name="Comma 6 2 3 4 8" xfId="20019"/>
    <cellStyle name="Comma 6 2 3 4 8 2" xfId="44584"/>
    <cellStyle name="Comma 6 2 3 4 8 3" xfId="54391"/>
    <cellStyle name="Comma 6 2 3 4 9" xfId="8568"/>
    <cellStyle name="Comma 6 2 3 4 9 2" xfId="33585"/>
    <cellStyle name="Comma 6 2 3 5" xfId="2328"/>
    <cellStyle name="Comma 6 2 3 5 10" xfId="27897"/>
    <cellStyle name="Comma 6 2 3 5 10 2" xfId="54392"/>
    <cellStyle name="Comma 6 2 3 5 11" xfId="54393"/>
    <cellStyle name="Comma 6 2 3 5 2" xfId="6677"/>
    <cellStyle name="Comma 6 2 3 5 2 2" xfId="20475"/>
    <cellStyle name="Comma 6 2 3 5 2 2 2" xfId="45036"/>
    <cellStyle name="Comma 6 2 3 5 2 2 3" xfId="54394"/>
    <cellStyle name="Comma 6 2 3 5 2 3" xfId="13991"/>
    <cellStyle name="Comma 6 2 3 5 2 3 2" xfId="38885"/>
    <cellStyle name="Comma 6 2 3 5 2 4" xfId="10616"/>
    <cellStyle name="Comma 6 2 3 5 2 4 2" xfId="35633"/>
    <cellStyle name="Comma 6 2 3 5 2 5" xfId="31760"/>
    <cellStyle name="Comma 6 2 3 5 3" xfId="4707"/>
    <cellStyle name="Comma 6 2 3 5 3 2" xfId="21431"/>
    <cellStyle name="Comma 6 2 3 5 3 2 2" xfId="45990"/>
    <cellStyle name="Comma 6 2 3 5 3 2 3" xfId="54395"/>
    <cellStyle name="Comma 6 2 3 5 3 3" xfId="11937"/>
    <cellStyle name="Comma 6 2 3 5 3 3 2" xfId="36954"/>
    <cellStyle name="Comma 6 2 3 5 3 4" xfId="29829"/>
    <cellStyle name="Comma 6 2 3 5 4" xfId="15084"/>
    <cellStyle name="Comma 6 2 3 5 4 2" xfId="22429"/>
    <cellStyle name="Comma 6 2 3 5 4 2 2" xfId="46984"/>
    <cellStyle name="Comma 6 2 3 5 4 2 3" xfId="54396"/>
    <cellStyle name="Comma 6 2 3 5 4 3" xfId="39921"/>
    <cellStyle name="Comma 6 2 3 5 4 4" xfId="54397"/>
    <cellStyle name="Comma 6 2 3 5 5" xfId="16071"/>
    <cellStyle name="Comma 6 2 3 5 5 2" xfId="23462"/>
    <cellStyle name="Comma 6 2 3 5 5 2 2" xfId="48005"/>
    <cellStyle name="Comma 6 2 3 5 5 2 3" xfId="54398"/>
    <cellStyle name="Comma 6 2 3 5 5 3" xfId="40866"/>
    <cellStyle name="Comma 6 2 3 5 5 4" xfId="54399"/>
    <cellStyle name="Comma 6 2 3 5 6" xfId="17136"/>
    <cellStyle name="Comma 6 2 3 5 6 2" xfId="24554"/>
    <cellStyle name="Comma 6 2 3 5 6 2 2" xfId="49093"/>
    <cellStyle name="Comma 6 2 3 5 6 2 3" xfId="54400"/>
    <cellStyle name="Comma 6 2 3 5 6 3" xfId="41886"/>
    <cellStyle name="Comma 6 2 3 5 6 4" xfId="54401"/>
    <cellStyle name="Comma 6 2 3 5 7" xfId="18230"/>
    <cellStyle name="Comma 6 2 3 5 7 2" xfId="25672"/>
    <cellStyle name="Comma 6 2 3 5 7 2 2" xfId="50195"/>
    <cellStyle name="Comma 6 2 3 5 7 2 3" xfId="54402"/>
    <cellStyle name="Comma 6 2 3 5 7 3" xfId="42926"/>
    <cellStyle name="Comma 6 2 3 5 7 4" xfId="54403"/>
    <cellStyle name="Comma 6 2 3 5 8" xfId="19195"/>
    <cellStyle name="Comma 6 2 3 5 8 2" xfId="43788"/>
    <cellStyle name="Comma 6 2 3 5 8 3" xfId="54404"/>
    <cellStyle name="Comma 6 2 3 5 9" xfId="8663"/>
    <cellStyle name="Comma 6 2 3 5 9 2" xfId="33680"/>
    <cellStyle name="Comma 6 2 3 6" xfId="3367"/>
    <cellStyle name="Comma 6 2 3 6 2" xfId="7525"/>
    <cellStyle name="Comma 6 2 3 6 2 2" xfId="26512"/>
    <cellStyle name="Comma 6 2 3 6 2 2 2" xfId="51034"/>
    <cellStyle name="Comma 6 2 3 6 2 2 3" xfId="54405"/>
    <cellStyle name="Comma 6 2 3 6 2 3" xfId="18919"/>
    <cellStyle name="Comma 6 2 3 6 2 3 2" xfId="43612"/>
    <cellStyle name="Comma 6 2 3 6 2 4" xfId="11455"/>
    <cellStyle name="Comma 6 2 3 6 2 4 2" xfId="36472"/>
    <cellStyle name="Comma 6 2 3 6 2 5" xfId="32599"/>
    <cellStyle name="Comma 6 2 3 6 3" xfId="5546"/>
    <cellStyle name="Comma 6 2 3 6 3 2" xfId="11938"/>
    <cellStyle name="Comma 6 2 3 6 3 2 2" xfId="36955"/>
    <cellStyle name="Comma 6 2 3 6 3 3" xfId="30668"/>
    <cellStyle name="Comma 6 2 3 6 4" xfId="9516"/>
    <cellStyle name="Comma 6 2 3 6 4 2" xfId="34533"/>
    <cellStyle name="Comma 6 2 3 6 5" xfId="28736"/>
    <cellStyle name="Comma 6 2 3 6 5 2" xfId="54406"/>
    <cellStyle name="Comma 6 2 3 6 6" xfId="54407"/>
    <cellStyle name="Comma 6 2 3 7" xfId="3475"/>
    <cellStyle name="Comma 6 2 3 7 2" xfId="7615"/>
    <cellStyle name="Comma 6 2 3 7 2 2" xfId="20516"/>
    <cellStyle name="Comma 6 2 3 7 2 2 2" xfId="45077"/>
    <cellStyle name="Comma 6 2 3 7 2 3" xfId="11545"/>
    <cellStyle name="Comma 6 2 3 7 2 3 2" xfId="36562"/>
    <cellStyle name="Comma 6 2 3 7 2 4" xfId="32689"/>
    <cellStyle name="Comma 6 2 3 7 3" xfId="5636"/>
    <cellStyle name="Comma 6 2 3 7 3 2" xfId="11939"/>
    <cellStyle name="Comma 6 2 3 7 3 2 2" xfId="36956"/>
    <cellStyle name="Comma 6 2 3 7 3 3" xfId="30758"/>
    <cellStyle name="Comma 6 2 3 7 4" xfId="9612"/>
    <cellStyle name="Comma 6 2 3 7 4 2" xfId="34629"/>
    <cellStyle name="Comma 6 2 3 7 5" xfId="28826"/>
    <cellStyle name="Comma 6 2 3 8" xfId="5734"/>
    <cellStyle name="Comma 6 2 3 8 2" xfId="21544"/>
    <cellStyle name="Comma 6 2 3 8 2 2" xfId="46103"/>
    <cellStyle name="Comma 6 2 3 8 2 3" xfId="54408"/>
    <cellStyle name="Comma 6 2 3 8 3" xfId="14749"/>
    <cellStyle name="Comma 6 2 3 8 3 2" xfId="39594"/>
    <cellStyle name="Comma 6 2 3 8 4" xfId="9700"/>
    <cellStyle name="Comma 6 2 3 8 4 2" xfId="34717"/>
    <cellStyle name="Comma 6 2 3 8 5" xfId="30844"/>
    <cellStyle name="Comma 6 2 3 9" xfId="3791"/>
    <cellStyle name="Comma 6 2 3 9 2" xfId="22560"/>
    <cellStyle name="Comma 6 2 3 9 2 2" xfId="47104"/>
    <cellStyle name="Comma 6 2 3 9 2 3" xfId="54409"/>
    <cellStyle name="Comma 6 2 3 9 3" xfId="11940"/>
    <cellStyle name="Comma 6 2 3 9 3 2" xfId="36957"/>
    <cellStyle name="Comma 6 2 3 9 4" xfId="28913"/>
    <cellStyle name="Comma 6 2 30" xfId="54410"/>
    <cellStyle name="Comma 6 2 31" xfId="54411"/>
    <cellStyle name="Comma 6 2 32" xfId="54412"/>
    <cellStyle name="Comma 6 2 33" xfId="54413"/>
    <cellStyle name="Comma 6 2 34" xfId="54414"/>
    <cellStyle name="Comma 6 2 35" xfId="54415"/>
    <cellStyle name="Comma 6 2 36" xfId="54416"/>
    <cellStyle name="Comma 6 2 37" xfId="54417"/>
    <cellStyle name="Comma 6 2 38" xfId="54418"/>
    <cellStyle name="Comma 6 2 39" xfId="54419"/>
    <cellStyle name="Comma 6 2 4" xfId="691"/>
    <cellStyle name="Comma 6 2 4 10" xfId="16238"/>
    <cellStyle name="Comma 6 2 4 10 2" xfId="23651"/>
    <cellStyle name="Comma 6 2 4 10 2 2" xfId="48190"/>
    <cellStyle name="Comma 6 2 4 10 2 3" xfId="54420"/>
    <cellStyle name="Comma 6 2 4 10 3" xfId="40998"/>
    <cellStyle name="Comma 6 2 4 10 4" xfId="54421"/>
    <cellStyle name="Comma 6 2 4 11" xfId="17317"/>
    <cellStyle name="Comma 6 2 4 11 2" xfId="24757"/>
    <cellStyle name="Comma 6 2 4 11 2 2" xfId="49280"/>
    <cellStyle name="Comma 6 2 4 11 2 3" xfId="54422"/>
    <cellStyle name="Comma 6 2 4 11 3" xfId="42019"/>
    <cellStyle name="Comma 6 2 4 11 4" xfId="54423"/>
    <cellStyle name="Comma 6 2 4 12" xfId="19052"/>
    <cellStyle name="Comma 6 2 4 12 2" xfId="43664"/>
    <cellStyle name="Comma 6 2 4 12 3" xfId="54424"/>
    <cellStyle name="Comma 6 2 4 13" xfId="7747"/>
    <cellStyle name="Comma 6 2 4 13 2" xfId="32765"/>
    <cellStyle name="Comma 6 2 4 14" xfId="26982"/>
    <cellStyle name="Comma 6 2 4 14 2" xfId="54425"/>
    <cellStyle name="Comma 6 2 4 15" xfId="54426"/>
    <cellStyle name="Comma 6 2 4 16" xfId="54427"/>
    <cellStyle name="Comma 6 2 4 17" xfId="54428"/>
    <cellStyle name="Comma 6 2 4 18" xfId="54429"/>
    <cellStyle name="Comma 6 2 4 19" xfId="54430"/>
    <cellStyle name="Comma 6 2 4 2" xfId="789"/>
    <cellStyle name="Comma 6 2 4 2 10" xfId="7789"/>
    <cellStyle name="Comma 6 2 4 2 10 2" xfId="32807"/>
    <cellStyle name="Comma 6 2 4 2 11" xfId="27024"/>
    <cellStyle name="Comma 6 2 4 2 11 2" xfId="54431"/>
    <cellStyle name="Comma 6 2 4 2 12" xfId="54432"/>
    <cellStyle name="Comma 6 2 4 2 2" xfId="5777"/>
    <cellStyle name="Comma 6 2 4 2 2 2" xfId="19238"/>
    <cellStyle name="Comma 6 2 4 2 2 2 2" xfId="43831"/>
    <cellStyle name="Comma 6 2 4 2 2 2 3" xfId="54433"/>
    <cellStyle name="Comma 6 2 4 2 2 3" xfId="13581"/>
    <cellStyle name="Comma 6 2 4 2 2 3 2" xfId="38571"/>
    <cellStyle name="Comma 6 2 4 2 2 4" xfId="9743"/>
    <cellStyle name="Comma 6 2 4 2 2 4 2" xfId="34760"/>
    <cellStyle name="Comma 6 2 4 2 2 5" xfId="30887"/>
    <cellStyle name="Comma 6 2 4 2 3" xfId="3834"/>
    <cellStyle name="Comma 6 2 4 2 3 2" xfId="20093"/>
    <cellStyle name="Comma 6 2 4 2 3 2 2" xfId="44657"/>
    <cellStyle name="Comma 6 2 4 2 3 2 3" xfId="54434"/>
    <cellStyle name="Comma 6 2 4 2 3 3" xfId="11941"/>
    <cellStyle name="Comma 6 2 4 2 3 3 2" xfId="36958"/>
    <cellStyle name="Comma 6 2 4 2 3 4" xfId="28956"/>
    <cellStyle name="Comma 6 2 4 2 4" xfId="14053"/>
    <cellStyle name="Comma 6 2 4 2 4 2" xfId="20559"/>
    <cellStyle name="Comma 6 2 4 2 4 2 2" xfId="45120"/>
    <cellStyle name="Comma 6 2 4 2 4 2 3" xfId="54435"/>
    <cellStyle name="Comma 6 2 4 2 4 3" xfId="38934"/>
    <cellStyle name="Comma 6 2 4 2 4 4" xfId="54436"/>
    <cellStyle name="Comma 6 2 4 2 5" xfId="14786"/>
    <cellStyle name="Comma 6 2 4 2 5 2" xfId="21586"/>
    <cellStyle name="Comma 6 2 4 2 5 2 2" xfId="46145"/>
    <cellStyle name="Comma 6 2 4 2 5 2 3" xfId="54437"/>
    <cellStyle name="Comma 6 2 4 2 5 3" xfId="39631"/>
    <cellStyle name="Comma 6 2 4 2 5 4" xfId="54438"/>
    <cellStyle name="Comma 6 2 4 2 6" xfId="15227"/>
    <cellStyle name="Comma 6 2 4 2 6 2" xfId="22603"/>
    <cellStyle name="Comma 6 2 4 2 6 2 2" xfId="47147"/>
    <cellStyle name="Comma 6 2 4 2 6 2 3" xfId="54439"/>
    <cellStyle name="Comma 6 2 4 2 6 3" xfId="40030"/>
    <cellStyle name="Comma 6 2 4 2 6 4" xfId="54440"/>
    <cellStyle name="Comma 6 2 4 2 7" xfId="16281"/>
    <cellStyle name="Comma 6 2 4 2 7 2" xfId="23693"/>
    <cellStyle name="Comma 6 2 4 2 7 2 2" xfId="48232"/>
    <cellStyle name="Comma 6 2 4 2 7 2 3" xfId="54441"/>
    <cellStyle name="Comma 6 2 4 2 7 3" xfId="41040"/>
    <cellStyle name="Comma 6 2 4 2 7 4" xfId="54442"/>
    <cellStyle name="Comma 6 2 4 2 8" xfId="17359"/>
    <cellStyle name="Comma 6 2 4 2 8 2" xfId="24799"/>
    <cellStyle name="Comma 6 2 4 2 8 2 2" xfId="49322"/>
    <cellStyle name="Comma 6 2 4 2 8 2 3" xfId="54443"/>
    <cellStyle name="Comma 6 2 4 2 8 3" xfId="42060"/>
    <cellStyle name="Comma 6 2 4 2 8 4" xfId="54444"/>
    <cellStyle name="Comma 6 2 4 2 9" xfId="19138"/>
    <cellStyle name="Comma 6 2 4 2 9 2" xfId="43735"/>
    <cellStyle name="Comma 6 2 4 2 9 3" xfId="54445"/>
    <cellStyle name="Comma 6 2 4 20" xfId="54446"/>
    <cellStyle name="Comma 6 2 4 21" xfId="54447"/>
    <cellStyle name="Comma 6 2 4 22" xfId="54448"/>
    <cellStyle name="Comma 6 2 4 23" xfId="54449"/>
    <cellStyle name="Comma 6 2 4 24" xfId="54450"/>
    <cellStyle name="Comma 6 2 4 25" xfId="54451"/>
    <cellStyle name="Comma 6 2 4 26" xfId="54452"/>
    <cellStyle name="Comma 6 2 4 27" xfId="54453"/>
    <cellStyle name="Comma 6 2 4 28" xfId="54454"/>
    <cellStyle name="Comma 6 2 4 29" xfId="54455"/>
    <cellStyle name="Comma 6 2 4 3" xfId="2032"/>
    <cellStyle name="Comma 6 2 4 3 10" xfId="8491"/>
    <cellStyle name="Comma 6 2 4 3 10 2" xfId="33508"/>
    <cellStyle name="Comma 6 2 4 3 11" xfId="27725"/>
    <cellStyle name="Comma 6 2 4 3 11 2" xfId="54456"/>
    <cellStyle name="Comma 6 2 4 3 12" xfId="54457"/>
    <cellStyle name="Comma 6 2 4 3 2" xfId="6495"/>
    <cellStyle name="Comma 6 2 4 3 2 2" xfId="19950"/>
    <cellStyle name="Comma 6 2 4 3 2 2 2" xfId="44519"/>
    <cellStyle name="Comma 6 2 4 3 2 2 3" xfId="54458"/>
    <cellStyle name="Comma 6 2 4 3 2 3" xfId="13577"/>
    <cellStyle name="Comma 6 2 4 3 2 3 2" xfId="38567"/>
    <cellStyle name="Comma 6 2 4 3 2 4" xfId="10444"/>
    <cellStyle name="Comma 6 2 4 3 2 4 2" xfId="35461"/>
    <cellStyle name="Comma 6 2 4 3 2 5" xfId="31588"/>
    <cellStyle name="Comma 6 2 4 3 3" xfId="4535"/>
    <cellStyle name="Comma 6 2 4 3 3 2" xfId="20302"/>
    <cellStyle name="Comma 6 2 4 3 3 2 2" xfId="44864"/>
    <cellStyle name="Comma 6 2 4 3 3 2 3" xfId="54459"/>
    <cellStyle name="Comma 6 2 4 3 3 3" xfId="11942"/>
    <cellStyle name="Comma 6 2 4 3 3 3 2" xfId="36959"/>
    <cellStyle name="Comma 6 2 4 3 3 4" xfId="29657"/>
    <cellStyle name="Comma 6 2 4 3 4" xfId="14606"/>
    <cellStyle name="Comma 6 2 4 3 4 2" xfId="21258"/>
    <cellStyle name="Comma 6 2 4 3 4 2 2" xfId="45818"/>
    <cellStyle name="Comma 6 2 4 3 4 2 3" xfId="54460"/>
    <cellStyle name="Comma 6 2 4 3 4 3" xfId="39475"/>
    <cellStyle name="Comma 6 2 4 3 4 4" xfId="54461"/>
    <cellStyle name="Comma 6 2 4 3 5" xfId="14976"/>
    <cellStyle name="Comma 6 2 4 3 5 2" xfId="22268"/>
    <cellStyle name="Comma 6 2 4 3 5 2 2" xfId="46827"/>
    <cellStyle name="Comma 6 2 4 3 5 2 3" xfId="54462"/>
    <cellStyle name="Comma 6 2 4 3 5 3" xfId="39818"/>
    <cellStyle name="Comma 6 2 4 3 5 4" xfId="54463"/>
    <cellStyle name="Comma 6 2 4 3 6" xfId="15913"/>
    <cellStyle name="Comma 6 2 4 3 6 2" xfId="23290"/>
    <cellStyle name="Comma 6 2 4 3 6 2 2" xfId="47833"/>
    <cellStyle name="Comma 6 2 4 3 6 2 3" xfId="54464"/>
    <cellStyle name="Comma 6 2 4 3 6 3" xfId="40709"/>
    <cellStyle name="Comma 6 2 4 3 6 4" xfId="54465"/>
    <cellStyle name="Comma 6 2 4 3 7" xfId="16975"/>
    <cellStyle name="Comma 6 2 4 3 7 2" xfId="24394"/>
    <cellStyle name="Comma 6 2 4 3 7 2 2" xfId="48933"/>
    <cellStyle name="Comma 6 2 4 3 7 2 3" xfId="54466"/>
    <cellStyle name="Comma 6 2 4 3 7 3" xfId="41726"/>
    <cellStyle name="Comma 6 2 4 3 7 4" xfId="54467"/>
    <cellStyle name="Comma 6 2 4 3 8" xfId="18061"/>
    <cellStyle name="Comma 6 2 4 3 8 2" xfId="25500"/>
    <cellStyle name="Comma 6 2 4 3 8 2 2" xfId="50023"/>
    <cellStyle name="Comma 6 2 4 3 8 2 3" xfId="54468"/>
    <cellStyle name="Comma 6 2 4 3 8 3" xfId="42757"/>
    <cellStyle name="Comma 6 2 4 3 8 4" xfId="54469"/>
    <cellStyle name="Comma 6 2 4 3 9" xfId="19094"/>
    <cellStyle name="Comma 6 2 4 3 9 2" xfId="43693"/>
    <cellStyle name="Comma 6 2 4 3 9 3" xfId="54470"/>
    <cellStyle name="Comma 6 2 4 30" xfId="54471"/>
    <cellStyle name="Comma 6 2 4 31" xfId="54472"/>
    <cellStyle name="Comma 6 2 4 32" xfId="54473"/>
    <cellStyle name="Comma 6 2 4 33" xfId="54474"/>
    <cellStyle name="Comma 6 2 4 34" xfId="54475"/>
    <cellStyle name="Comma 6 2 4 4" xfId="2218"/>
    <cellStyle name="Comma 6 2 4 4 10" xfId="27803"/>
    <cellStyle name="Comma 6 2 4 4 10 2" xfId="54476"/>
    <cellStyle name="Comma 6 2 4 4 11" xfId="54477"/>
    <cellStyle name="Comma 6 2 4 4 2" xfId="6583"/>
    <cellStyle name="Comma 6 2 4 4 2 2" xfId="20380"/>
    <cellStyle name="Comma 6 2 4 4 2 2 2" xfId="44942"/>
    <cellStyle name="Comma 6 2 4 4 2 2 3" xfId="54478"/>
    <cellStyle name="Comma 6 2 4 4 2 3" xfId="13948"/>
    <cellStyle name="Comma 6 2 4 4 2 3 2" xfId="38843"/>
    <cellStyle name="Comma 6 2 4 4 2 4" xfId="10522"/>
    <cellStyle name="Comma 6 2 4 4 2 4 2" xfId="35539"/>
    <cellStyle name="Comma 6 2 4 4 2 5" xfId="31666"/>
    <cellStyle name="Comma 6 2 4 4 3" xfId="4613"/>
    <cellStyle name="Comma 6 2 4 4 3 2" xfId="21337"/>
    <cellStyle name="Comma 6 2 4 4 3 2 2" xfId="45896"/>
    <cellStyle name="Comma 6 2 4 4 3 2 3" xfId="54479"/>
    <cellStyle name="Comma 6 2 4 4 3 3" xfId="11943"/>
    <cellStyle name="Comma 6 2 4 4 3 3 2" xfId="36960"/>
    <cellStyle name="Comma 6 2 4 4 3 4" xfId="29735"/>
    <cellStyle name="Comma 6 2 4 4 4" xfId="15037"/>
    <cellStyle name="Comma 6 2 4 4 4 2" xfId="22331"/>
    <cellStyle name="Comma 6 2 4 4 4 2 2" xfId="46890"/>
    <cellStyle name="Comma 6 2 4 4 4 2 3" xfId="54480"/>
    <cellStyle name="Comma 6 2 4 4 4 3" xfId="39879"/>
    <cellStyle name="Comma 6 2 4 4 4 4" xfId="54481"/>
    <cellStyle name="Comma 6 2 4 4 5" xfId="15976"/>
    <cellStyle name="Comma 6 2 4 4 5 2" xfId="23368"/>
    <cellStyle name="Comma 6 2 4 4 5 2 2" xfId="47911"/>
    <cellStyle name="Comma 6 2 4 4 5 2 3" xfId="54482"/>
    <cellStyle name="Comma 6 2 4 4 5 3" xfId="40772"/>
    <cellStyle name="Comma 6 2 4 4 5 4" xfId="54483"/>
    <cellStyle name="Comma 6 2 4 4 6" xfId="17042"/>
    <cellStyle name="Comma 6 2 4 4 6 2" xfId="24460"/>
    <cellStyle name="Comma 6 2 4 4 6 2 2" xfId="48999"/>
    <cellStyle name="Comma 6 2 4 4 6 2 3" xfId="54484"/>
    <cellStyle name="Comma 6 2 4 4 6 3" xfId="41792"/>
    <cellStyle name="Comma 6 2 4 4 6 4" xfId="54485"/>
    <cellStyle name="Comma 6 2 4 4 7" xfId="18136"/>
    <cellStyle name="Comma 6 2 4 4 7 2" xfId="25578"/>
    <cellStyle name="Comma 6 2 4 4 7 2 2" xfId="50101"/>
    <cellStyle name="Comma 6 2 4 4 7 2 3" xfId="54486"/>
    <cellStyle name="Comma 6 2 4 4 7 3" xfId="42832"/>
    <cellStyle name="Comma 6 2 4 4 7 4" xfId="54487"/>
    <cellStyle name="Comma 6 2 4 4 8" xfId="20020"/>
    <cellStyle name="Comma 6 2 4 4 8 2" xfId="44585"/>
    <cellStyle name="Comma 6 2 4 4 8 3" xfId="54488"/>
    <cellStyle name="Comma 6 2 4 4 9" xfId="8569"/>
    <cellStyle name="Comma 6 2 4 4 9 2" xfId="33586"/>
    <cellStyle name="Comma 6 2 4 5" xfId="2329"/>
    <cellStyle name="Comma 6 2 4 5 10" xfId="27898"/>
    <cellStyle name="Comma 6 2 4 5 10 2" xfId="54489"/>
    <cellStyle name="Comma 6 2 4 5 11" xfId="54490"/>
    <cellStyle name="Comma 6 2 4 5 2" xfId="6678"/>
    <cellStyle name="Comma 6 2 4 5 2 2" xfId="20476"/>
    <cellStyle name="Comma 6 2 4 5 2 2 2" xfId="45037"/>
    <cellStyle name="Comma 6 2 4 5 2 2 3" xfId="54491"/>
    <cellStyle name="Comma 6 2 4 5 2 3" xfId="13992"/>
    <cellStyle name="Comma 6 2 4 5 2 3 2" xfId="38886"/>
    <cellStyle name="Comma 6 2 4 5 2 4" xfId="10617"/>
    <cellStyle name="Comma 6 2 4 5 2 4 2" xfId="35634"/>
    <cellStyle name="Comma 6 2 4 5 2 5" xfId="31761"/>
    <cellStyle name="Comma 6 2 4 5 3" xfId="4708"/>
    <cellStyle name="Comma 6 2 4 5 3 2" xfId="21432"/>
    <cellStyle name="Comma 6 2 4 5 3 2 2" xfId="45991"/>
    <cellStyle name="Comma 6 2 4 5 3 2 3" xfId="54492"/>
    <cellStyle name="Comma 6 2 4 5 3 3" xfId="11944"/>
    <cellStyle name="Comma 6 2 4 5 3 3 2" xfId="36961"/>
    <cellStyle name="Comma 6 2 4 5 3 4" xfId="29830"/>
    <cellStyle name="Comma 6 2 4 5 4" xfId="15085"/>
    <cellStyle name="Comma 6 2 4 5 4 2" xfId="22430"/>
    <cellStyle name="Comma 6 2 4 5 4 2 2" xfId="46985"/>
    <cellStyle name="Comma 6 2 4 5 4 2 3" xfId="54493"/>
    <cellStyle name="Comma 6 2 4 5 4 3" xfId="39922"/>
    <cellStyle name="Comma 6 2 4 5 4 4" xfId="54494"/>
    <cellStyle name="Comma 6 2 4 5 5" xfId="16072"/>
    <cellStyle name="Comma 6 2 4 5 5 2" xfId="23463"/>
    <cellStyle name="Comma 6 2 4 5 5 2 2" xfId="48006"/>
    <cellStyle name="Comma 6 2 4 5 5 2 3" xfId="54495"/>
    <cellStyle name="Comma 6 2 4 5 5 3" xfId="40867"/>
    <cellStyle name="Comma 6 2 4 5 5 4" xfId="54496"/>
    <cellStyle name="Comma 6 2 4 5 6" xfId="17137"/>
    <cellStyle name="Comma 6 2 4 5 6 2" xfId="24555"/>
    <cellStyle name="Comma 6 2 4 5 6 2 2" xfId="49094"/>
    <cellStyle name="Comma 6 2 4 5 6 2 3" xfId="54497"/>
    <cellStyle name="Comma 6 2 4 5 6 3" xfId="41887"/>
    <cellStyle name="Comma 6 2 4 5 6 4" xfId="54498"/>
    <cellStyle name="Comma 6 2 4 5 7" xfId="18231"/>
    <cellStyle name="Comma 6 2 4 5 7 2" xfId="25673"/>
    <cellStyle name="Comma 6 2 4 5 7 2 2" xfId="50196"/>
    <cellStyle name="Comma 6 2 4 5 7 2 3" xfId="54499"/>
    <cellStyle name="Comma 6 2 4 5 7 3" xfId="42927"/>
    <cellStyle name="Comma 6 2 4 5 7 4" xfId="54500"/>
    <cellStyle name="Comma 6 2 4 5 8" xfId="19196"/>
    <cellStyle name="Comma 6 2 4 5 8 2" xfId="43789"/>
    <cellStyle name="Comma 6 2 4 5 8 3" xfId="54501"/>
    <cellStyle name="Comma 6 2 4 5 9" xfId="8664"/>
    <cellStyle name="Comma 6 2 4 5 9 2" xfId="33681"/>
    <cellStyle name="Comma 6 2 4 6" xfId="3427"/>
    <cellStyle name="Comma 6 2 4 6 2" xfId="7575"/>
    <cellStyle name="Comma 6 2 4 6 2 2" xfId="26562"/>
    <cellStyle name="Comma 6 2 4 6 2 2 2" xfId="51084"/>
    <cellStyle name="Comma 6 2 4 6 2 2 3" xfId="54502"/>
    <cellStyle name="Comma 6 2 4 6 2 3" xfId="18960"/>
    <cellStyle name="Comma 6 2 4 6 2 3 2" xfId="43653"/>
    <cellStyle name="Comma 6 2 4 6 2 4" xfId="11505"/>
    <cellStyle name="Comma 6 2 4 6 2 4 2" xfId="36522"/>
    <cellStyle name="Comma 6 2 4 6 2 5" xfId="32649"/>
    <cellStyle name="Comma 6 2 4 6 3" xfId="5596"/>
    <cellStyle name="Comma 6 2 4 6 3 2" xfId="11945"/>
    <cellStyle name="Comma 6 2 4 6 3 2 2" xfId="36962"/>
    <cellStyle name="Comma 6 2 4 6 3 3" xfId="30718"/>
    <cellStyle name="Comma 6 2 4 6 4" xfId="9571"/>
    <cellStyle name="Comma 6 2 4 6 4 2" xfId="34588"/>
    <cellStyle name="Comma 6 2 4 6 5" xfId="28786"/>
    <cellStyle name="Comma 6 2 4 6 5 2" xfId="54503"/>
    <cellStyle name="Comma 6 2 4 6 6" xfId="54504"/>
    <cellStyle name="Comma 6 2 4 7" xfId="5735"/>
    <cellStyle name="Comma 6 2 4 7 2" xfId="20517"/>
    <cellStyle name="Comma 6 2 4 7 2 2" xfId="45078"/>
    <cellStyle name="Comma 6 2 4 7 2 3" xfId="54505"/>
    <cellStyle name="Comma 6 2 4 7 3" xfId="14029"/>
    <cellStyle name="Comma 6 2 4 7 3 2" xfId="38910"/>
    <cellStyle name="Comma 6 2 4 7 4" xfId="9701"/>
    <cellStyle name="Comma 6 2 4 7 4 2" xfId="34718"/>
    <cellStyle name="Comma 6 2 4 7 5" xfId="30845"/>
    <cellStyle name="Comma 6 2 4 8" xfId="3792"/>
    <cellStyle name="Comma 6 2 4 8 2" xfId="21545"/>
    <cellStyle name="Comma 6 2 4 8 2 2" xfId="46104"/>
    <cellStyle name="Comma 6 2 4 8 2 3" xfId="54506"/>
    <cellStyle name="Comma 6 2 4 8 3" xfId="11946"/>
    <cellStyle name="Comma 6 2 4 8 3 2" xfId="36963"/>
    <cellStyle name="Comma 6 2 4 8 4" xfId="28914"/>
    <cellStyle name="Comma 6 2 4 9" xfId="15189"/>
    <cellStyle name="Comma 6 2 4 9 2" xfId="22561"/>
    <cellStyle name="Comma 6 2 4 9 2 2" xfId="47105"/>
    <cellStyle name="Comma 6 2 4 9 2 3" xfId="54507"/>
    <cellStyle name="Comma 6 2 4 9 3" xfId="39992"/>
    <cellStyle name="Comma 6 2 4 9 4" xfId="54508"/>
    <cellStyle name="Comma 6 2 40" xfId="54509"/>
    <cellStyle name="Comma 6 2 41" xfId="54510"/>
    <cellStyle name="Comma 6 2 42" xfId="54511"/>
    <cellStyle name="Comma 6 2 43" xfId="54512"/>
    <cellStyle name="Comma 6 2 44" xfId="54513"/>
    <cellStyle name="Comma 6 2 5" xfId="687"/>
    <cellStyle name="Comma 6 2 5 10" xfId="16234"/>
    <cellStyle name="Comma 6 2 5 10 2" xfId="23647"/>
    <cellStyle name="Comma 6 2 5 10 2 2" xfId="48186"/>
    <cellStyle name="Comma 6 2 5 10 2 3" xfId="54514"/>
    <cellStyle name="Comma 6 2 5 10 3" xfId="40994"/>
    <cellStyle name="Comma 6 2 5 10 4" xfId="54515"/>
    <cellStyle name="Comma 6 2 5 11" xfId="17313"/>
    <cellStyle name="Comma 6 2 5 11 2" xfId="24753"/>
    <cellStyle name="Comma 6 2 5 11 2 2" xfId="49276"/>
    <cellStyle name="Comma 6 2 5 11 2 3" xfId="54516"/>
    <cellStyle name="Comma 6 2 5 11 3" xfId="42015"/>
    <cellStyle name="Comma 6 2 5 11 4" xfId="54517"/>
    <cellStyle name="Comma 6 2 5 12" xfId="19090"/>
    <cellStyle name="Comma 6 2 5 12 2" xfId="43689"/>
    <cellStyle name="Comma 6 2 5 12 3" xfId="54518"/>
    <cellStyle name="Comma 6 2 5 13" xfId="7743"/>
    <cellStyle name="Comma 6 2 5 13 2" xfId="32761"/>
    <cellStyle name="Comma 6 2 5 14" xfId="26978"/>
    <cellStyle name="Comma 6 2 5 14 2" xfId="54519"/>
    <cellStyle name="Comma 6 2 5 15" xfId="54520"/>
    <cellStyle name="Comma 6 2 5 16" xfId="54521"/>
    <cellStyle name="Comma 6 2 5 17" xfId="54522"/>
    <cellStyle name="Comma 6 2 5 18" xfId="54523"/>
    <cellStyle name="Comma 6 2 5 19" xfId="54524"/>
    <cellStyle name="Comma 6 2 5 2" xfId="785"/>
    <cellStyle name="Comma 6 2 5 2 10" xfId="7785"/>
    <cellStyle name="Comma 6 2 5 2 10 2" xfId="32803"/>
    <cellStyle name="Comma 6 2 5 2 11" xfId="27020"/>
    <cellStyle name="Comma 6 2 5 2 11 2" xfId="54525"/>
    <cellStyle name="Comma 6 2 5 2 12" xfId="54526"/>
    <cellStyle name="Comma 6 2 5 2 2" xfId="5773"/>
    <cellStyle name="Comma 6 2 5 2 2 2" xfId="19234"/>
    <cellStyle name="Comma 6 2 5 2 2 2 2" xfId="43827"/>
    <cellStyle name="Comma 6 2 5 2 2 2 3" xfId="54527"/>
    <cellStyle name="Comma 6 2 5 2 2 3" xfId="13674"/>
    <cellStyle name="Comma 6 2 5 2 2 3 2" xfId="38636"/>
    <cellStyle name="Comma 6 2 5 2 2 4" xfId="9739"/>
    <cellStyle name="Comma 6 2 5 2 2 4 2" xfId="34756"/>
    <cellStyle name="Comma 6 2 5 2 2 5" xfId="30883"/>
    <cellStyle name="Comma 6 2 5 2 3" xfId="3830"/>
    <cellStyle name="Comma 6 2 5 2 3 2" xfId="20089"/>
    <cellStyle name="Comma 6 2 5 2 3 2 2" xfId="44653"/>
    <cellStyle name="Comma 6 2 5 2 3 2 3" xfId="54528"/>
    <cellStyle name="Comma 6 2 5 2 3 3" xfId="11947"/>
    <cellStyle name="Comma 6 2 5 2 3 3 2" xfId="36964"/>
    <cellStyle name="Comma 6 2 5 2 3 4" xfId="28952"/>
    <cellStyle name="Comma 6 2 5 2 4" xfId="14049"/>
    <cellStyle name="Comma 6 2 5 2 4 2" xfId="20555"/>
    <cellStyle name="Comma 6 2 5 2 4 2 2" xfId="45116"/>
    <cellStyle name="Comma 6 2 5 2 4 2 3" xfId="54529"/>
    <cellStyle name="Comma 6 2 5 2 4 3" xfId="38930"/>
    <cellStyle name="Comma 6 2 5 2 4 4" xfId="54530"/>
    <cellStyle name="Comma 6 2 5 2 5" xfId="14782"/>
    <cellStyle name="Comma 6 2 5 2 5 2" xfId="21582"/>
    <cellStyle name="Comma 6 2 5 2 5 2 2" xfId="46141"/>
    <cellStyle name="Comma 6 2 5 2 5 2 3" xfId="54531"/>
    <cellStyle name="Comma 6 2 5 2 5 3" xfId="39627"/>
    <cellStyle name="Comma 6 2 5 2 5 4" xfId="54532"/>
    <cellStyle name="Comma 6 2 5 2 6" xfId="15223"/>
    <cellStyle name="Comma 6 2 5 2 6 2" xfId="22599"/>
    <cellStyle name="Comma 6 2 5 2 6 2 2" xfId="47143"/>
    <cellStyle name="Comma 6 2 5 2 6 2 3" xfId="54533"/>
    <cellStyle name="Comma 6 2 5 2 6 3" xfId="40026"/>
    <cellStyle name="Comma 6 2 5 2 6 4" xfId="54534"/>
    <cellStyle name="Comma 6 2 5 2 7" xfId="16277"/>
    <cellStyle name="Comma 6 2 5 2 7 2" xfId="23689"/>
    <cellStyle name="Comma 6 2 5 2 7 2 2" xfId="48228"/>
    <cellStyle name="Comma 6 2 5 2 7 2 3" xfId="54535"/>
    <cellStyle name="Comma 6 2 5 2 7 3" xfId="41036"/>
    <cellStyle name="Comma 6 2 5 2 7 4" xfId="54536"/>
    <cellStyle name="Comma 6 2 5 2 8" xfId="17355"/>
    <cellStyle name="Comma 6 2 5 2 8 2" xfId="24795"/>
    <cellStyle name="Comma 6 2 5 2 8 2 2" xfId="49318"/>
    <cellStyle name="Comma 6 2 5 2 8 2 3" xfId="54537"/>
    <cellStyle name="Comma 6 2 5 2 8 3" xfId="42056"/>
    <cellStyle name="Comma 6 2 5 2 8 4" xfId="54538"/>
    <cellStyle name="Comma 6 2 5 2 9" xfId="19134"/>
    <cellStyle name="Comma 6 2 5 2 9 2" xfId="43731"/>
    <cellStyle name="Comma 6 2 5 2 9 3" xfId="54539"/>
    <cellStyle name="Comma 6 2 5 20" xfId="54540"/>
    <cellStyle name="Comma 6 2 5 21" xfId="54541"/>
    <cellStyle name="Comma 6 2 5 22" xfId="54542"/>
    <cellStyle name="Comma 6 2 5 23" xfId="54543"/>
    <cellStyle name="Comma 6 2 5 24" xfId="54544"/>
    <cellStyle name="Comma 6 2 5 25" xfId="54545"/>
    <cellStyle name="Comma 6 2 5 26" xfId="54546"/>
    <cellStyle name="Comma 6 2 5 3" xfId="2028"/>
    <cellStyle name="Comma 6 2 5 3 10" xfId="27721"/>
    <cellStyle name="Comma 6 2 5 3 10 2" xfId="54547"/>
    <cellStyle name="Comma 6 2 5 3 11" xfId="54548"/>
    <cellStyle name="Comma 6 2 5 3 2" xfId="6491"/>
    <cellStyle name="Comma 6 2 5 3 2 2" xfId="20298"/>
    <cellStyle name="Comma 6 2 5 3 2 2 2" xfId="44860"/>
    <cellStyle name="Comma 6 2 5 3 2 2 3" xfId="54549"/>
    <cellStyle name="Comma 6 2 5 3 2 3" xfId="13891"/>
    <cellStyle name="Comma 6 2 5 3 2 3 2" xfId="38793"/>
    <cellStyle name="Comma 6 2 5 3 2 4" xfId="10440"/>
    <cellStyle name="Comma 6 2 5 3 2 4 2" xfId="35457"/>
    <cellStyle name="Comma 6 2 5 3 2 5" xfId="31584"/>
    <cellStyle name="Comma 6 2 5 3 3" xfId="4531"/>
    <cellStyle name="Comma 6 2 5 3 3 2" xfId="21254"/>
    <cellStyle name="Comma 6 2 5 3 3 2 2" xfId="45814"/>
    <cellStyle name="Comma 6 2 5 3 3 2 3" xfId="54550"/>
    <cellStyle name="Comma 6 2 5 3 3 3" xfId="11948"/>
    <cellStyle name="Comma 6 2 5 3 3 3 2" xfId="36965"/>
    <cellStyle name="Comma 6 2 5 3 3 4" xfId="29653"/>
    <cellStyle name="Comma 6 2 5 3 4" xfId="14972"/>
    <cellStyle name="Comma 6 2 5 3 4 2" xfId="22264"/>
    <cellStyle name="Comma 6 2 5 3 4 2 2" xfId="46823"/>
    <cellStyle name="Comma 6 2 5 3 4 2 3" xfId="54551"/>
    <cellStyle name="Comma 6 2 5 3 4 3" xfId="39814"/>
    <cellStyle name="Comma 6 2 5 3 4 4" xfId="54552"/>
    <cellStyle name="Comma 6 2 5 3 5" xfId="15909"/>
    <cellStyle name="Comma 6 2 5 3 5 2" xfId="23286"/>
    <cellStyle name="Comma 6 2 5 3 5 2 2" xfId="47829"/>
    <cellStyle name="Comma 6 2 5 3 5 2 3" xfId="54553"/>
    <cellStyle name="Comma 6 2 5 3 5 3" xfId="40705"/>
    <cellStyle name="Comma 6 2 5 3 5 4" xfId="54554"/>
    <cellStyle name="Comma 6 2 5 3 6" xfId="16971"/>
    <cellStyle name="Comma 6 2 5 3 6 2" xfId="24390"/>
    <cellStyle name="Comma 6 2 5 3 6 2 2" xfId="48929"/>
    <cellStyle name="Comma 6 2 5 3 6 2 3" xfId="54555"/>
    <cellStyle name="Comma 6 2 5 3 6 3" xfId="41722"/>
    <cellStyle name="Comma 6 2 5 3 6 4" xfId="54556"/>
    <cellStyle name="Comma 6 2 5 3 7" xfId="18057"/>
    <cellStyle name="Comma 6 2 5 3 7 2" xfId="25496"/>
    <cellStyle name="Comma 6 2 5 3 7 2 2" xfId="50019"/>
    <cellStyle name="Comma 6 2 5 3 7 2 3" xfId="54557"/>
    <cellStyle name="Comma 6 2 5 3 7 3" xfId="42753"/>
    <cellStyle name="Comma 6 2 5 3 7 4" xfId="54558"/>
    <cellStyle name="Comma 6 2 5 3 8" xfId="19946"/>
    <cellStyle name="Comma 6 2 5 3 8 2" xfId="44515"/>
    <cellStyle name="Comma 6 2 5 3 8 3" xfId="54559"/>
    <cellStyle name="Comma 6 2 5 3 9" xfId="8487"/>
    <cellStyle name="Comma 6 2 5 3 9 2" xfId="33504"/>
    <cellStyle name="Comma 6 2 5 4" xfId="2214"/>
    <cellStyle name="Comma 6 2 5 4 10" xfId="27799"/>
    <cellStyle name="Comma 6 2 5 4 10 2" xfId="54560"/>
    <cellStyle name="Comma 6 2 5 4 11" xfId="54561"/>
    <cellStyle name="Comma 6 2 5 4 2" xfId="6579"/>
    <cellStyle name="Comma 6 2 5 4 2 2" xfId="20376"/>
    <cellStyle name="Comma 6 2 5 4 2 2 2" xfId="44938"/>
    <cellStyle name="Comma 6 2 5 4 2 2 3" xfId="54562"/>
    <cellStyle name="Comma 6 2 5 4 2 3" xfId="13944"/>
    <cellStyle name="Comma 6 2 5 4 2 3 2" xfId="38839"/>
    <cellStyle name="Comma 6 2 5 4 2 4" xfId="10518"/>
    <cellStyle name="Comma 6 2 5 4 2 4 2" xfId="35535"/>
    <cellStyle name="Comma 6 2 5 4 2 5" xfId="31662"/>
    <cellStyle name="Comma 6 2 5 4 3" xfId="4609"/>
    <cellStyle name="Comma 6 2 5 4 3 2" xfId="21333"/>
    <cellStyle name="Comma 6 2 5 4 3 2 2" xfId="45892"/>
    <cellStyle name="Comma 6 2 5 4 3 2 3" xfId="54563"/>
    <cellStyle name="Comma 6 2 5 4 3 3" xfId="11949"/>
    <cellStyle name="Comma 6 2 5 4 3 3 2" xfId="36966"/>
    <cellStyle name="Comma 6 2 5 4 3 4" xfId="29731"/>
    <cellStyle name="Comma 6 2 5 4 4" xfId="15033"/>
    <cellStyle name="Comma 6 2 5 4 4 2" xfId="22327"/>
    <cellStyle name="Comma 6 2 5 4 4 2 2" xfId="46886"/>
    <cellStyle name="Comma 6 2 5 4 4 2 3" xfId="54564"/>
    <cellStyle name="Comma 6 2 5 4 4 3" xfId="39875"/>
    <cellStyle name="Comma 6 2 5 4 4 4" xfId="54565"/>
    <cellStyle name="Comma 6 2 5 4 5" xfId="15972"/>
    <cellStyle name="Comma 6 2 5 4 5 2" xfId="23364"/>
    <cellStyle name="Comma 6 2 5 4 5 2 2" xfId="47907"/>
    <cellStyle name="Comma 6 2 5 4 5 2 3" xfId="54566"/>
    <cellStyle name="Comma 6 2 5 4 5 3" xfId="40768"/>
    <cellStyle name="Comma 6 2 5 4 5 4" xfId="54567"/>
    <cellStyle name="Comma 6 2 5 4 6" xfId="17038"/>
    <cellStyle name="Comma 6 2 5 4 6 2" xfId="24456"/>
    <cellStyle name="Comma 6 2 5 4 6 2 2" xfId="48995"/>
    <cellStyle name="Comma 6 2 5 4 6 2 3" xfId="54568"/>
    <cellStyle name="Comma 6 2 5 4 6 3" xfId="41788"/>
    <cellStyle name="Comma 6 2 5 4 6 4" xfId="54569"/>
    <cellStyle name="Comma 6 2 5 4 7" xfId="18132"/>
    <cellStyle name="Comma 6 2 5 4 7 2" xfId="25574"/>
    <cellStyle name="Comma 6 2 5 4 7 2 2" xfId="50097"/>
    <cellStyle name="Comma 6 2 5 4 7 2 3" xfId="54570"/>
    <cellStyle name="Comma 6 2 5 4 7 3" xfId="42828"/>
    <cellStyle name="Comma 6 2 5 4 7 4" xfId="54571"/>
    <cellStyle name="Comma 6 2 5 4 8" xfId="20016"/>
    <cellStyle name="Comma 6 2 5 4 8 2" xfId="44581"/>
    <cellStyle name="Comma 6 2 5 4 8 3" xfId="54572"/>
    <cellStyle name="Comma 6 2 5 4 9" xfId="8565"/>
    <cellStyle name="Comma 6 2 5 4 9 2" xfId="33582"/>
    <cellStyle name="Comma 6 2 5 5" xfId="2325"/>
    <cellStyle name="Comma 6 2 5 5 10" xfId="27894"/>
    <cellStyle name="Comma 6 2 5 5 10 2" xfId="54573"/>
    <cellStyle name="Comma 6 2 5 5 11" xfId="54574"/>
    <cellStyle name="Comma 6 2 5 5 2" xfId="6674"/>
    <cellStyle name="Comma 6 2 5 5 2 2" xfId="20472"/>
    <cellStyle name="Comma 6 2 5 5 2 2 2" xfId="45033"/>
    <cellStyle name="Comma 6 2 5 5 2 2 3" xfId="54575"/>
    <cellStyle name="Comma 6 2 5 5 2 3" xfId="13988"/>
    <cellStyle name="Comma 6 2 5 5 2 3 2" xfId="38882"/>
    <cellStyle name="Comma 6 2 5 5 2 4" xfId="10613"/>
    <cellStyle name="Comma 6 2 5 5 2 4 2" xfId="35630"/>
    <cellStyle name="Comma 6 2 5 5 2 5" xfId="31757"/>
    <cellStyle name="Comma 6 2 5 5 3" xfId="4704"/>
    <cellStyle name="Comma 6 2 5 5 3 2" xfId="21428"/>
    <cellStyle name="Comma 6 2 5 5 3 2 2" xfId="45987"/>
    <cellStyle name="Comma 6 2 5 5 3 2 3" xfId="54576"/>
    <cellStyle name="Comma 6 2 5 5 3 3" xfId="11950"/>
    <cellStyle name="Comma 6 2 5 5 3 3 2" xfId="36967"/>
    <cellStyle name="Comma 6 2 5 5 3 4" xfId="29826"/>
    <cellStyle name="Comma 6 2 5 5 4" xfId="15081"/>
    <cellStyle name="Comma 6 2 5 5 4 2" xfId="22426"/>
    <cellStyle name="Comma 6 2 5 5 4 2 2" xfId="46981"/>
    <cellStyle name="Comma 6 2 5 5 4 2 3" xfId="54577"/>
    <cellStyle name="Comma 6 2 5 5 4 3" xfId="39918"/>
    <cellStyle name="Comma 6 2 5 5 4 4" xfId="54578"/>
    <cellStyle name="Comma 6 2 5 5 5" xfId="16068"/>
    <cellStyle name="Comma 6 2 5 5 5 2" xfId="23459"/>
    <cellStyle name="Comma 6 2 5 5 5 2 2" xfId="48002"/>
    <cellStyle name="Comma 6 2 5 5 5 2 3" xfId="54579"/>
    <cellStyle name="Comma 6 2 5 5 5 3" xfId="40863"/>
    <cellStyle name="Comma 6 2 5 5 5 4" xfId="54580"/>
    <cellStyle name="Comma 6 2 5 5 6" xfId="17133"/>
    <cellStyle name="Comma 6 2 5 5 6 2" xfId="24551"/>
    <cellStyle name="Comma 6 2 5 5 6 2 2" xfId="49090"/>
    <cellStyle name="Comma 6 2 5 5 6 2 3" xfId="54581"/>
    <cellStyle name="Comma 6 2 5 5 6 3" xfId="41883"/>
    <cellStyle name="Comma 6 2 5 5 6 4" xfId="54582"/>
    <cellStyle name="Comma 6 2 5 5 7" xfId="18227"/>
    <cellStyle name="Comma 6 2 5 5 7 2" xfId="25669"/>
    <cellStyle name="Comma 6 2 5 5 7 2 2" xfId="50192"/>
    <cellStyle name="Comma 6 2 5 5 7 2 3" xfId="54583"/>
    <cellStyle name="Comma 6 2 5 5 7 3" xfId="42923"/>
    <cellStyle name="Comma 6 2 5 5 7 4" xfId="54584"/>
    <cellStyle name="Comma 6 2 5 5 8" xfId="19192"/>
    <cellStyle name="Comma 6 2 5 5 8 2" xfId="43785"/>
    <cellStyle name="Comma 6 2 5 5 8 3" xfId="54585"/>
    <cellStyle name="Comma 6 2 5 5 9" xfId="8660"/>
    <cellStyle name="Comma 6 2 5 5 9 2" xfId="33677"/>
    <cellStyle name="Comma 6 2 5 6" xfId="5731"/>
    <cellStyle name="Comma 6 2 5 6 2" xfId="20055"/>
    <cellStyle name="Comma 6 2 5 6 2 2" xfId="44619"/>
    <cellStyle name="Comma 6 2 5 6 2 3" xfId="54586"/>
    <cellStyle name="Comma 6 2 5 6 3" xfId="13727"/>
    <cellStyle name="Comma 6 2 5 6 3 2" xfId="38665"/>
    <cellStyle name="Comma 6 2 5 6 4" xfId="9697"/>
    <cellStyle name="Comma 6 2 5 6 4 2" xfId="34714"/>
    <cellStyle name="Comma 6 2 5 6 5" xfId="30841"/>
    <cellStyle name="Comma 6 2 5 7" xfId="3788"/>
    <cellStyle name="Comma 6 2 5 7 2" xfId="20513"/>
    <cellStyle name="Comma 6 2 5 7 2 2" xfId="45074"/>
    <cellStyle name="Comma 6 2 5 7 2 3" xfId="54587"/>
    <cellStyle name="Comma 6 2 5 7 3" xfId="11951"/>
    <cellStyle name="Comma 6 2 5 7 3 2" xfId="36968"/>
    <cellStyle name="Comma 6 2 5 7 4" xfId="28910"/>
    <cellStyle name="Comma 6 2 5 8" xfId="14746"/>
    <cellStyle name="Comma 6 2 5 8 2" xfId="21541"/>
    <cellStyle name="Comma 6 2 5 8 2 2" xfId="46100"/>
    <cellStyle name="Comma 6 2 5 8 2 3" xfId="54588"/>
    <cellStyle name="Comma 6 2 5 8 3" xfId="39591"/>
    <cellStyle name="Comma 6 2 5 8 4" xfId="54589"/>
    <cellStyle name="Comma 6 2 5 9" xfId="15186"/>
    <cellStyle name="Comma 6 2 5 9 2" xfId="22557"/>
    <cellStyle name="Comma 6 2 5 9 2 2" xfId="47101"/>
    <cellStyle name="Comma 6 2 5 9 2 3" xfId="54590"/>
    <cellStyle name="Comma 6 2 5 9 3" xfId="39989"/>
    <cellStyle name="Comma 6 2 5 9 4" xfId="54591"/>
    <cellStyle name="Comma 6 2 6" xfId="772"/>
    <cellStyle name="Comma 6 2 6 10" xfId="7772"/>
    <cellStyle name="Comma 6 2 6 10 2" xfId="32790"/>
    <cellStyle name="Comma 6 2 6 11" xfId="27007"/>
    <cellStyle name="Comma 6 2 6 11 2" xfId="54592"/>
    <cellStyle name="Comma 6 2 6 12" xfId="54593"/>
    <cellStyle name="Comma 6 2 6 2" xfId="5760"/>
    <cellStyle name="Comma 6 2 6 2 2" xfId="19221"/>
    <cellStyle name="Comma 6 2 6 2 2 2" xfId="43814"/>
    <cellStyle name="Comma 6 2 6 2 2 3" xfId="54594"/>
    <cellStyle name="Comma 6 2 6 2 3" xfId="13685"/>
    <cellStyle name="Comma 6 2 6 2 3 2" xfId="38647"/>
    <cellStyle name="Comma 6 2 6 2 4" xfId="9726"/>
    <cellStyle name="Comma 6 2 6 2 4 2" xfId="34743"/>
    <cellStyle name="Comma 6 2 6 2 5" xfId="30870"/>
    <cellStyle name="Comma 6 2 6 3" xfId="3817"/>
    <cellStyle name="Comma 6 2 6 3 2" xfId="20076"/>
    <cellStyle name="Comma 6 2 6 3 2 2" xfId="44640"/>
    <cellStyle name="Comma 6 2 6 3 2 3" xfId="54595"/>
    <cellStyle name="Comma 6 2 6 3 3" xfId="11952"/>
    <cellStyle name="Comma 6 2 6 3 3 2" xfId="36969"/>
    <cellStyle name="Comma 6 2 6 3 4" xfId="28939"/>
    <cellStyle name="Comma 6 2 6 4" xfId="14036"/>
    <cellStyle name="Comma 6 2 6 4 2" xfId="20542"/>
    <cellStyle name="Comma 6 2 6 4 2 2" xfId="45103"/>
    <cellStyle name="Comma 6 2 6 4 2 3" xfId="54596"/>
    <cellStyle name="Comma 6 2 6 4 3" xfId="38917"/>
    <cellStyle name="Comma 6 2 6 4 4" xfId="54597"/>
    <cellStyle name="Comma 6 2 6 5" xfId="14769"/>
    <cellStyle name="Comma 6 2 6 5 2" xfId="21569"/>
    <cellStyle name="Comma 6 2 6 5 2 2" xfId="46128"/>
    <cellStyle name="Comma 6 2 6 5 2 3" xfId="54598"/>
    <cellStyle name="Comma 6 2 6 5 3" xfId="39614"/>
    <cellStyle name="Comma 6 2 6 5 4" xfId="54599"/>
    <cellStyle name="Comma 6 2 6 6" xfId="15210"/>
    <cellStyle name="Comma 6 2 6 6 2" xfId="22586"/>
    <cellStyle name="Comma 6 2 6 6 2 2" xfId="47130"/>
    <cellStyle name="Comma 6 2 6 6 2 3" xfId="54600"/>
    <cellStyle name="Comma 6 2 6 6 3" xfId="40013"/>
    <cellStyle name="Comma 6 2 6 6 4" xfId="54601"/>
    <cellStyle name="Comma 6 2 6 7" xfId="16264"/>
    <cellStyle name="Comma 6 2 6 7 2" xfId="23676"/>
    <cellStyle name="Comma 6 2 6 7 2 2" xfId="48215"/>
    <cellStyle name="Comma 6 2 6 7 2 3" xfId="54602"/>
    <cellStyle name="Comma 6 2 6 7 3" xfId="41023"/>
    <cellStyle name="Comma 6 2 6 7 4" xfId="54603"/>
    <cellStyle name="Comma 6 2 6 8" xfId="17342"/>
    <cellStyle name="Comma 6 2 6 8 2" xfId="24782"/>
    <cellStyle name="Comma 6 2 6 8 2 2" xfId="49305"/>
    <cellStyle name="Comma 6 2 6 8 2 3" xfId="54604"/>
    <cellStyle name="Comma 6 2 6 8 3" xfId="42043"/>
    <cellStyle name="Comma 6 2 6 8 4" xfId="54605"/>
    <cellStyle name="Comma 6 2 6 9" xfId="19121"/>
    <cellStyle name="Comma 6 2 6 9 2" xfId="43718"/>
    <cellStyle name="Comma 6 2 6 9 3" xfId="54606"/>
    <cellStyle name="Comma 6 2 7" xfId="2015"/>
    <cellStyle name="Comma 6 2 7 10" xfId="8474"/>
    <cellStyle name="Comma 6 2 7 10 2" xfId="33491"/>
    <cellStyle name="Comma 6 2 7 11" xfId="27708"/>
    <cellStyle name="Comma 6 2 7 11 2" xfId="54607"/>
    <cellStyle name="Comma 6 2 7 12" xfId="54608"/>
    <cellStyle name="Comma 6 2 7 2" xfId="6478"/>
    <cellStyle name="Comma 6 2 7 2 2" xfId="19933"/>
    <cellStyle name="Comma 6 2 7 2 2 2" xfId="44502"/>
    <cellStyle name="Comma 6 2 7 2 2 3" xfId="54609"/>
    <cellStyle name="Comma 6 2 7 2 3" xfId="13596"/>
    <cellStyle name="Comma 6 2 7 2 3 2" xfId="38580"/>
    <cellStyle name="Comma 6 2 7 2 4" xfId="10427"/>
    <cellStyle name="Comma 6 2 7 2 4 2" xfId="35444"/>
    <cellStyle name="Comma 6 2 7 2 5" xfId="31571"/>
    <cellStyle name="Comma 6 2 7 3" xfId="4518"/>
    <cellStyle name="Comma 6 2 7 3 2" xfId="20285"/>
    <cellStyle name="Comma 6 2 7 3 2 2" xfId="44847"/>
    <cellStyle name="Comma 6 2 7 3 2 3" xfId="54610"/>
    <cellStyle name="Comma 6 2 7 3 3" xfId="11953"/>
    <cellStyle name="Comma 6 2 7 3 3 2" xfId="36970"/>
    <cellStyle name="Comma 6 2 7 3 4" xfId="29640"/>
    <cellStyle name="Comma 6 2 7 4" xfId="14597"/>
    <cellStyle name="Comma 6 2 7 4 2" xfId="21241"/>
    <cellStyle name="Comma 6 2 7 4 2 2" xfId="45801"/>
    <cellStyle name="Comma 6 2 7 4 2 3" xfId="54611"/>
    <cellStyle name="Comma 6 2 7 4 3" xfId="39466"/>
    <cellStyle name="Comma 6 2 7 4 4" xfId="54612"/>
    <cellStyle name="Comma 6 2 7 5" xfId="14959"/>
    <cellStyle name="Comma 6 2 7 5 2" xfId="22251"/>
    <cellStyle name="Comma 6 2 7 5 2 2" xfId="46810"/>
    <cellStyle name="Comma 6 2 7 5 2 3" xfId="54613"/>
    <cellStyle name="Comma 6 2 7 5 3" xfId="39801"/>
    <cellStyle name="Comma 6 2 7 5 4" xfId="54614"/>
    <cellStyle name="Comma 6 2 7 6" xfId="15896"/>
    <cellStyle name="Comma 6 2 7 6 2" xfId="23273"/>
    <cellStyle name="Comma 6 2 7 6 2 2" xfId="47816"/>
    <cellStyle name="Comma 6 2 7 6 2 3" xfId="54615"/>
    <cellStyle name="Comma 6 2 7 6 3" xfId="40692"/>
    <cellStyle name="Comma 6 2 7 6 4" xfId="54616"/>
    <cellStyle name="Comma 6 2 7 7" xfId="16958"/>
    <cellStyle name="Comma 6 2 7 7 2" xfId="24377"/>
    <cellStyle name="Comma 6 2 7 7 2 2" xfId="48916"/>
    <cellStyle name="Comma 6 2 7 7 2 3" xfId="54617"/>
    <cellStyle name="Comma 6 2 7 7 3" xfId="41709"/>
    <cellStyle name="Comma 6 2 7 7 4" xfId="54618"/>
    <cellStyle name="Comma 6 2 7 8" xfId="18044"/>
    <cellStyle name="Comma 6 2 7 8 2" xfId="25483"/>
    <cellStyle name="Comma 6 2 7 8 2 2" xfId="50006"/>
    <cellStyle name="Comma 6 2 7 8 2 3" xfId="54619"/>
    <cellStyle name="Comma 6 2 7 8 3" xfId="42740"/>
    <cellStyle name="Comma 6 2 7 8 4" xfId="54620"/>
    <cellStyle name="Comma 6 2 7 9" xfId="19065"/>
    <cellStyle name="Comma 6 2 7 9 2" xfId="43676"/>
    <cellStyle name="Comma 6 2 7 9 3" xfId="54621"/>
    <cellStyle name="Comma 6 2 8" xfId="2065"/>
    <cellStyle name="Comma 6 2 8 10" xfId="27753"/>
    <cellStyle name="Comma 6 2 8 10 2" xfId="54622"/>
    <cellStyle name="Comma 6 2 8 11" xfId="54623"/>
    <cellStyle name="Comma 6 2 8 2" xfId="6523"/>
    <cellStyle name="Comma 6 2 8 2 2" xfId="20330"/>
    <cellStyle name="Comma 6 2 8 2 2 2" xfId="44892"/>
    <cellStyle name="Comma 6 2 8 2 2 3" xfId="54624"/>
    <cellStyle name="Comma 6 2 8 2 3" xfId="13913"/>
    <cellStyle name="Comma 6 2 8 2 3 2" xfId="38810"/>
    <cellStyle name="Comma 6 2 8 2 4" xfId="10472"/>
    <cellStyle name="Comma 6 2 8 2 4 2" xfId="35489"/>
    <cellStyle name="Comma 6 2 8 2 5" xfId="31616"/>
    <cellStyle name="Comma 6 2 8 3" xfId="4563"/>
    <cellStyle name="Comma 6 2 8 3 2" xfId="21286"/>
    <cellStyle name="Comma 6 2 8 3 2 2" xfId="45846"/>
    <cellStyle name="Comma 6 2 8 3 2 3" xfId="54625"/>
    <cellStyle name="Comma 6 2 8 3 3" xfId="11954"/>
    <cellStyle name="Comma 6 2 8 3 3 2" xfId="36971"/>
    <cellStyle name="Comma 6 2 8 3 4" xfId="29685"/>
    <cellStyle name="Comma 6 2 8 4" xfId="15004"/>
    <cellStyle name="Comma 6 2 8 4 2" xfId="22296"/>
    <cellStyle name="Comma 6 2 8 4 2 2" xfId="46855"/>
    <cellStyle name="Comma 6 2 8 4 2 3" xfId="54626"/>
    <cellStyle name="Comma 6 2 8 4 3" xfId="39846"/>
    <cellStyle name="Comma 6 2 8 4 4" xfId="54627"/>
    <cellStyle name="Comma 6 2 8 5" xfId="15941"/>
    <cellStyle name="Comma 6 2 8 5 2" xfId="23318"/>
    <cellStyle name="Comma 6 2 8 5 2 2" xfId="47861"/>
    <cellStyle name="Comma 6 2 8 5 2 3" xfId="54628"/>
    <cellStyle name="Comma 6 2 8 5 3" xfId="40737"/>
    <cellStyle name="Comma 6 2 8 5 4" xfId="54629"/>
    <cellStyle name="Comma 6 2 8 6" xfId="17003"/>
    <cellStyle name="Comma 6 2 8 6 2" xfId="24422"/>
    <cellStyle name="Comma 6 2 8 6 2 2" xfId="48961"/>
    <cellStyle name="Comma 6 2 8 6 2 3" xfId="54630"/>
    <cellStyle name="Comma 6 2 8 6 3" xfId="41754"/>
    <cellStyle name="Comma 6 2 8 6 4" xfId="54631"/>
    <cellStyle name="Comma 6 2 8 7" xfId="18089"/>
    <cellStyle name="Comma 6 2 8 7 2" xfId="25528"/>
    <cellStyle name="Comma 6 2 8 7 2 2" xfId="50051"/>
    <cellStyle name="Comma 6 2 8 7 2 3" xfId="54632"/>
    <cellStyle name="Comma 6 2 8 7 3" xfId="42785"/>
    <cellStyle name="Comma 6 2 8 7 4" xfId="54633"/>
    <cellStyle name="Comma 6 2 8 8" xfId="19978"/>
    <cellStyle name="Comma 6 2 8 8 2" xfId="44547"/>
    <cellStyle name="Comma 6 2 8 8 3" xfId="54634"/>
    <cellStyle name="Comma 6 2 8 9" xfId="8519"/>
    <cellStyle name="Comma 6 2 8 9 2" xfId="33536"/>
    <cellStyle name="Comma 6 2 9" xfId="2184"/>
    <cellStyle name="Comma 6 2 9 10" xfId="27780"/>
    <cellStyle name="Comma 6 2 9 10 2" xfId="54635"/>
    <cellStyle name="Comma 6 2 9 11" xfId="54636"/>
    <cellStyle name="Comma 6 2 9 2" xfId="6560"/>
    <cellStyle name="Comma 6 2 9 2 2" xfId="20357"/>
    <cellStyle name="Comma 6 2 9 2 2 2" xfId="44919"/>
    <cellStyle name="Comma 6 2 9 2 2 3" xfId="54637"/>
    <cellStyle name="Comma 6 2 9 2 3" xfId="13924"/>
    <cellStyle name="Comma 6 2 9 2 3 2" xfId="38820"/>
    <cellStyle name="Comma 6 2 9 2 4" xfId="10499"/>
    <cellStyle name="Comma 6 2 9 2 4 2" xfId="35516"/>
    <cellStyle name="Comma 6 2 9 2 5" xfId="31643"/>
    <cellStyle name="Comma 6 2 9 3" xfId="4590"/>
    <cellStyle name="Comma 6 2 9 3 2" xfId="21314"/>
    <cellStyle name="Comma 6 2 9 3 2 2" xfId="45873"/>
    <cellStyle name="Comma 6 2 9 3 2 3" xfId="54638"/>
    <cellStyle name="Comma 6 2 9 3 3" xfId="11955"/>
    <cellStyle name="Comma 6 2 9 3 3 2" xfId="36972"/>
    <cellStyle name="Comma 6 2 9 3 4" xfId="29712"/>
    <cellStyle name="Comma 6 2 9 4" xfId="15014"/>
    <cellStyle name="Comma 6 2 9 4 2" xfId="22308"/>
    <cellStyle name="Comma 6 2 9 4 2 2" xfId="46867"/>
    <cellStyle name="Comma 6 2 9 4 2 3" xfId="54639"/>
    <cellStyle name="Comma 6 2 9 4 3" xfId="39856"/>
    <cellStyle name="Comma 6 2 9 4 4" xfId="54640"/>
    <cellStyle name="Comma 6 2 9 5" xfId="15953"/>
    <cellStyle name="Comma 6 2 9 5 2" xfId="23345"/>
    <cellStyle name="Comma 6 2 9 5 2 2" xfId="47888"/>
    <cellStyle name="Comma 6 2 9 5 2 3" xfId="54641"/>
    <cellStyle name="Comma 6 2 9 5 3" xfId="40749"/>
    <cellStyle name="Comma 6 2 9 5 4" xfId="54642"/>
    <cellStyle name="Comma 6 2 9 6" xfId="17019"/>
    <cellStyle name="Comma 6 2 9 6 2" xfId="24437"/>
    <cellStyle name="Comma 6 2 9 6 2 2" xfId="48976"/>
    <cellStyle name="Comma 6 2 9 6 2 3" xfId="54643"/>
    <cellStyle name="Comma 6 2 9 6 3" xfId="41769"/>
    <cellStyle name="Comma 6 2 9 6 4" xfId="54644"/>
    <cellStyle name="Comma 6 2 9 7" xfId="18113"/>
    <cellStyle name="Comma 6 2 9 7 2" xfId="25555"/>
    <cellStyle name="Comma 6 2 9 7 2 2" xfId="50078"/>
    <cellStyle name="Comma 6 2 9 7 2 3" xfId="54645"/>
    <cellStyle name="Comma 6 2 9 7 3" xfId="42809"/>
    <cellStyle name="Comma 6 2 9 7 4" xfId="54646"/>
    <cellStyle name="Comma 6 2 9 8" xfId="19997"/>
    <cellStyle name="Comma 6 2 9 8 2" xfId="44562"/>
    <cellStyle name="Comma 6 2 9 8 3" xfId="54647"/>
    <cellStyle name="Comma 6 2 9 9" xfId="8546"/>
    <cellStyle name="Comma 6 2 9 9 2" xfId="33563"/>
    <cellStyle name="Comma 6 20" xfId="3353"/>
    <cellStyle name="Comma 6 20 2" xfId="7513"/>
    <cellStyle name="Comma 6 20 2 2" xfId="26500"/>
    <cellStyle name="Comma 6 20 2 2 2" xfId="51022"/>
    <cellStyle name="Comma 6 20 2 3" xfId="11443"/>
    <cellStyle name="Comma 6 20 2 3 2" xfId="36460"/>
    <cellStyle name="Comma 6 20 2 4" xfId="32587"/>
    <cellStyle name="Comma 6 20 3" xfId="5534"/>
    <cellStyle name="Comma 6 20 3 2" xfId="11956"/>
    <cellStyle name="Comma 6 20 3 2 2" xfId="36973"/>
    <cellStyle name="Comma 6 20 3 3" xfId="30656"/>
    <cellStyle name="Comma 6 20 4" xfId="9502"/>
    <cellStyle name="Comma 6 20 4 2" xfId="34519"/>
    <cellStyle name="Comma 6 20 5" xfId="28724"/>
    <cellStyle name="Comma 6 21" xfId="3431"/>
    <cellStyle name="Comma 6 21 2" xfId="7578"/>
    <cellStyle name="Comma 6 21 2 2" xfId="26944"/>
    <cellStyle name="Comma 6 21 2 2 2" xfId="51116"/>
    <cellStyle name="Comma 6 21 2 3" xfId="11508"/>
    <cellStyle name="Comma 6 21 2 3 2" xfId="36525"/>
    <cellStyle name="Comma 6 21 2 4" xfId="32652"/>
    <cellStyle name="Comma 6 21 3" xfId="5599"/>
    <cellStyle name="Comma 6 21 3 2" xfId="11957"/>
    <cellStyle name="Comma 6 21 3 2 2" xfId="36974"/>
    <cellStyle name="Comma 6 21 3 3" xfId="30721"/>
    <cellStyle name="Comma 6 21 4" xfId="26767"/>
    <cellStyle name="Comma 6 21 5" xfId="9574"/>
    <cellStyle name="Comma 6 21 5 2" xfId="34591"/>
    <cellStyle name="Comma 6 21 6" xfId="28789"/>
    <cellStyle name="Comma 6 22" xfId="412"/>
    <cellStyle name="Comma 6 23" xfId="54648"/>
    <cellStyle name="Comma 6 24" xfId="54649"/>
    <cellStyle name="Comma 6 25" xfId="54650"/>
    <cellStyle name="Comma 6 26" xfId="54651"/>
    <cellStyle name="Comma 6 27" xfId="54652"/>
    <cellStyle name="Comma 6 28" xfId="54653"/>
    <cellStyle name="Comma 6 29" xfId="54654"/>
    <cellStyle name="Comma 6 3" xfId="648"/>
    <cellStyle name="Comma 6 3 10" xfId="2389"/>
    <cellStyle name="Comma 6 3 10 2" xfId="6730"/>
    <cellStyle name="Comma 6 3 10 2 2" xfId="22489"/>
    <cellStyle name="Comma 6 3 10 2 2 2" xfId="47037"/>
    <cellStyle name="Comma 6 3 10 2 2 3" xfId="54655"/>
    <cellStyle name="Comma 6 3 10 2 3" xfId="15123"/>
    <cellStyle name="Comma 6 3 10 2 3 2" xfId="39953"/>
    <cellStyle name="Comma 6 3 10 2 4" xfId="10669"/>
    <cellStyle name="Comma 6 3 10 2 4 2" xfId="35686"/>
    <cellStyle name="Comma 6 3 10 2 5" xfId="31813"/>
    <cellStyle name="Comma 6 3 10 3" xfId="4760"/>
    <cellStyle name="Comma 6 3 10 3 2" xfId="23515"/>
    <cellStyle name="Comma 6 3 10 3 2 2" xfId="48058"/>
    <cellStyle name="Comma 6 3 10 3 2 3" xfId="54656"/>
    <cellStyle name="Comma 6 3 10 3 3" xfId="11958"/>
    <cellStyle name="Comma 6 3 10 3 3 2" xfId="36975"/>
    <cellStyle name="Comma 6 3 10 3 4" xfId="29882"/>
    <cellStyle name="Comma 6 3 10 4" xfId="17189"/>
    <cellStyle name="Comma 6 3 10 4 2" xfId="24607"/>
    <cellStyle name="Comma 6 3 10 4 2 2" xfId="49146"/>
    <cellStyle name="Comma 6 3 10 4 2 3" xfId="54657"/>
    <cellStyle name="Comma 6 3 10 4 3" xfId="41939"/>
    <cellStyle name="Comma 6 3 10 4 4" xfId="54658"/>
    <cellStyle name="Comma 6 3 10 5" xfId="18283"/>
    <cellStyle name="Comma 6 3 10 5 2" xfId="25725"/>
    <cellStyle name="Comma 6 3 10 5 2 2" xfId="50248"/>
    <cellStyle name="Comma 6 3 10 5 2 3" xfId="54659"/>
    <cellStyle name="Comma 6 3 10 5 3" xfId="42979"/>
    <cellStyle name="Comma 6 3 10 5 4" xfId="54660"/>
    <cellStyle name="Comma 6 3 10 6" xfId="21484"/>
    <cellStyle name="Comma 6 3 10 6 2" xfId="46043"/>
    <cellStyle name="Comma 6 3 10 6 3" xfId="54661"/>
    <cellStyle name="Comma 6 3 10 7" xfId="8716"/>
    <cellStyle name="Comma 6 3 10 7 2" xfId="33733"/>
    <cellStyle name="Comma 6 3 10 8" xfId="27950"/>
    <cellStyle name="Comma 6 3 10 8 2" xfId="54662"/>
    <cellStyle name="Comma 6 3 10 9" xfId="54663"/>
    <cellStyle name="Comma 6 3 11" xfId="2450"/>
    <cellStyle name="Comma 6 3 11 2" xfId="6782"/>
    <cellStyle name="Comma 6 3 11 2 2" xfId="23568"/>
    <cellStyle name="Comma 6 3 11 2 2 2" xfId="48110"/>
    <cellStyle name="Comma 6 3 11 2 2 3" xfId="54664"/>
    <cellStyle name="Comma 6 3 11 2 3" xfId="16147"/>
    <cellStyle name="Comma 6 3 11 2 3 2" xfId="40939"/>
    <cellStyle name="Comma 6 3 11 2 4" xfId="10721"/>
    <cellStyle name="Comma 6 3 11 2 4 2" xfId="35738"/>
    <cellStyle name="Comma 6 3 11 2 5" xfId="31865"/>
    <cellStyle name="Comma 6 3 11 3" xfId="4812"/>
    <cellStyle name="Comma 6 3 11 3 2" xfId="24659"/>
    <cellStyle name="Comma 6 3 11 3 2 2" xfId="49198"/>
    <cellStyle name="Comma 6 3 11 3 2 3" xfId="54665"/>
    <cellStyle name="Comma 6 3 11 3 3" xfId="11959"/>
    <cellStyle name="Comma 6 3 11 3 3 2" xfId="36976"/>
    <cellStyle name="Comma 6 3 11 3 4" xfId="29934"/>
    <cellStyle name="Comma 6 3 11 4" xfId="18333"/>
    <cellStyle name="Comma 6 3 11 4 2" xfId="25777"/>
    <cellStyle name="Comma 6 3 11 4 2 2" xfId="50300"/>
    <cellStyle name="Comma 6 3 11 4 2 3" xfId="54666"/>
    <cellStyle name="Comma 6 3 11 4 3" xfId="43028"/>
    <cellStyle name="Comma 6 3 11 4 4" xfId="54667"/>
    <cellStyle name="Comma 6 3 11 5" xfId="20503"/>
    <cellStyle name="Comma 6 3 11 5 2" xfId="45064"/>
    <cellStyle name="Comma 6 3 11 5 3" xfId="54668"/>
    <cellStyle name="Comma 6 3 11 6" xfId="8768"/>
    <cellStyle name="Comma 6 3 11 6 2" xfId="33785"/>
    <cellStyle name="Comma 6 3 11 7" xfId="28002"/>
    <cellStyle name="Comma 6 3 11 7 2" xfId="54669"/>
    <cellStyle name="Comma 6 3 11 8" xfId="54670"/>
    <cellStyle name="Comma 6 3 12" xfId="2477"/>
    <cellStyle name="Comma 6 3 12 2" xfId="6804"/>
    <cellStyle name="Comma 6 3 12 2 2" xfId="23591"/>
    <cellStyle name="Comma 6 3 12 2 2 2" xfId="48132"/>
    <cellStyle name="Comma 6 3 12 2 2 3" xfId="54671"/>
    <cellStyle name="Comma 6 3 12 2 3" xfId="16169"/>
    <cellStyle name="Comma 6 3 12 2 3 2" xfId="40958"/>
    <cellStyle name="Comma 6 3 12 2 4" xfId="10743"/>
    <cellStyle name="Comma 6 3 12 2 4 2" xfId="35760"/>
    <cellStyle name="Comma 6 3 12 2 5" xfId="31887"/>
    <cellStyle name="Comma 6 3 12 3" xfId="4834"/>
    <cellStyle name="Comma 6 3 12 3 2" xfId="24681"/>
    <cellStyle name="Comma 6 3 12 3 2 2" xfId="49220"/>
    <cellStyle name="Comma 6 3 12 3 2 3" xfId="54672"/>
    <cellStyle name="Comma 6 3 12 3 3" xfId="11960"/>
    <cellStyle name="Comma 6 3 12 3 3 2" xfId="36977"/>
    <cellStyle name="Comma 6 3 12 3 4" xfId="29956"/>
    <cellStyle name="Comma 6 3 12 4" xfId="18352"/>
    <cellStyle name="Comma 6 3 12 4 2" xfId="25799"/>
    <cellStyle name="Comma 6 3 12 4 2 2" xfId="50322"/>
    <cellStyle name="Comma 6 3 12 4 2 3" xfId="54673"/>
    <cellStyle name="Comma 6 3 12 4 3" xfId="43047"/>
    <cellStyle name="Comma 6 3 12 4 4" xfId="54674"/>
    <cellStyle name="Comma 6 3 12 5" xfId="21532"/>
    <cellStyle name="Comma 6 3 12 5 2" xfId="46091"/>
    <cellStyle name="Comma 6 3 12 5 3" xfId="54675"/>
    <cellStyle name="Comma 6 3 12 6" xfId="8790"/>
    <cellStyle name="Comma 6 3 12 6 2" xfId="33807"/>
    <cellStyle name="Comma 6 3 12 7" xfId="28024"/>
    <cellStyle name="Comma 6 3 12 7 2" xfId="54676"/>
    <cellStyle name="Comma 6 3 12 8" xfId="54677"/>
    <cellStyle name="Comma 6 3 13" xfId="3356"/>
    <cellStyle name="Comma 6 3 13 2" xfId="7516"/>
    <cellStyle name="Comma 6 3 13 2 2" xfId="26503"/>
    <cellStyle name="Comma 6 3 13 2 2 2" xfId="51025"/>
    <cellStyle name="Comma 6 3 13 2 2 3" xfId="54678"/>
    <cellStyle name="Comma 6 3 13 2 3" xfId="18910"/>
    <cellStyle name="Comma 6 3 13 2 3 2" xfId="43603"/>
    <cellStyle name="Comma 6 3 13 2 4" xfId="11446"/>
    <cellStyle name="Comma 6 3 13 2 4 2" xfId="36463"/>
    <cellStyle name="Comma 6 3 13 2 5" xfId="32590"/>
    <cellStyle name="Comma 6 3 13 3" xfId="5537"/>
    <cellStyle name="Comma 6 3 13 3 2" xfId="11961"/>
    <cellStyle name="Comma 6 3 13 3 2 2" xfId="36978"/>
    <cellStyle name="Comma 6 3 13 3 3" xfId="30659"/>
    <cellStyle name="Comma 6 3 13 4" xfId="9505"/>
    <cellStyle name="Comma 6 3 13 4 2" xfId="34522"/>
    <cellStyle name="Comma 6 3 13 5" xfId="28727"/>
    <cellStyle name="Comma 6 3 13 5 2" xfId="54679"/>
    <cellStyle name="Comma 6 3 13 6" xfId="54680"/>
    <cellStyle name="Comma 6 3 14" xfId="3476"/>
    <cellStyle name="Comma 6 3 14 2" xfId="7616"/>
    <cellStyle name="Comma 6 3 14 2 2" xfId="23637"/>
    <cellStyle name="Comma 6 3 14 2 2 2" xfId="48176"/>
    <cellStyle name="Comma 6 3 14 2 3" xfId="11546"/>
    <cellStyle name="Comma 6 3 14 2 3 2" xfId="36563"/>
    <cellStyle name="Comma 6 3 14 2 4" xfId="32690"/>
    <cellStyle name="Comma 6 3 14 3" xfId="5637"/>
    <cellStyle name="Comma 6 3 14 3 2" xfId="11962"/>
    <cellStyle name="Comma 6 3 14 3 2 2" xfId="36979"/>
    <cellStyle name="Comma 6 3 14 3 3" xfId="30759"/>
    <cellStyle name="Comma 6 3 14 4" xfId="9613"/>
    <cellStyle name="Comma 6 3 14 4 2" xfId="34630"/>
    <cellStyle name="Comma 6 3 14 5" xfId="28827"/>
    <cellStyle name="Comma 6 3 15" xfId="5721"/>
    <cellStyle name="Comma 6 3 15 2" xfId="24743"/>
    <cellStyle name="Comma 6 3 15 2 2" xfId="49266"/>
    <cellStyle name="Comma 6 3 15 2 3" xfId="54681"/>
    <cellStyle name="Comma 6 3 15 3" xfId="17304"/>
    <cellStyle name="Comma 6 3 15 3 2" xfId="42006"/>
    <cellStyle name="Comma 6 3 15 4" xfId="9687"/>
    <cellStyle name="Comma 6 3 15 4 2" xfId="34704"/>
    <cellStyle name="Comma 6 3 15 5" xfId="30831"/>
    <cellStyle name="Comma 6 3 16" xfId="3778"/>
    <cellStyle name="Comma 6 3 16 2" xfId="11963"/>
    <cellStyle name="Comma 6 3 16 2 2" xfId="36980"/>
    <cellStyle name="Comma 6 3 16 3" xfId="28900"/>
    <cellStyle name="Comma 6 3 17" xfId="7733"/>
    <cellStyle name="Comma 6 3 17 2" xfId="32751"/>
    <cellStyle name="Comma 6 3 18" xfId="26968"/>
    <cellStyle name="Comma 6 3 18 2" xfId="54682"/>
    <cellStyle name="Comma 6 3 19" xfId="54683"/>
    <cellStyle name="Comma 6 3 2" xfId="693"/>
    <cellStyle name="Comma 6 3 2 10" xfId="5737"/>
    <cellStyle name="Comma 6 3 2 10 2" xfId="23653"/>
    <cellStyle name="Comma 6 3 2 10 2 2" xfId="48192"/>
    <cellStyle name="Comma 6 3 2 10 2 3" xfId="54684"/>
    <cellStyle name="Comma 6 3 2 10 3" xfId="16240"/>
    <cellStyle name="Comma 6 3 2 10 3 2" xfId="41000"/>
    <cellStyle name="Comma 6 3 2 10 4" xfId="9703"/>
    <cellStyle name="Comma 6 3 2 10 4 2" xfId="34720"/>
    <cellStyle name="Comma 6 3 2 10 5" xfId="30847"/>
    <cellStyle name="Comma 6 3 2 11" xfId="3794"/>
    <cellStyle name="Comma 6 3 2 11 2" xfId="24759"/>
    <cellStyle name="Comma 6 3 2 11 2 2" xfId="49282"/>
    <cellStyle name="Comma 6 3 2 11 2 3" xfId="54685"/>
    <cellStyle name="Comma 6 3 2 11 3" xfId="11964"/>
    <cellStyle name="Comma 6 3 2 11 3 2" xfId="36981"/>
    <cellStyle name="Comma 6 3 2 11 4" xfId="28916"/>
    <cellStyle name="Comma 6 3 2 12" xfId="19055"/>
    <cellStyle name="Comma 6 3 2 12 2" xfId="43667"/>
    <cellStyle name="Comma 6 3 2 12 3" xfId="54686"/>
    <cellStyle name="Comma 6 3 2 13" xfId="7749"/>
    <cellStyle name="Comma 6 3 2 13 2" xfId="32767"/>
    <cellStyle name="Comma 6 3 2 14" xfId="26984"/>
    <cellStyle name="Comma 6 3 2 14 2" xfId="54687"/>
    <cellStyle name="Comma 6 3 2 15" xfId="54688"/>
    <cellStyle name="Comma 6 3 2 16" xfId="54689"/>
    <cellStyle name="Comma 6 3 2 17" xfId="54690"/>
    <cellStyle name="Comma 6 3 2 18" xfId="54691"/>
    <cellStyle name="Comma 6 3 2 19" xfId="54692"/>
    <cellStyle name="Comma 6 3 2 2" xfId="791"/>
    <cellStyle name="Comma 6 3 2 2 10" xfId="7791"/>
    <cellStyle name="Comma 6 3 2 2 10 2" xfId="32809"/>
    <cellStyle name="Comma 6 3 2 2 11" xfId="27026"/>
    <cellStyle name="Comma 6 3 2 2 11 2" xfId="54693"/>
    <cellStyle name="Comma 6 3 2 2 12" xfId="54694"/>
    <cellStyle name="Comma 6 3 2 2 13" xfId="54695"/>
    <cellStyle name="Comma 6 3 2 2 14" xfId="54696"/>
    <cellStyle name="Comma 6 3 2 2 15" xfId="54697"/>
    <cellStyle name="Comma 6 3 2 2 16" xfId="54698"/>
    <cellStyle name="Comma 6 3 2 2 17" xfId="54699"/>
    <cellStyle name="Comma 6 3 2 2 18" xfId="54700"/>
    <cellStyle name="Comma 6 3 2 2 19" xfId="54701"/>
    <cellStyle name="Comma 6 3 2 2 2" xfId="5779"/>
    <cellStyle name="Comma 6 3 2 2 2 2" xfId="19240"/>
    <cellStyle name="Comma 6 3 2 2 2 2 2" xfId="43833"/>
    <cellStyle name="Comma 6 3 2 2 2 2 3" xfId="54702"/>
    <cellStyle name="Comma 6 3 2 2 2 3" xfId="13670"/>
    <cellStyle name="Comma 6 3 2 2 2 3 2" xfId="38632"/>
    <cellStyle name="Comma 6 3 2 2 2 4" xfId="9745"/>
    <cellStyle name="Comma 6 3 2 2 2 4 2" xfId="34762"/>
    <cellStyle name="Comma 6 3 2 2 2 5" xfId="30889"/>
    <cellStyle name="Comma 6 3 2 2 20" xfId="54703"/>
    <cellStyle name="Comma 6 3 2 2 21" xfId="54704"/>
    <cellStyle name="Comma 6 3 2 2 22" xfId="54705"/>
    <cellStyle name="Comma 6 3 2 2 23" xfId="54706"/>
    <cellStyle name="Comma 6 3 2 2 24" xfId="54707"/>
    <cellStyle name="Comma 6 3 2 2 25" xfId="54708"/>
    <cellStyle name="Comma 6 3 2 2 26" xfId="54709"/>
    <cellStyle name="Comma 6 3 2 2 27" xfId="54710"/>
    <cellStyle name="Comma 6 3 2 2 28" xfId="54711"/>
    <cellStyle name="Comma 6 3 2 2 29" xfId="54712"/>
    <cellStyle name="Comma 6 3 2 2 3" xfId="3836"/>
    <cellStyle name="Comma 6 3 2 2 3 2" xfId="20095"/>
    <cellStyle name="Comma 6 3 2 2 3 2 2" xfId="44659"/>
    <cellStyle name="Comma 6 3 2 2 3 2 3" xfId="54713"/>
    <cellStyle name="Comma 6 3 2 2 3 3" xfId="11965"/>
    <cellStyle name="Comma 6 3 2 2 3 3 2" xfId="36982"/>
    <cellStyle name="Comma 6 3 2 2 3 4" xfId="28958"/>
    <cellStyle name="Comma 6 3 2 2 30" xfId="54714"/>
    <cellStyle name="Comma 6 3 2 2 31" xfId="54715"/>
    <cellStyle name="Comma 6 3 2 2 4" xfId="14055"/>
    <cellStyle name="Comma 6 3 2 2 4 2" xfId="20561"/>
    <cellStyle name="Comma 6 3 2 2 4 2 2" xfId="45122"/>
    <cellStyle name="Comma 6 3 2 2 4 2 3" xfId="54716"/>
    <cellStyle name="Comma 6 3 2 2 4 3" xfId="38936"/>
    <cellStyle name="Comma 6 3 2 2 4 4" xfId="54717"/>
    <cellStyle name="Comma 6 3 2 2 5" xfId="14788"/>
    <cellStyle name="Comma 6 3 2 2 5 2" xfId="21588"/>
    <cellStyle name="Comma 6 3 2 2 5 2 2" xfId="46147"/>
    <cellStyle name="Comma 6 3 2 2 5 2 3" xfId="54718"/>
    <cellStyle name="Comma 6 3 2 2 5 3" xfId="39633"/>
    <cellStyle name="Comma 6 3 2 2 5 4" xfId="54719"/>
    <cellStyle name="Comma 6 3 2 2 6" xfId="15229"/>
    <cellStyle name="Comma 6 3 2 2 6 2" xfId="22605"/>
    <cellStyle name="Comma 6 3 2 2 6 2 2" xfId="47149"/>
    <cellStyle name="Comma 6 3 2 2 6 2 3" xfId="54720"/>
    <cellStyle name="Comma 6 3 2 2 6 3" xfId="40032"/>
    <cellStyle name="Comma 6 3 2 2 6 4" xfId="54721"/>
    <cellStyle name="Comma 6 3 2 2 7" xfId="16283"/>
    <cellStyle name="Comma 6 3 2 2 7 2" xfId="23695"/>
    <cellStyle name="Comma 6 3 2 2 7 2 2" xfId="48234"/>
    <cellStyle name="Comma 6 3 2 2 7 2 3" xfId="54722"/>
    <cellStyle name="Comma 6 3 2 2 7 3" xfId="41042"/>
    <cellStyle name="Comma 6 3 2 2 7 4" xfId="54723"/>
    <cellStyle name="Comma 6 3 2 2 8" xfId="17361"/>
    <cellStyle name="Comma 6 3 2 2 8 2" xfId="24801"/>
    <cellStyle name="Comma 6 3 2 2 8 2 2" xfId="49324"/>
    <cellStyle name="Comma 6 3 2 2 8 2 3" xfId="54724"/>
    <cellStyle name="Comma 6 3 2 2 8 3" xfId="42062"/>
    <cellStyle name="Comma 6 3 2 2 8 4" xfId="54725"/>
    <cellStyle name="Comma 6 3 2 2 9" xfId="19140"/>
    <cellStyle name="Comma 6 3 2 2 9 2" xfId="43737"/>
    <cellStyle name="Comma 6 3 2 2 9 3" xfId="54726"/>
    <cellStyle name="Comma 6 3 2 20" xfId="54727"/>
    <cellStyle name="Comma 6 3 2 21" xfId="54728"/>
    <cellStyle name="Comma 6 3 2 22" xfId="54729"/>
    <cellStyle name="Comma 6 3 2 23" xfId="54730"/>
    <cellStyle name="Comma 6 3 2 24" xfId="54731"/>
    <cellStyle name="Comma 6 3 2 25" xfId="54732"/>
    <cellStyle name="Comma 6 3 2 26" xfId="54733"/>
    <cellStyle name="Comma 6 3 2 27" xfId="54734"/>
    <cellStyle name="Comma 6 3 2 28" xfId="54735"/>
    <cellStyle name="Comma 6 3 2 29" xfId="54736"/>
    <cellStyle name="Comma 6 3 2 3" xfId="2034"/>
    <cellStyle name="Comma 6 3 2 3 10" xfId="8493"/>
    <cellStyle name="Comma 6 3 2 3 10 2" xfId="33510"/>
    <cellStyle name="Comma 6 3 2 3 11" xfId="27727"/>
    <cellStyle name="Comma 6 3 2 3 11 2" xfId="54737"/>
    <cellStyle name="Comma 6 3 2 3 12" xfId="54738"/>
    <cellStyle name="Comma 6 3 2 3 13" xfId="54739"/>
    <cellStyle name="Comma 6 3 2 3 14" xfId="54740"/>
    <cellStyle name="Comma 6 3 2 3 15" xfId="54741"/>
    <cellStyle name="Comma 6 3 2 3 16" xfId="54742"/>
    <cellStyle name="Comma 6 3 2 3 17" xfId="54743"/>
    <cellStyle name="Comma 6 3 2 3 18" xfId="54744"/>
    <cellStyle name="Comma 6 3 2 3 19" xfId="54745"/>
    <cellStyle name="Comma 6 3 2 3 2" xfId="6497"/>
    <cellStyle name="Comma 6 3 2 3 2 2" xfId="19952"/>
    <cellStyle name="Comma 6 3 2 3 2 2 2" xfId="44521"/>
    <cellStyle name="Comma 6 3 2 3 2 2 3" xfId="54746"/>
    <cellStyle name="Comma 6 3 2 3 2 3" xfId="13576"/>
    <cellStyle name="Comma 6 3 2 3 2 3 2" xfId="38566"/>
    <cellStyle name="Comma 6 3 2 3 2 4" xfId="10446"/>
    <cellStyle name="Comma 6 3 2 3 2 4 2" xfId="35463"/>
    <cellStyle name="Comma 6 3 2 3 2 5" xfId="31590"/>
    <cellStyle name="Comma 6 3 2 3 20" xfId="54747"/>
    <cellStyle name="Comma 6 3 2 3 21" xfId="54748"/>
    <cellStyle name="Comma 6 3 2 3 22" xfId="54749"/>
    <cellStyle name="Comma 6 3 2 3 23" xfId="54750"/>
    <cellStyle name="Comma 6 3 2 3 3" xfId="4537"/>
    <cellStyle name="Comma 6 3 2 3 3 2" xfId="20304"/>
    <cellStyle name="Comma 6 3 2 3 3 2 2" xfId="44866"/>
    <cellStyle name="Comma 6 3 2 3 3 2 3" xfId="54751"/>
    <cellStyle name="Comma 6 3 2 3 3 3" xfId="11966"/>
    <cellStyle name="Comma 6 3 2 3 3 3 2" xfId="36983"/>
    <cellStyle name="Comma 6 3 2 3 3 4" xfId="29659"/>
    <cellStyle name="Comma 6 3 2 3 4" xfId="14607"/>
    <cellStyle name="Comma 6 3 2 3 4 2" xfId="21260"/>
    <cellStyle name="Comma 6 3 2 3 4 2 2" xfId="45820"/>
    <cellStyle name="Comma 6 3 2 3 4 2 3" xfId="54752"/>
    <cellStyle name="Comma 6 3 2 3 4 3" xfId="39476"/>
    <cellStyle name="Comma 6 3 2 3 4 4" xfId="54753"/>
    <cellStyle name="Comma 6 3 2 3 5" xfId="14978"/>
    <cellStyle name="Comma 6 3 2 3 5 2" xfId="22270"/>
    <cellStyle name="Comma 6 3 2 3 5 2 2" xfId="46829"/>
    <cellStyle name="Comma 6 3 2 3 5 2 3" xfId="54754"/>
    <cellStyle name="Comma 6 3 2 3 5 3" xfId="39820"/>
    <cellStyle name="Comma 6 3 2 3 5 4" xfId="54755"/>
    <cellStyle name="Comma 6 3 2 3 6" xfId="15915"/>
    <cellStyle name="Comma 6 3 2 3 6 2" xfId="23292"/>
    <cellStyle name="Comma 6 3 2 3 6 2 2" xfId="47835"/>
    <cellStyle name="Comma 6 3 2 3 6 2 3" xfId="54756"/>
    <cellStyle name="Comma 6 3 2 3 6 3" xfId="40711"/>
    <cellStyle name="Comma 6 3 2 3 6 4" xfId="54757"/>
    <cellStyle name="Comma 6 3 2 3 7" xfId="16977"/>
    <cellStyle name="Comma 6 3 2 3 7 2" xfId="24396"/>
    <cellStyle name="Comma 6 3 2 3 7 2 2" xfId="48935"/>
    <cellStyle name="Comma 6 3 2 3 7 2 3" xfId="54758"/>
    <cellStyle name="Comma 6 3 2 3 7 3" xfId="41728"/>
    <cellStyle name="Comma 6 3 2 3 7 4" xfId="54759"/>
    <cellStyle name="Comma 6 3 2 3 8" xfId="18063"/>
    <cellStyle name="Comma 6 3 2 3 8 2" xfId="25502"/>
    <cellStyle name="Comma 6 3 2 3 8 2 2" xfId="50025"/>
    <cellStyle name="Comma 6 3 2 3 8 2 3" xfId="54760"/>
    <cellStyle name="Comma 6 3 2 3 8 3" xfId="42759"/>
    <cellStyle name="Comma 6 3 2 3 8 4" xfId="54761"/>
    <cellStyle name="Comma 6 3 2 3 9" xfId="19096"/>
    <cellStyle name="Comma 6 3 2 3 9 2" xfId="43695"/>
    <cellStyle name="Comma 6 3 2 3 9 3" xfId="54762"/>
    <cellStyle name="Comma 6 3 2 30" xfId="54763"/>
    <cellStyle name="Comma 6 3 2 31" xfId="54764"/>
    <cellStyle name="Comma 6 3 2 32" xfId="54765"/>
    <cellStyle name="Comma 6 3 2 33" xfId="54766"/>
    <cellStyle name="Comma 6 3 2 34" xfId="54767"/>
    <cellStyle name="Comma 6 3 2 35" xfId="54768"/>
    <cellStyle name="Comma 6 3 2 36" xfId="54769"/>
    <cellStyle name="Comma 6 3 2 4" xfId="2220"/>
    <cellStyle name="Comma 6 3 2 4 10" xfId="27805"/>
    <cellStyle name="Comma 6 3 2 4 10 2" xfId="54770"/>
    <cellStyle name="Comma 6 3 2 4 11" xfId="54771"/>
    <cellStyle name="Comma 6 3 2 4 2" xfId="6585"/>
    <cellStyle name="Comma 6 3 2 4 2 2" xfId="20382"/>
    <cellStyle name="Comma 6 3 2 4 2 2 2" xfId="44944"/>
    <cellStyle name="Comma 6 3 2 4 2 2 3" xfId="54772"/>
    <cellStyle name="Comma 6 3 2 4 2 3" xfId="13950"/>
    <cellStyle name="Comma 6 3 2 4 2 3 2" xfId="38845"/>
    <cellStyle name="Comma 6 3 2 4 2 4" xfId="10524"/>
    <cellStyle name="Comma 6 3 2 4 2 4 2" xfId="35541"/>
    <cellStyle name="Comma 6 3 2 4 2 5" xfId="31668"/>
    <cellStyle name="Comma 6 3 2 4 3" xfId="4615"/>
    <cellStyle name="Comma 6 3 2 4 3 2" xfId="21339"/>
    <cellStyle name="Comma 6 3 2 4 3 2 2" xfId="45898"/>
    <cellStyle name="Comma 6 3 2 4 3 2 3" xfId="54773"/>
    <cellStyle name="Comma 6 3 2 4 3 3" xfId="11967"/>
    <cellStyle name="Comma 6 3 2 4 3 3 2" xfId="36984"/>
    <cellStyle name="Comma 6 3 2 4 3 4" xfId="29737"/>
    <cellStyle name="Comma 6 3 2 4 4" xfId="15039"/>
    <cellStyle name="Comma 6 3 2 4 4 2" xfId="22333"/>
    <cellStyle name="Comma 6 3 2 4 4 2 2" xfId="46892"/>
    <cellStyle name="Comma 6 3 2 4 4 2 3" xfId="54774"/>
    <cellStyle name="Comma 6 3 2 4 4 3" xfId="39881"/>
    <cellStyle name="Comma 6 3 2 4 4 4" xfId="54775"/>
    <cellStyle name="Comma 6 3 2 4 5" xfId="15978"/>
    <cellStyle name="Comma 6 3 2 4 5 2" xfId="23370"/>
    <cellStyle name="Comma 6 3 2 4 5 2 2" xfId="47913"/>
    <cellStyle name="Comma 6 3 2 4 5 2 3" xfId="54776"/>
    <cellStyle name="Comma 6 3 2 4 5 3" xfId="40774"/>
    <cellStyle name="Comma 6 3 2 4 5 4" xfId="54777"/>
    <cellStyle name="Comma 6 3 2 4 6" xfId="17044"/>
    <cellStyle name="Comma 6 3 2 4 6 2" xfId="24462"/>
    <cellStyle name="Comma 6 3 2 4 6 2 2" xfId="49001"/>
    <cellStyle name="Comma 6 3 2 4 6 2 3" xfId="54778"/>
    <cellStyle name="Comma 6 3 2 4 6 3" xfId="41794"/>
    <cellStyle name="Comma 6 3 2 4 6 4" xfId="54779"/>
    <cellStyle name="Comma 6 3 2 4 7" xfId="18138"/>
    <cellStyle name="Comma 6 3 2 4 7 2" xfId="25580"/>
    <cellStyle name="Comma 6 3 2 4 7 2 2" xfId="50103"/>
    <cellStyle name="Comma 6 3 2 4 7 2 3" xfId="54780"/>
    <cellStyle name="Comma 6 3 2 4 7 3" xfId="42834"/>
    <cellStyle name="Comma 6 3 2 4 7 4" xfId="54781"/>
    <cellStyle name="Comma 6 3 2 4 8" xfId="20022"/>
    <cellStyle name="Comma 6 3 2 4 8 2" xfId="44587"/>
    <cellStyle name="Comma 6 3 2 4 8 3" xfId="54782"/>
    <cellStyle name="Comma 6 3 2 4 9" xfId="8571"/>
    <cellStyle name="Comma 6 3 2 4 9 2" xfId="33588"/>
    <cellStyle name="Comma 6 3 2 5" xfId="2292"/>
    <cellStyle name="Comma 6 3 2 5 10" xfId="27862"/>
    <cellStyle name="Comma 6 3 2 5 10 2" xfId="54783"/>
    <cellStyle name="Comma 6 3 2 5 11" xfId="54784"/>
    <cellStyle name="Comma 6 3 2 5 2" xfId="6642"/>
    <cellStyle name="Comma 6 3 2 5 2 2" xfId="20440"/>
    <cellStyle name="Comma 6 3 2 5 2 2 2" xfId="45001"/>
    <cellStyle name="Comma 6 3 2 5 2 2 3" xfId="54785"/>
    <cellStyle name="Comma 6 3 2 5 2 3" xfId="13978"/>
    <cellStyle name="Comma 6 3 2 5 2 3 2" xfId="38872"/>
    <cellStyle name="Comma 6 3 2 5 2 4" xfId="10581"/>
    <cellStyle name="Comma 6 3 2 5 2 4 2" xfId="35598"/>
    <cellStyle name="Comma 6 3 2 5 2 5" xfId="31725"/>
    <cellStyle name="Comma 6 3 2 5 3" xfId="4672"/>
    <cellStyle name="Comma 6 3 2 5 3 2" xfId="21396"/>
    <cellStyle name="Comma 6 3 2 5 3 2 2" xfId="45955"/>
    <cellStyle name="Comma 6 3 2 5 3 2 3" xfId="54786"/>
    <cellStyle name="Comma 6 3 2 5 3 3" xfId="11968"/>
    <cellStyle name="Comma 6 3 2 5 3 3 2" xfId="36985"/>
    <cellStyle name="Comma 6 3 2 5 3 4" xfId="29794"/>
    <cellStyle name="Comma 6 3 2 5 4" xfId="15071"/>
    <cellStyle name="Comma 6 3 2 5 4 2" xfId="22394"/>
    <cellStyle name="Comma 6 3 2 5 4 2 2" xfId="46949"/>
    <cellStyle name="Comma 6 3 2 5 4 2 3" xfId="54787"/>
    <cellStyle name="Comma 6 3 2 5 4 3" xfId="39908"/>
    <cellStyle name="Comma 6 3 2 5 4 4" xfId="54788"/>
    <cellStyle name="Comma 6 3 2 5 5" xfId="16036"/>
    <cellStyle name="Comma 6 3 2 5 5 2" xfId="23427"/>
    <cellStyle name="Comma 6 3 2 5 5 2 2" xfId="47970"/>
    <cellStyle name="Comma 6 3 2 5 5 2 3" xfId="54789"/>
    <cellStyle name="Comma 6 3 2 5 5 3" xfId="40831"/>
    <cellStyle name="Comma 6 3 2 5 5 4" xfId="54790"/>
    <cellStyle name="Comma 6 3 2 5 6" xfId="17101"/>
    <cellStyle name="Comma 6 3 2 5 6 2" xfId="24519"/>
    <cellStyle name="Comma 6 3 2 5 6 2 2" xfId="49058"/>
    <cellStyle name="Comma 6 3 2 5 6 2 3" xfId="54791"/>
    <cellStyle name="Comma 6 3 2 5 6 3" xfId="41851"/>
    <cellStyle name="Comma 6 3 2 5 6 4" xfId="54792"/>
    <cellStyle name="Comma 6 3 2 5 7" xfId="18195"/>
    <cellStyle name="Comma 6 3 2 5 7 2" xfId="25637"/>
    <cellStyle name="Comma 6 3 2 5 7 2 2" xfId="50160"/>
    <cellStyle name="Comma 6 3 2 5 7 2 3" xfId="54793"/>
    <cellStyle name="Comma 6 3 2 5 7 3" xfId="42891"/>
    <cellStyle name="Comma 6 3 2 5 7 4" xfId="54794"/>
    <cellStyle name="Comma 6 3 2 5 8" xfId="19198"/>
    <cellStyle name="Comma 6 3 2 5 8 2" xfId="43791"/>
    <cellStyle name="Comma 6 3 2 5 8 3" xfId="54795"/>
    <cellStyle name="Comma 6 3 2 5 9" xfId="8628"/>
    <cellStyle name="Comma 6 3 2 5 9 2" xfId="33645"/>
    <cellStyle name="Comma 6 3 2 6" xfId="2408"/>
    <cellStyle name="Comma 6 3 2 6 10" xfId="54796"/>
    <cellStyle name="Comma 6 3 2 6 2" xfId="6745"/>
    <cellStyle name="Comma 6 3 2 6 2 2" xfId="21499"/>
    <cellStyle name="Comma 6 3 2 6 2 2 2" xfId="46058"/>
    <cellStyle name="Comma 6 3 2 6 2 2 3" xfId="54797"/>
    <cellStyle name="Comma 6 3 2 6 2 3" xfId="14702"/>
    <cellStyle name="Comma 6 3 2 6 2 3 2" xfId="39566"/>
    <cellStyle name="Comma 6 3 2 6 2 4" xfId="10684"/>
    <cellStyle name="Comma 6 3 2 6 2 4 2" xfId="35701"/>
    <cellStyle name="Comma 6 3 2 6 2 5" xfId="31828"/>
    <cellStyle name="Comma 6 3 2 6 3" xfId="4775"/>
    <cellStyle name="Comma 6 3 2 6 3 2" xfId="22506"/>
    <cellStyle name="Comma 6 3 2 6 3 2 2" xfId="47052"/>
    <cellStyle name="Comma 6 3 2 6 3 2 3" xfId="54798"/>
    <cellStyle name="Comma 6 3 2 6 3 3" xfId="11969"/>
    <cellStyle name="Comma 6 3 2 6 3 3 2" xfId="36986"/>
    <cellStyle name="Comma 6 3 2 6 3 4" xfId="29897"/>
    <cellStyle name="Comma 6 3 2 6 4" xfId="16117"/>
    <cellStyle name="Comma 6 3 2 6 4 2" xfId="23530"/>
    <cellStyle name="Comma 6 3 2 6 4 2 2" xfId="48073"/>
    <cellStyle name="Comma 6 3 2 6 4 2 3" xfId="54799"/>
    <cellStyle name="Comma 6 3 2 6 4 3" xfId="40912"/>
    <cellStyle name="Comma 6 3 2 6 4 4" xfId="54800"/>
    <cellStyle name="Comma 6 3 2 6 5" xfId="17204"/>
    <cellStyle name="Comma 6 3 2 6 5 2" xfId="24622"/>
    <cellStyle name="Comma 6 3 2 6 5 2 2" xfId="49161"/>
    <cellStyle name="Comma 6 3 2 6 5 2 3" xfId="54801"/>
    <cellStyle name="Comma 6 3 2 6 5 3" xfId="41954"/>
    <cellStyle name="Comma 6 3 2 6 5 4" xfId="54802"/>
    <cellStyle name="Comma 6 3 2 6 6" xfId="18299"/>
    <cellStyle name="Comma 6 3 2 6 6 2" xfId="25740"/>
    <cellStyle name="Comma 6 3 2 6 6 2 2" xfId="50263"/>
    <cellStyle name="Comma 6 3 2 6 6 2 3" xfId="54803"/>
    <cellStyle name="Comma 6 3 2 6 6 3" xfId="42994"/>
    <cellStyle name="Comma 6 3 2 6 6 4" xfId="54804"/>
    <cellStyle name="Comma 6 3 2 6 7" xfId="20059"/>
    <cellStyle name="Comma 6 3 2 6 7 2" xfId="44623"/>
    <cellStyle name="Comma 6 3 2 6 7 3" xfId="54805"/>
    <cellStyle name="Comma 6 3 2 6 8" xfId="8731"/>
    <cellStyle name="Comma 6 3 2 6 8 2" xfId="33748"/>
    <cellStyle name="Comma 6 3 2 6 9" xfId="27965"/>
    <cellStyle name="Comma 6 3 2 6 9 2" xfId="54806"/>
    <cellStyle name="Comma 6 3 2 7" xfId="2492"/>
    <cellStyle name="Comma 6 3 2 7 2" xfId="6817"/>
    <cellStyle name="Comma 6 3 2 7 2 2" xfId="23603"/>
    <cellStyle name="Comma 6 3 2 7 2 2 2" xfId="48144"/>
    <cellStyle name="Comma 6 3 2 7 2 2 3" xfId="54807"/>
    <cellStyle name="Comma 6 3 2 7 2 3" xfId="16177"/>
    <cellStyle name="Comma 6 3 2 7 2 3 2" xfId="40963"/>
    <cellStyle name="Comma 6 3 2 7 2 4" xfId="10755"/>
    <cellStyle name="Comma 6 3 2 7 2 4 2" xfId="35772"/>
    <cellStyle name="Comma 6 3 2 7 2 5" xfId="31899"/>
    <cellStyle name="Comma 6 3 2 7 3" xfId="4846"/>
    <cellStyle name="Comma 6 3 2 7 3 2" xfId="24693"/>
    <cellStyle name="Comma 6 3 2 7 3 2 2" xfId="49232"/>
    <cellStyle name="Comma 6 3 2 7 3 2 3" xfId="54808"/>
    <cellStyle name="Comma 6 3 2 7 3 3" xfId="11970"/>
    <cellStyle name="Comma 6 3 2 7 3 3 2" xfId="36987"/>
    <cellStyle name="Comma 6 3 2 7 3 4" xfId="29968"/>
    <cellStyle name="Comma 6 3 2 7 4" xfId="18357"/>
    <cellStyle name="Comma 6 3 2 7 4 2" xfId="25811"/>
    <cellStyle name="Comma 6 3 2 7 4 2 2" xfId="50334"/>
    <cellStyle name="Comma 6 3 2 7 4 2 3" xfId="54809"/>
    <cellStyle name="Comma 6 3 2 7 4 3" xfId="43052"/>
    <cellStyle name="Comma 6 3 2 7 4 4" xfId="54810"/>
    <cellStyle name="Comma 6 3 2 7 5" xfId="20519"/>
    <cellStyle name="Comma 6 3 2 7 5 2" xfId="45080"/>
    <cellStyle name="Comma 6 3 2 7 5 3" xfId="54811"/>
    <cellStyle name="Comma 6 3 2 7 6" xfId="8802"/>
    <cellStyle name="Comma 6 3 2 7 6 2" xfId="33819"/>
    <cellStyle name="Comma 6 3 2 7 7" xfId="28036"/>
    <cellStyle name="Comma 6 3 2 7 7 2" xfId="54812"/>
    <cellStyle name="Comma 6 3 2 7 8" xfId="54813"/>
    <cellStyle name="Comma 6 3 2 8" xfId="3374"/>
    <cellStyle name="Comma 6 3 2 8 2" xfId="7532"/>
    <cellStyle name="Comma 6 3 2 8 2 2" xfId="26519"/>
    <cellStyle name="Comma 6 3 2 8 2 2 2" xfId="51041"/>
    <cellStyle name="Comma 6 3 2 8 2 2 3" xfId="54814"/>
    <cellStyle name="Comma 6 3 2 8 2 3" xfId="18926"/>
    <cellStyle name="Comma 6 3 2 8 2 3 2" xfId="43619"/>
    <cellStyle name="Comma 6 3 2 8 2 4" xfId="11462"/>
    <cellStyle name="Comma 6 3 2 8 2 4 2" xfId="36479"/>
    <cellStyle name="Comma 6 3 2 8 2 5" xfId="32606"/>
    <cellStyle name="Comma 6 3 2 8 3" xfId="5553"/>
    <cellStyle name="Comma 6 3 2 8 3 2" xfId="11971"/>
    <cellStyle name="Comma 6 3 2 8 3 2 2" xfId="36988"/>
    <cellStyle name="Comma 6 3 2 8 3 3" xfId="30675"/>
    <cellStyle name="Comma 6 3 2 8 4" xfId="9523"/>
    <cellStyle name="Comma 6 3 2 8 4 2" xfId="34540"/>
    <cellStyle name="Comma 6 3 2 8 5" xfId="28743"/>
    <cellStyle name="Comma 6 3 2 8 5 2" xfId="54815"/>
    <cellStyle name="Comma 6 3 2 8 6" xfId="54816"/>
    <cellStyle name="Comma 6 3 2 9" xfId="3500"/>
    <cellStyle name="Comma 6 3 2 9 2" xfId="7638"/>
    <cellStyle name="Comma 6 3 2 9 2 2" xfId="22563"/>
    <cellStyle name="Comma 6 3 2 9 2 2 2" xfId="47107"/>
    <cellStyle name="Comma 6 3 2 9 2 3" xfId="11568"/>
    <cellStyle name="Comma 6 3 2 9 2 3 2" xfId="36585"/>
    <cellStyle name="Comma 6 3 2 9 2 4" xfId="32712"/>
    <cellStyle name="Comma 6 3 2 9 3" xfId="5659"/>
    <cellStyle name="Comma 6 3 2 9 3 2" xfId="11972"/>
    <cellStyle name="Comma 6 3 2 9 3 2 2" xfId="36989"/>
    <cellStyle name="Comma 6 3 2 9 3 3" xfId="30781"/>
    <cellStyle name="Comma 6 3 2 9 4" xfId="9635"/>
    <cellStyle name="Comma 6 3 2 9 4 2" xfId="34652"/>
    <cellStyle name="Comma 6 3 2 9 5" xfId="28849"/>
    <cellStyle name="Comma 6 3 20" xfId="54817"/>
    <cellStyle name="Comma 6 3 21" xfId="54818"/>
    <cellStyle name="Comma 6 3 22" xfId="54819"/>
    <cellStyle name="Comma 6 3 23" xfId="54820"/>
    <cellStyle name="Comma 6 3 24" xfId="54821"/>
    <cellStyle name="Comma 6 3 25" xfId="54822"/>
    <cellStyle name="Comma 6 3 26" xfId="54823"/>
    <cellStyle name="Comma 6 3 27" xfId="54824"/>
    <cellStyle name="Comma 6 3 28" xfId="54825"/>
    <cellStyle name="Comma 6 3 29" xfId="54826"/>
    <cellStyle name="Comma 6 3 3" xfId="692"/>
    <cellStyle name="Comma 6 3 3 10" xfId="16239"/>
    <cellStyle name="Comma 6 3 3 10 2" xfId="23652"/>
    <cellStyle name="Comma 6 3 3 10 2 2" xfId="48191"/>
    <cellStyle name="Comma 6 3 3 10 2 3" xfId="54827"/>
    <cellStyle name="Comma 6 3 3 10 3" xfId="40999"/>
    <cellStyle name="Comma 6 3 3 10 4" xfId="54828"/>
    <cellStyle name="Comma 6 3 3 11" xfId="17318"/>
    <cellStyle name="Comma 6 3 3 11 2" xfId="24758"/>
    <cellStyle name="Comma 6 3 3 11 2 2" xfId="49281"/>
    <cellStyle name="Comma 6 3 3 11 2 3" xfId="54829"/>
    <cellStyle name="Comma 6 3 3 11 3" xfId="42020"/>
    <cellStyle name="Comma 6 3 3 11 4" xfId="54830"/>
    <cellStyle name="Comma 6 3 3 12" xfId="19095"/>
    <cellStyle name="Comma 6 3 3 12 2" xfId="43694"/>
    <cellStyle name="Comma 6 3 3 12 3" xfId="54831"/>
    <cellStyle name="Comma 6 3 3 13" xfId="7748"/>
    <cellStyle name="Comma 6 3 3 13 2" xfId="32766"/>
    <cellStyle name="Comma 6 3 3 14" xfId="26983"/>
    <cellStyle name="Comma 6 3 3 14 2" xfId="54832"/>
    <cellStyle name="Comma 6 3 3 15" xfId="54833"/>
    <cellStyle name="Comma 6 3 3 16" xfId="54834"/>
    <cellStyle name="Comma 6 3 3 17" xfId="54835"/>
    <cellStyle name="Comma 6 3 3 18" xfId="54836"/>
    <cellStyle name="Comma 6 3 3 19" xfId="54837"/>
    <cellStyle name="Comma 6 3 3 2" xfId="790"/>
    <cellStyle name="Comma 6 3 3 2 10" xfId="7790"/>
    <cellStyle name="Comma 6 3 3 2 10 2" xfId="32808"/>
    <cellStyle name="Comma 6 3 3 2 11" xfId="27025"/>
    <cellStyle name="Comma 6 3 3 2 11 2" xfId="54838"/>
    <cellStyle name="Comma 6 3 3 2 12" xfId="54839"/>
    <cellStyle name="Comma 6 3 3 2 2" xfId="5778"/>
    <cellStyle name="Comma 6 3 3 2 2 2" xfId="19239"/>
    <cellStyle name="Comma 6 3 3 2 2 2 2" xfId="43832"/>
    <cellStyle name="Comma 6 3 3 2 2 2 3" xfId="54840"/>
    <cellStyle name="Comma 6 3 3 2 2 3" xfId="13669"/>
    <cellStyle name="Comma 6 3 3 2 2 3 2" xfId="38631"/>
    <cellStyle name="Comma 6 3 3 2 2 4" xfId="9744"/>
    <cellStyle name="Comma 6 3 3 2 2 4 2" xfId="34761"/>
    <cellStyle name="Comma 6 3 3 2 2 5" xfId="30888"/>
    <cellStyle name="Comma 6 3 3 2 3" xfId="3835"/>
    <cellStyle name="Comma 6 3 3 2 3 2" xfId="20094"/>
    <cellStyle name="Comma 6 3 3 2 3 2 2" xfId="44658"/>
    <cellStyle name="Comma 6 3 3 2 3 2 3" xfId="54841"/>
    <cellStyle name="Comma 6 3 3 2 3 3" xfId="11973"/>
    <cellStyle name="Comma 6 3 3 2 3 3 2" xfId="36990"/>
    <cellStyle name="Comma 6 3 3 2 3 4" xfId="28957"/>
    <cellStyle name="Comma 6 3 3 2 4" xfId="14054"/>
    <cellStyle name="Comma 6 3 3 2 4 2" xfId="20560"/>
    <cellStyle name="Comma 6 3 3 2 4 2 2" xfId="45121"/>
    <cellStyle name="Comma 6 3 3 2 4 2 3" xfId="54842"/>
    <cellStyle name="Comma 6 3 3 2 4 3" xfId="38935"/>
    <cellStyle name="Comma 6 3 3 2 4 4" xfId="54843"/>
    <cellStyle name="Comma 6 3 3 2 5" xfId="14787"/>
    <cellStyle name="Comma 6 3 3 2 5 2" xfId="21587"/>
    <cellStyle name="Comma 6 3 3 2 5 2 2" xfId="46146"/>
    <cellStyle name="Comma 6 3 3 2 5 2 3" xfId="54844"/>
    <cellStyle name="Comma 6 3 3 2 5 3" xfId="39632"/>
    <cellStyle name="Comma 6 3 3 2 5 4" xfId="54845"/>
    <cellStyle name="Comma 6 3 3 2 6" xfId="15228"/>
    <cellStyle name="Comma 6 3 3 2 6 2" xfId="22604"/>
    <cellStyle name="Comma 6 3 3 2 6 2 2" xfId="47148"/>
    <cellStyle name="Comma 6 3 3 2 6 2 3" xfId="54846"/>
    <cellStyle name="Comma 6 3 3 2 6 3" xfId="40031"/>
    <cellStyle name="Comma 6 3 3 2 6 4" xfId="54847"/>
    <cellStyle name="Comma 6 3 3 2 7" xfId="16282"/>
    <cellStyle name="Comma 6 3 3 2 7 2" xfId="23694"/>
    <cellStyle name="Comma 6 3 3 2 7 2 2" xfId="48233"/>
    <cellStyle name="Comma 6 3 3 2 7 2 3" xfId="54848"/>
    <cellStyle name="Comma 6 3 3 2 7 3" xfId="41041"/>
    <cellStyle name="Comma 6 3 3 2 7 4" xfId="54849"/>
    <cellStyle name="Comma 6 3 3 2 8" xfId="17360"/>
    <cellStyle name="Comma 6 3 3 2 8 2" xfId="24800"/>
    <cellStyle name="Comma 6 3 3 2 8 2 2" xfId="49323"/>
    <cellStyle name="Comma 6 3 3 2 8 2 3" xfId="54850"/>
    <cellStyle name="Comma 6 3 3 2 8 3" xfId="42061"/>
    <cellStyle name="Comma 6 3 3 2 8 4" xfId="54851"/>
    <cellStyle name="Comma 6 3 3 2 9" xfId="19139"/>
    <cellStyle name="Comma 6 3 3 2 9 2" xfId="43736"/>
    <cellStyle name="Comma 6 3 3 2 9 3" xfId="54852"/>
    <cellStyle name="Comma 6 3 3 20" xfId="54853"/>
    <cellStyle name="Comma 6 3 3 21" xfId="54854"/>
    <cellStyle name="Comma 6 3 3 22" xfId="54855"/>
    <cellStyle name="Comma 6 3 3 23" xfId="54856"/>
    <cellStyle name="Comma 6 3 3 24" xfId="54857"/>
    <cellStyle name="Comma 6 3 3 25" xfId="54858"/>
    <cellStyle name="Comma 6 3 3 26" xfId="54859"/>
    <cellStyle name="Comma 6 3 3 27" xfId="54860"/>
    <cellStyle name="Comma 6 3 3 28" xfId="54861"/>
    <cellStyle name="Comma 6 3 3 29" xfId="54862"/>
    <cellStyle name="Comma 6 3 3 3" xfId="2033"/>
    <cellStyle name="Comma 6 3 3 3 10" xfId="27726"/>
    <cellStyle name="Comma 6 3 3 3 10 2" xfId="54863"/>
    <cellStyle name="Comma 6 3 3 3 11" xfId="54864"/>
    <cellStyle name="Comma 6 3 3 3 2" xfId="6496"/>
    <cellStyle name="Comma 6 3 3 3 2 2" xfId="20303"/>
    <cellStyle name="Comma 6 3 3 3 2 2 2" xfId="44865"/>
    <cellStyle name="Comma 6 3 3 3 2 2 3" xfId="54865"/>
    <cellStyle name="Comma 6 3 3 3 2 3" xfId="13893"/>
    <cellStyle name="Comma 6 3 3 3 2 3 2" xfId="38795"/>
    <cellStyle name="Comma 6 3 3 3 2 4" xfId="10445"/>
    <cellStyle name="Comma 6 3 3 3 2 4 2" xfId="35462"/>
    <cellStyle name="Comma 6 3 3 3 2 5" xfId="31589"/>
    <cellStyle name="Comma 6 3 3 3 3" xfId="4536"/>
    <cellStyle name="Comma 6 3 3 3 3 2" xfId="21259"/>
    <cellStyle name="Comma 6 3 3 3 3 2 2" xfId="45819"/>
    <cellStyle name="Comma 6 3 3 3 3 2 3" xfId="54866"/>
    <cellStyle name="Comma 6 3 3 3 3 3" xfId="11974"/>
    <cellStyle name="Comma 6 3 3 3 3 3 2" xfId="36991"/>
    <cellStyle name="Comma 6 3 3 3 3 4" xfId="29658"/>
    <cellStyle name="Comma 6 3 3 3 4" xfId="14977"/>
    <cellStyle name="Comma 6 3 3 3 4 2" xfId="22269"/>
    <cellStyle name="Comma 6 3 3 3 4 2 2" xfId="46828"/>
    <cellStyle name="Comma 6 3 3 3 4 2 3" xfId="54867"/>
    <cellStyle name="Comma 6 3 3 3 4 3" xfId="39819"/>
    <cellStyle name="Comma 6 3 3 3 4 4" xfId="54868"/>
    <cellStyle name="Comma 6 3 3 3 5" xfId="15914"/>
    <cellStyle name="Comma 6 3 3 3 5 2" xfId="23291"/>
    <cellStyle name="Comma 6 3 3 3 5 2 2" xfId="47834"/>
    <cellStyle name="Comma 6 3 3 3 5 2 3" xfId="54869"/>
    <cellStyle name="Comma 6 3 3 3 5 3" xfId="40710"/>
    <cellStyle name="Comma 6 3 3 3 5 4" xfId="54870"/>
    <cellStyle name="Comma 6 3 3 3 6" xfId="16976"/>
    <cellStyle name="Comma 6 3 3 3 6 2" xfId="24395"/>
    <cellStyle name="Comma 6 3 3 3 6 2 2" xfId="48934"/>
    <cellStyle name="Comma 6 3 3 3 6 2 3" xfId="54871"/>
    <cellStyle name="Comma 6 3 3 3 6 3" xfId="41727"/>
    <cellStyle name="Comma 6 3 3 3 6 4" xfId="54872"/>
    <cellStyle name="Comma 6 3 3 3 7" xfId="18062"/>
    <cellStyle name="Comma 6 3 3 3 7 2" xfId="25501"/>
    <cellStyle name="Comma 6 3 3 3 7 2 2" xfId="50024"/>
    <cellStyle name="Comma 6 3 3 3 7 2 3" xfId="54873"/>
    <cellStyle name="Comma 6 3 3 3 7 3" xfId="42758"/>
    <cellStyle name="Comma 6 3 3 3 7 4" xfId="54874"/>
    <cellStyle name="Comma 6 3 3 3 8" xfId="19951"/>
    <cellStyle name="Comma 6 3 3 3 8 2" xfId="44520"/>
    <cellStyle name="Comma 6 3 3 3 8 3" xfId="54875"/>
    <cellStyle name="Comma 6 3 3 3 9" xfId="8492"/>
    <cellStyle name="Comma 6 3 3 3 9 2" xfId="33509"/>
    <cellStyle name="Comma 6 3 3 30" xfId="54876"/>
    <cellStyle name="Comma 6 3 3 31" xfId="54877"/>
    <cellStyle name="Comma 6 3 3 32" xfId="54878"/>
    <cellStyle name="Comma 6 3 3 33" xfId="54879"/>
    <cellStyle name="Comma 6 3 3 34" xfId="54880"/>
    <cellStyle name="Comma 6 3 3 4" xfId="2219"/>
    <cellStyle name="Comma 6 3 3 4 10" xfId="27804"/>
    <cellStyle name="Comma 6 3 3 4 10 2" xfId="54881"/>
    <cellStyle name="Comma 6 3 3 4 11" xfId="54882"/>
    <cellStyle name="Comma 6 3 3 4 2" xfId="6584"/>
    <cellStyle name="Comma 6 3 3 4 2 2" xfId="20381"/>
    <cellStyle name="Comma 6 3 3 4 2 2 2" xfId="44943"/>
    <cellStyle name="Comma 6 3 3 4 2 2 3" xfId="54883"/>
    <cellStyle name="Comma 6 3 3 4 2 3" xfId="13949"/>
    <cellStyle name="Comma 6 3 3 4 2 3 2" xfId="38844"/>
    <cellStyle name="Comma 6 3 3 4 2 4" xfId="10523"/>
    <cellStyle name="Comma 6 3 3 4 2 4 2" xfId="35540"/>
    <cellStyle name="Comma 6 3 3 4 2 5" xfId="31667"/>
    <cellStyle name="Comma 6 3 3 4 3" xfId="4614"/>
    <cellStyle name="Comma 6 3 3 4 3 2" xfId="21338"/>
    <cellStyle name="Comma 6 3 3 4 3 2 2" xfId="45897"/>
    <cellStyle name="Comma 6 3 3 4 3 2 3" xfId="54884"/>
    <cellStyle name="Comma 6 3 3 4 3 3" xfId="11975"/>
    <cellStyle name="Comma 6 3 3 4 3 3 2" xfId="36992"/>
    <cellStyle name="Comma 6 3 3 4 3 4" xfId="29736"/>
    <cellStyle name="Comma 6 3 3 4 4" xfId="15038"/>
    <cellStyle name="Comma 6 3 3 4 4 2" xfId="22332"/>
    <cellStyle name="Comma 6 3 3 4 4 2 2" xfId="46891"/>
    <cellStyle name="Comma 6 3 3 4 4 2 3" xfId="54885"/>
    <cellStyle name="Comma 6 3 3 4 4 3" xfId="39880"/>
    <cellStyle name="Comma 6 3 3 4 4 4" xfId="54886"/>
    <cellStyle name="Comma 6 3 3 4 5" xfId="15977"/>
    <cellStyle name="Comma 6 3 3 4 5 2" xfId="23369"/>
    <cellStyle name="Comma 6 3 3 4 5 2 2" xfId="47912"/>
    <cellStyle name="Comma 6 3 3 4 5 2 3" xfId="54887"/>
    <cellStyle name="Comma 6 3 3 4 5 3" xfId="40773"/>
    <cellStyle name="Comma 6 3 3 4 5 4" xfId="54888"/>
    <cellStyle name="Comma 6 3 3 4 6" xfId="17043"/>
    <cellStyle name="Comma 6 3 3 4 6 2" xfId="24461"/>
    <cellStyle name="Comma 6 3 3 4 6 2 2" xfId="49000"/>
    <cellStyle name="Comma 6 3 3 4 6 2 3" xfId="54889"/>
    <cellStyle name="Comma 6 3 3 4 6 3" xfId="41793"/>
    <cellStyle name="Comma 6 3 3 4 6 4" xfId="54890"/>
    <cellStyle name="Comma 6 3 3 4 7" xfId="18137"/>
    <cellStyle name="Comma 6 3 3 4 7 2" xfId="25579"/>
    <cellStyle name="Comma 6 3 3 4 7 2 2" xfId="50102"/>
    <cellStyle name="Comma 6 3 3 4 7 2 3" xfId="54891"/>
    <cellStyle name="Comma 6 3 3 4 7 3" xfId="42833"/>
    <cellStyle name="Comma 6 3 3 4 7 4" xfId="54892"/>
    <cellStyle name="Comma 6 3 3 4 8" xfId="20021"/>
    <cellStyle name="Comma 6 3 3 4 8 2" xfId="44586"/>
    <cellStyle name="Comma 6 3 3 4 8 3" xfId="54893"/>
    <cellStyle name="Comma 6 3 3 4 9" xfId="8570"/>
    <cellStyle name="Comma 6 3 3 4 9 2" xfId="33587"/>
    <cellStyle name="Comma 6 3 3 5" xfId="2330"/>
    <cellStyle name="Comma 6 3 3 5 10" xfId="27899"/>
    <cellStyle name="Comma 6 3 3 5 10 2" xfId="54894"/>
    <cellStyle name="Comma 6 3 3 5 11" xfId="54895"/>
    <cellStyle name="Comma 6 3 3 5 2" xfId="6679"/>
    <cellStyle name="Comma 6 3 3 5 2 2" xfId="20477"/>
    <cellStyle name="Comma 6 3 3 5 2 2 2" xfId="45038"/>
    <cellStyle name="Comma 6 3 3 5 2 2 3" xfId="54896"/>
    <cellStyle name="Comma 6 3 3 5 2 3" xfId="13993"/>
    <cellStyle name="Comma 6 3 3 5 2 3 2" xfId="38887"/>
    <cellStyle name="Comma 6 3 3 5 2 4" xfId="10618"/>
    <cellStyle name="Comma 6 3 3 5 2 4 2" xfId="35635"/>
    <cellStyle name="Comma 6 3 3 5 2 5" xfId="31762"/>
    <cellStyle name="Comma 6 3 3 5 3" xfId="4709"/>
    <cellStyle name="Comma 6 3 3 5 3 2" xfId="21433"/>
    <cellStyle name="Comma 6 3 3 5 3 2 2" xfId="45992"/>
    <cellStyle name="Comma 6 3 3 5 3 2 3" xfId="54897"/>
    <cellStyle name="Comma 6 3 3 5 3 3" xfId="11976"/>
    <cellStyle name="Comma 6 3 3 5 3 3 2" xfId="36993"/>
    <cellStyle name="Comma 6 3 3 5 3 4" xfId="29831"/>
    <cellStyle name="Comma 6 3 3 5 4" xfId="15086"/>
    <cellStyle name="Comma 6 3 3 5 4 2" xfId="22431"/>
    <cellStyle name="Comma 6 3 3 5 4 2 2" xfId="46986"/>
    <cellStyle name="Comma 6 3 3 5 4 2 3" xfId="54898"/>
    <cellStyle name="Comma 6 3 3 5 4 3" xfId="39923"/>
    <cellStyle name="Comma 6 3 3 5 4 4" xfId="54899"/>
    <cellStyle name="Comma 6 3 3 5 5" xfId="16073"/>
    <cellStyle name="Comma 6 3 3 5 5 2" xfId="23464"/>
    <cellStyle name="Comma 6 3 3 5 5 2 2" xfId="48007"/>
    <cellStyle name="Comma 6 3 3 5 5 2 3" xfId="54900"/>
    <cellStyle name="Comma 6 3 3 5 5 3" xfId="40868"/>
    <cellStyle name="Comma 6 3 3 5 5 4" xfId="54901"/>
    <cellStyle name="Comma 6 3 3 5 6" xfId="17138"/>
    <cellStyle name="Comma 6 3 3 5 6 2" xfId="24556"/>
    <cellStyle name="Comma 6 3 3 5 6 2 2" xfId="49095"/>
    <cellStyle name="Comma 6 3 3 5 6 2 3" xfId="54902"/>
    <cellStyle name="Comma 6 3 3 5 6 3" xfId="41888"/>
    <cellStyle name="Comma 6 3 3 5 6 4" xfId="54903"/>
    <cellStyle name="Comma 6 3 3 5 7" xfId="18232"/>
    <cellStyle name="Comma 6 3 3 5 7 2" xfId="25674"/>
    <cellStyle name="Comma 6 3 3 5 7 2 2" xfId="50197"/>
    <cellStyle name="Comma 6 3 3 5 7 2 3" xfId="54904"/>
    <cellStyle name="Comma 6 3 3 5 7 3" xfId="42928"/>
    <cellStyle name="Comma 6 3 3 5 7 4" xfId="54905"/>
    <cellStyle name="Comma 6 3 3 5 8" xfId="19197"/>
    <cellStyle name="Comma 6 3 3 5 8 2" xfId="43790"/>
    <cellStyle name="Comma 6 3 3 5 8 3" xfId="54906"/>
    <cellStyle name="Comma 6 3 3 5 9" xfId="8665"/>
    <cellStyle name="Comma 6 3 3 5 9 2" xfId="33682"/>
    <cellStyle name="Comma 6 3 3 6" xfId="5736"/>
    <cellStyle name="Comma 6 3 3 6 2" xfId="20058"/>
    <cellStyle name="Comma 6 3 3 6 2 2" xfId="44622"/>
    <cellStyle name="Comma 6 3 3 6 2 3" xfId="54907"/>
    <cellStyle name="Comma 6 3 3 6 3" xfId="13635"/>
    <cellStyle name="Comma 6 3 3 6 3 2" xfId="38606"/>
    <cellStyle name="Comma 6 3 3 6 4" xfId="9702"/>
    <cellStyle name="Comma 6 3 3 6 4 2" xfId="34719"/>
    <cellStyle name="Comma 6 3 3 6 5" xfId="30846"/>
    <cellStyle name="Comma 6 3 3 7" xfId="3793"/>
    <cellStyle name="Comma 6 3 3 7 2" xfId="20518"/>
    <cellStyle name="Comma 6 3 3 7 2 2" xfId="45079"/>
    <cellStyle name="Comma 6 3 3 7 2 3" xfId="54908"/>
    <cellStyle name="Comma 6 3 3 7 3" xfId="11977"/>
    <cellStyle name="Comma 6 3 3 7 3 2" xfId="36994"/>
    <cellStyle name="Comma 6 3 3 7 4" xfId="28915"/>
    <cellStyle name="Comma 6 3 3 8" xfId="14750"/>
    <cellStyle name="Comma 6 3 3 8 2" xfId="21546"/>
    <cellStyle name="Comma 6 3 3 8 2 2" xfId="46105"/>
    <cellStyle name="Comma 6 3 3 8 2 3" xfId="54909"/>
    <cellStyle name="Comma 6 3 3 8 3" xfId="39595"/>
    <cellStyle name="Comma 6 3 3 8 4" xfId="54910"/>
    <cellStyle name="Comma 6 3 3 9" xfId="15190"/>
    <cellStyle name="Comma 6 3 3 9 2" xfId="22562"/>
    <cellStyle name="Comma 6 3 3 9 2 2" xfId="47106"/>
    <cellStyle name="Comma 6 3 3 9 2 3" xfId="54911"/>
    <cellStyle name="Comma 6 3 3 9 3" xfId="39993"/>
    <cellStyle name="Comma 6 3 3 9 4" xfId="54912"/>
    <cellStyle name="Comma 6 3 30" xfId="54913"/>
    <cellStyle name="Comma 6 3 31" xfId="54914"/>
    <cellStyle name="Comma 6 3 32" xfId="54915"/>
    <cellStyle name="Comma 6 3 33" xfId="54916"/>
    <cellStyle name="Comma 6 3 34" xfId="54917"/>
    <cellStyle name="Comma 6 3 35" xfId="54918"/>
    <cellStyle name="Comma 6 3 36" xfId="54919"/>
    <cellStyle name="Comma 6 3 37" xfId="54920"/>
    <cellStyle name="Comma 6 3 38" xfId="54921"/>
    <cellStyle name="Comma 6 3 39" xfId="54922"/>
    <cellStyle name="Comma 6 3 4" xfId="775"/>
    <cellStyle name="Comma 6 3 4 10" xfId="7775"/>
    <cellStyle name="Comma 6 3 4 10 2" xfId="32793"/>
    <cellStyle name="Comma 6 3 4 11" xfId="27010"/>
    <cellStyle name="Comma 6 3 4 11 2" xfId="54923"/>
    <cellStyle name="Comma 6 3 4 12" xfId="54924"/>
    <cellStyle name="Comma 6 3 4 13" xfId="54925"/>
    <cellStyle name="Comma 6 3 4 14" xfId="54926"/>
    <cellStyle name="Comma 6 3 4 15" xfId="54927"/>
    <cellStyle name="Comma 6 3 4 16" xfId="54928"/>
    <cellStyle name="Comma 6 3 4 17" xfId="54929"/>
    <cellStyle name="Comma 6 3 4 18" xfId="54930"/>
    <cellStyle name="Comma 6 3 4 19" xfId="54931"/>
    <cellStyle name="Comma 6 3 4 2" xfId="5763"/>
    <cellStyle name="Comma 6 3 4 2 2" xfId="19224"/>
    <cellStyle name="Comma 6 3 4 2 2 2" xfId="43817"/>
    <cellStyle name="Comma 6 3 4 2 2 3" xfId="54932"/>
    <cellStyle name="Comma 6 3 4 2 3" xfId="13582"/>
    <cellStyle name="Comma 6 3 4 2 3 2" xfId="38572"/>
    <cellStyle name="Comma 6 3 4 2 4" xfId="9729"/>
    <cellStyle name="Comma 6 3 4 2 4 2" xfId="34746"/>
    <cellStyle name="Comma 6 3 4 2 5" xfId="30873"/>
    <cellStyle name="Comma 6 3 4 20" xfId="54933"/>
    <cellStyle name="Comma 6 3 4 21" xfId="54934"/>
    <cellStyle name="Comma 6 3 4 22" xfId="54935"/>
    <cellStyle name="Comma 6 3 4 23" xfId="54936"/>
    <cellStyle name="Comma 6 3 4 3" xfId="3820"/>
    <cellStyle name="Comma 6 3 4 3 2" xfId="20079"/>
    <cellStyle name="Comma 6 3 4 3 2 2" xfId="44643"/>
    <cellStyle name="Comma 6 3 4 3 2 3" xfId="54937"/>
    <cellStyle name="Comma 6 3 4 3 3" xfId="11978"/>
    <cellStyle name="Comma 6 3 4 3 3 2" xfId="36995"/>
    <cellStyle name="Comma 6 3 4 3 4" xfId="28942"/>
    <cellStyle name="Comma 6 3 4 4" xfId="14039"/>
    <cellStyle name="Comma 6 3 4 4 2" xfId="20545"/>
    <cellStyle name="Comma 6 3 4 4 2 2" xfId="45106"/>
    <cellStyle name="Comma 6 3 4 4 2 3" xfId="54938"/>
    <cellStyle name="Comma 6 3 4 4 3" xfId="38920"/>
    <cellStyle name="Comma 6 3 4 4 4" xfId="54939"/>
    <cellStyle name="Comma 6 3 4 5" xfId="14772"/>
    <cellStyle name="Comma 6 3 4 5 2" xfId="21572"/>
    <cellStyle name="Comma 6 3 4 5 2 2" xfId="46131"/>
    <cellStyle name="Comma 6 3 4 5 2 3" xfId="54940"/>
    <cellStyle name="Comma 6 3 4 5 3" xfId="39617"/>
    <cellStyle name="Comma 6 3 4 5 4" xfId="54941"/>
    <cellStyle name="Comma 6 3 4 6" xfId="15213"/>
    <cellStyle name="Comma 6 3 4 6 2" xfId="22589"/>
    <cellStyle name="Comma 6 3 4 6 2 2" xfId="47133"/>
    <cellStyle name="Comma 6 3 4 6 2 3" xfId="54942"/>
    <cellStyle name="Comma 6 3 4 6 3" xfId="40016"/>
    <cellStyle name="Comma 6 3 4 6 4" xfId="54943"/>
    <cellStyle name="Comma 6 3 4 7" xfId="16267"/>
    <cellStyle name="Comma 6 3 4 7 2" xfId="23679"/>
    <cellStyle name="Comma 6 3 4 7 2 2" xfId="48218"/>
    <cellStyle name="Comma 6 3 4 7 2 3" xfId="54944"/>
    <cellStyle name="Comma 6 3 4 7 3" xfId="41026"/>
    <cellStyle name="Comma 6 3 4 7 4" xfId="54945"/>
    <cellStyle name="Comma 6 3 4 8" xfId="17345"/>
    <cellStyle name="Comma 6 3 4 8 2" xfId="24785"/>
    <cellStyle name="Comma 6 3 4 8 2 2" xfId="49308"/>
    <cellStyle name="Comma 6 3 4 8 2 3" xfId="54946"/>
    <cellStyle name="Comma 6 3 4 8 3" xfId="42046"/>
    <cellStyle name="Comma 6 3 4 8 4" xfId="54947"/>
    <cellStyle name="Comma 6 3 4 9" xfId="19124"/>
    <cellStyle name="Comma 6 3 4 9 2" xfId="43721"/>
    <cellStyle name="Comma 6 3 4 9 3" xfId="54948"/>
    <cellStyle name="Comma 6 3 40" xfId="54949"/>
    <cellStyle name="Comma 6 3 5" xfId="2018"/>
    <cellStyle name="Comma 6 3 5 10" xfId="8477"/>
    <cellStyle name="Comma 6 3 5 10 2" xfId="33494"/>
    <cellStyle name="Comma 6 3 5 11" xfId="27711"/>
    <cellStyle name="Comma 6 3 5 11 2" xfId="54950"/>
    <cellStyle name="Comma 6 3 5 12" xfId="54951"/>
    <cellStyle name="Comma 6 3 5 2" xfId="6481"/>
    <cellStyle name="Comma 6 3 5 2 2" xfId="19936"/>
    <cellStyle name="Comma 6 3 5 2 2 2" xfId="44505"/>
    <cellStyle name="Comma 6 3 5 2 2 3" xfId="54952"/>
    <cellStyle name="Comma 6 3 5 2 3" xfId="13595"/>
    <cellStyle name="Comma 6 3 5 2 3 2" xfId="38579"/>
    <cellStyle name="Comma 6 3 5 2 4" xfId="10430"/>
    <cellStyle name="Comma 6 3 5 2 4 2" xfId="35447"/>
    <cellStyle name="Comma 6 3 5 2 5" xfId="31574"/>
    <cellStyle name="Comma 6 3 5 3" xfId="4521"/>
    <cellStyle name="Comma 6 3 5 3 2" xfId="20288"/>
    <cellStyle name="Comma 6 3 5 3 2 2" xfId="44850"/>
    <cellStyle name="Comma 6 3 5 3 2 3" xfId="54953"/>
    <cellStyle name="Comma 6 3 5 3 3" xfId="11979"/>
    <cellStyle name="Comma 6 3 5 3 3 2" xfId="36996"/>
    <cellStyle name="Comma 6 3 5 3 4" xfId="29643"/>
    <cellStyle name="Comma 6 3 5 4" xfId="14598"/>
    <cellStyle name="Comma 6 3 5 4 2" xfId="21244"/>
    <cellStyle name="Comma 6 3 5 4 2 2" xfId="45804"/>
    <cellStyle name="Comma 6 3 5 4 2 3" xfId="54954"/>
    <cellStyle name="Comma 6 3 5 4 3" xfId="39467"/>
    <cellStyle name="Comma 6 3 5 4 4" xfId="54955"/>
    <cellStyle name="Comma 6 3 5 5" xfId="14962"/>
    <cellStyle name="Comma 6 3 5 5 2" xfId="22254"/>
    <cellStyle name="Comma 6 3 5 5 2 2" xfId="46813"/>
    <cellStyle name="Comma 6 3 5 5 2 3" xfId="54956"/>
    <cellStyle name="Comma 6 3 5 5 3" xfId="39804"/>
    <cellStyle name="Comma 6 3 5 5 4" xfId="54957"/>
    <cellStyle name="Comma 6 3 5 6" xfId="15899"/>
    <cellStyle name="Comma 6 3 5 6 2" xfId="23276"/>
    <cellStyle name="Comma 6 3 5 6 2 2" xfId="47819"/>
    <cellStyle name="Comma 6 3 5 6 2 3" xfId="54958"/>
    <cellStyle name="Comma 6 3 5 6 3" xfId="40695"/>
    <cellStyle name="Comma 6 3 5 6 4" xfId="54959"/>
    <cellStyle name="Comma 6 3 5 7" xfId="16961"/>
    <cellStyle name="Comma 6 3 5 7 2" xfId="24380"/>
    <cellStyle name="Comma 6 3 5 7 2 2" xfId="48919"/>
    <cellStyle name="Comma 6 3 5 7 2 3" xfId="54960"/>
    <cellStyle name="Comma 6 3 5 7 3" xfId="41712"/>
    <cellStyle name="Comma 6 3 5 7 4" xfId="54961"/>
    <cellStyle name="Comma 6 3 5 8" xfId="18047"/>
    <cellStyle name="Comma 6 3 5 8 2" xfId="25486"/>
    <cellStyle name="Comma 6 3 5 8 2 2" xfId="50009"/>
    <cellStyle name="Comma 6 3 5 8 2 3" xfId="54962"/>
    <cellStyle name="Comma 6 3 5 8 3" xfId="42743"/>
    <cellStyle name="Comma 6 3 5 8 4" xfId="54963"/>
    <cellStyle name="Comma 6 3 5 9" xfId="19073"/>
    <cellStyle name="Comma 6 3 5 9 2" xfId="43679"/>
    <cellStyle name="Comma 6 3 5 9 3" xfId="54964"/>
    <cellStyle name="Comma 6 3 6" xfId="2117"/>
    <cellStyle name="Comma 6 3 6 10" xfId="27769"/>
    <cellStyle name="Comma 6 3 6 10 2" xfId="54965"/>
    <cellStyle name="Comma 6 3 6 11" xfId="54966"/>
    <cellStyle name="Comma 6 3 6 2" xfId="6547"/>
    <cellStyle name="Comma 6 3 6 2 2" xfId="20346"/>
    <cellStyle name="Comma 6 3 6 2 2 2" xfId="44908"/>
    <cellStyle name="Comma 6 3 6 2 2 3" xfId="54967"/>
    <cellStyle name="Comma 6 3 6 2 3" xfId="13918"/>
    <cellStyle name="Comma 6 3 6 2 3 2" xfId="38814"/>
    <cellStyle name="Comma 6 3 6 2 4" xfId="10488"/>
    <cellStyle name="Comma 6 3 6 2 4 2" xfId="35505"/>
    <cellStyle name="Comma 6 3 6 2 5" xfId="31632"/>
    <cellStyle name="Comma 6 3 6 3" xfId="4579"/>
    <cellStyle name="Comma 6 3 6 3 2" xfId="21302"/>
    <cellStyle name="Comma 6 3 6 3 2 2" xfId="45862"/>
    <cellStyle name="Comma 6 3 6 3 2 3" xfId="54968"/>
    <cellStyle name="Comma 6 3 6 3 3" xfId="11980"/>
    <cellStyle name="Comma 6 3 6 3 3 2" xfId="36997"/>
    <cellStyle name="Comma 6 3 6 3 4" xfId="29701"/>
    <cellStyle name="Comma 6 3 6 4" xfId="15008"/>
    <cellStyle name="Comma 6 3 6 4 2" xfId="22300"/>
    <cellStyle name="Comma 6 3 6 4 2 2" xfId="46859"/>
    <cellStyle name="Comma 6 3 6 4 2 3" xfId="54969"/>
    <cellStyle name="Comma 6 3 6 4 3" xfId="39850"/>
    <cellStyle name="Comma 6 3 6 4 4" xfId="54970"/>
    <cellStyle name="Comma 6 3 6 5" xfId="15945"/>
    <cellStyle name="Comma 6 3 6 5 2" xfId="23334"/>
    <cellStyle name="Comma 6 3 6 5 2 2" xfId="47877"/>
    <cellStyle name="Comma 6 3 6 5 2 3" xfId="54971"/>
    <cellStyle name="Comma 6 3 6 5 3" xfId="40741"/>
    <cellStyle name="Comma 6 3 6 5 4" xfId="54972"/>
    <cellStyle name="Comma 6 3 6 6" xfId="17008"/>
    <cellStyle name="Comma 6 3 6 6 2" xfId="24426"/>
    <cellStyle name="Comma 6 3 6 6 2 2" xfId="48965"/>
    <cellStyle name="Comma 6 3 6 6 2 3" xfId="54973"/>
    <cellStyle name="Comma 6 3 6 6 3" xfId="41758"/>
    <cellStyle name="Comma 6 3 6 6 4" xfId="54974"/>
    <cellStyle name="Comma 6 3 6 7" xfId="18105"/>
    <cellStyle name="Comma 6 3 6 7 2" xfId="25544"/>
    <cellStyle name="Comma 6 3 6 7 2 2" xfId="50067"/>
    <cellStyle name="Comma 6 3 6 7 2 3" xfId="54975"/>
    <cellStyle name="Comma 6 3 6 7 3" xfId="42801"/>
    <cellStyle name="Comma 6 3 6 7 4" xfId="54976"/>
    <cellStyle name="Comma 6 3 6 8" xfId="19983"/>
    <cellStyle name="Comma 6 3 6 8 2" xfId="44551"/>
    <cellStyle name="Comma 6 3 6 8 3" xfId="54977"/>
    <cellStyle name="Comma 6 3 6 9" xfId="8535"/>
    <cellStyle name="Comma 6 3 6 9 2" xfId="33552"/>
    <cellStyle name="Comma 6 3 7" xfId="2204"/>
    <cellStyle name="Comma 6 3 7 10" xfId="27789"/>
    <cellStyle name="Comma 6 3 7 10 2" xfId="54978"/>
    <cellStyle name="Comma 6 3 7 11" xfId="54979"/>
    <cellStyle name="Comma 6 3 7 2" xfId="6569"/>
    <cellStyle name="Comma 6 3 7 2 2" xfId="20366"/>
    <cellStyle name="Comma 6 3 7 2 2 2" xfId="44928"/>
    <cellStyle name="Comma 6 3 7 2 2 3" xfId="54980"/>
    <cellStyle name="Comma 6 3 7 2 3" xfId="13934"/>
    <cellStyle name="Comma 6 3 7 2 3 2" xfId="38829"/>
    <cellStyle name="Comma 6 3 7 2 4" xfId="10508"/>
    <cellStyle name="Comma 6 3 7 2 4 2" xfId="35525"/>
    <cellStyle name="Comma 6 3 7 2 5" xfId="31652"/>
    <cellStyle name="Comma 6 3 7 3" xfId="4599"/>
    <cellStyle name="Comma 6 3 7 3 2" xfId="21323"/>
    <cellStyle name="Comma 6 3 7 3 2 2" xfId="45882"/>
    <cellStyle name="Comma 6 3 7 3 2 3" xfId="54981"/>
    <cellStyle name="Comma 6 3 7 3 3" xfId="11981"/>
    <cellStyle name="Comma 6 3 7 3 3 2" xfId="36998"/>
    <cellStyle name="Comma 6 3 7 3 4" xfId="29721"/>
    <cellStyle name="Comma 6 3 7 4" xfId="15023"/>
    <cellStyle name="Comma 6 3 7 4 2" xfId="22317"/>
    <cellStyle name="Comma 6 3 7 4 2 2" xfId="46876"/>
    <cellStyle name="Comma 6 3 7 4 2 3" xfId="54982"/>
    <cellStyle name="Comma 6 3 7 4 3" xfId="39865"/>
    <cellStyle name="Comma 6 3 7 4 4" xfId="54983"/>
    <cellStyle name="Comma 6 3 7 5" xfId="15962"/>
    <cellStyle name="Comma 6 3 7 5 2" xfId="23354"/>
    <cellStyle name="Comma 6 3 7 5 2 2" xfId="47897"/>
    <cellStyle name="Comma 6 3 7 5 2 3" xfId="54984"/>
    <cellStyle name="Comma 6 3 7 5 3" xfId="40758"/>
    <cellStyle name="Comma 6 3 7 5 4" xfId="54985"/>
    <cellStyle name="Comma 6 3 7 6" xfId="17028"/>
    <cellStyle name="Comma 6 3 7 6 2" xfId="24446"/>
    <cellStyle name="Comma 6 3 7 6 2 2" xfId="48985"/>
    <cellStyle name="Comma 6 3 7 6 2 3" xfId="54986"/>
    <cellStyle name="Comma 6 3 7 6 3" xfId="41778"/>
    <cellStyle name="Comma 6 3 7 6 4" xfId="54987"/>
    <cellStyle name="Comma 6 3 7 7" xfId="18122"/>
    <cellStyle name="Comma 6 3 7 7 2" xfId="25564"/>
    <cellStyle name="Comma 6 3 7 7 2 2" xfId="50087"/>
    <cellStyle name="Comma 6 3 7 7 2 3" xfId="54988"/>
    <cellStyle name="Comma 6 3 7 7 3" xfId="42818"/>
    <cellStyle name="Comma 6 3 7 7 4" xfId="54989"/>
    <cellStyle name="Comma 6 3 7 8" xfId="20006"/>
    <cellStyle name="Comma 6 3 7 8 2" xfId="44571"/>
    <cellStyle name="Comma 6 3 7 8 3" xfId="54990"/>
    <cellStyle name="Comma 6 3 7 9" xfId="8555"/>
    <cellStyle name="Comma 6 3 7 9 2" xfId="33572"/>
    <cellStyle name="Comma 6 3 8" xfId="2273"/>
    <cellStyle name="Comma 6 3 8 10" xfId="27847"/>
    <cellStyle name="Comma 6 3 8 10 2" xfId="54991"/>
    <cellStyle name="Comma 6 3 8 11" xfId="54992"/>
    <cellStyle name="Comma 6 3 8 2" xfId="6627"/>
    <cellStyle name="Comma 6 3 8 2 2" xfId="20425"/>
    <cellStyle name="Comma 6 3 8 2 2 2" xfId="44986"/>
    <cellStyle name="Comma 6 3 8 2 2 3" xfId="54993"/>
    <cellStyle name="Comma 6 3 8 2 3" xfId="13975"/>
    <cellStyle name="Comma 6 3 8 2 3 2" xfId="38869"/>
    <cellStyle name="Comma 6 3 8 2 4" xfId="10566"/>
    <cellStyle name="Comma 6 3 8 2 4 2" xfId="35583"/>
    <cellStyle name="Comma 6 3 8 2 5" xfId="31710"/>
    <cellStyle name="Comma 6 3 8 3" xfId="4657"/>
    <cellStyle name="Comma 6 3 8 3 2" xfId="21381"/>
    <cellStyle name="Comma 6 3 8 3 2 2" xfId="45940"/>
    <cellStyle name="Comma 6 3 8 3 2 3" xfId="54994"/>
    <cellStyle name="Comma 6 3 8 3 3" xfId="11982"/>
    <cellStyle name="Comma 6 3 8 3 3 2" xfId="36999"/>
    <cellStyle name="Comma 6 3 8 3 4" xfId="29779"/>
    <cellStyle name="Comma 6 3 8 4" xfId="15066"/>
    <cellStyle name="Comma 6 3 8 4 2" xfId="22377"/>
    <cellStyle name="Comma 6 3 8 4 2 2" xfId="46934"/>
    <cellStyle name="Comma 6 3 8 4 2 3" xfId="54995"/>
    <cellStyle name="Comma 6 3 8 4 3" xfId="39905"/>
    <cellStyle name="Comma 6 3 8 4 4" xfId="54996"/>
    <cellStyle name="Comma 6 3 8 5" xfId="16021"/>
    <cellStyle name="Comma 6 3 8 5 2" xfId="23412"/>
    <cellStyle name="Comma 6 3 8 5 2 2" xfId="47955"/>
    <cellStyle name="Comma 6 3 8 5 2 3" xfId="54997"/>
    <cellStyle name="Comma 6 3 8 5 3" xfId="40816"/>
    <cellStyle name="Comma 6 3 8 5 4" xfId="54998"/>
    <cellStyle name="Comma 6 3 8 6" xfId="17086"/>
    <cellStyle name="Comma 6 3 8 6 2" xfId="24504"/>
    <cellStyle name="Comma 6 3 8 6 2 2" xfId="49043"/>
    <cellStyle name="Comma 6 3 8 6 2 3" xfId="54999"/>
    <cellStyle name="Comma 6 3 8 6 3" xfId="41836"/>
    <cellStyle name="Comma 6 3 8 6 4" xfId="55000"/>
    <cellStyle name="Comma 6 3 8 7" xfId="18180"/>
    <cellStyle name="Comma 6 3 8 7 2" xfId="25622"/>
    <cellStyle name="Comma 6 3 8 7 2 2" xfId="50145"/>
    <cellStyle name="Comma 6 3 8 7 2 3" xfId="55001"/>
    <cellStyle name="Comma 6 3 8 7 3" xfId="42876"/>
    <cellStyle name="Comma 6 3 8 7 4" xfId="55002"/>
    <cellStyle name="Comma 6 3 8 8" xfId="19182"/>
    <cellStyle name="Comma 6 3 8 8 2" xfId="43775"/>
    <cellStyle name="Comma 6 3 8 8 3" xfId="55003"/>
    <cellStyle name="Comma 6 3 8 9" xfId="8613"/>
    <cellStyle name="Comma 6 3 8 9 2" xfId="33630"/>
    <cellStyle name="Comma 6 3 9" xfId="2364"/>
    <cellStyle name="Comma 6 3 9 10" xfId="55004"/>
    <cellStyle name="Comma 6 3 9 2" xfId="6708"/>
    <cellStyle name="Comma 6 3 9 2 2" xfId="21462"/>
    <cellStyle name="Comma 6 3 9 2 2 2" xfId="46021"/>
    <cellStyle name="Comma 6 3 9 2 2 3" xfId="55005"/>
    <cellStyle name="Comma 6 3 9 2 3" xfId="14684"/>
    <cellStyle name="Comma 6 3 9 2 3 2" xfId="39548"/>
    <cellStyle name="Comma 6 3 9 2 4" xfId="10647"/>
    <cellStyle name="Comma 6 3 9 2 4 2" xfId="35664"/>
    <cellStyle name="Comma 6 3 9 2 5" xfId="31791"/>
    <cellStyle name="Comma 6 3 9 3" xfId="4738"/>
    <cellStyle name="Comma 6 3 9 3 2" xfId="22465"/>
    <cellStyle name="Comma 6 3 9 3 2 2" xfId="47015"/>
    <cellStyle name="Comma 6 3 9 3 2 3" xfId="55006"/>
    <cellStyle name="Comma 6 3 9 3 3" xfId="11983"/>
    <cellStyle name="Comma 6 3 9 3 3 2" xfId="37000"/>
    <cellStyle name="Comma 6 3 9 3 4" xfId="29860"/>
    <cellStyle name="Comma 6 3 9 4" xfId="16099"/>
    <cellStyle name="Comma 6 3 9 4 2" xfId="23493"/>
    <cellStyle name="Comma 6 3 9 4 2 2" xfId="48036"/>
    <cellStyle name="Comma 6 3 9 4 2 3" xfId="55007"/>
    <cellStyle name="Comma 6 3 9 4 3" xfId="40894"/>
    <cellStyle name="Comma 6 3 9 4 4" xfId="55008"/>
    <cellStyle name="Comma 6 3 9 5" xfId="17167"/>
    <cellStyle name="Comma 6 3 9 5 2" xfId="24585"/>
    <cellStyle name="Comma 6 3 9 5 2 2" xfId="49124"/>
    <cellStyle name="Comma 6 3 9 5 2 3" xfId="55009"/>
    <cellStyle name="Comma 6 3 9 5 3" xfId="41917"/>
    <cellStyle name="Comma 6 3 9 5 4" xfId="55010"/>
    <cellStyle name="Comma 6 3 9 6" xfId="18261"/>
    <cellStyle name="Comma 6 3 9 6 2" xfId="25703"/>
    <cellStyle name="Comma 6 3 9 6 2 2" xfId="50226"/>
    <cellStyle name="Comma 6 3 9 6 2 3" xfId="55011"/>
    <cellStyle name="Comma 6 3 9 6 3" xfId="42957"/>
    <cellStyle name="Comma 6 3 9 6 4" xfId="55012"/>
    <cellStyle name="Comma 6 3 9 7" xfId="20050"/>
    <cellStyle name="Comma 6 3 9 7 2" xfId="44614"/>
    <cellStyle name="Comma 6 3 9 7 3" xfId="55013"/>
    <cellStyle name="Comma 6 3 9 8" xfId="8694"/>
    <cellStyle name="Comma 6 3 9 8 2" xfId="33711"/>
    <cellStyle name="Comma 6 3 9 9" xfId="27928"/>
    <cellStyle name="Comma 6 3 9 9 2" xfId="55014"/>
    <cellStyle name="Comma 6 30" xfId="55015"/>
    <cellStyle name="Comma 6 31" xfId="55016"/>
    <cellStyle name="Comma 6 32" xfId="55017"/>
    <cellStyle name="Comma 6 33" xfId="55018"/>
    <cellStyle name="Comma 6 34" xfId="55019"/>
    <cellStyle name="Comma 6 35" xfId="55020"/>
    <cellStyle name="Comma 6 36" xfId="55021"/>
    <cellStyle name="Comma 6 37" xfId="55022"/>
    <cellStyle name="Comma 6 38" xfId="55023"/>
    <cellStyle name="Comma 6 39" xfId="55024"/>
    <cellStyle name="Comma 6 4" xfId="654"/>
    <cellStyle name="Comma 6 4 10" xfId="3366"/>
    <cellStyle name="Comma 6 4 10 2" xfId="7524"/>
    <cellStyle name="Comma 6 4 10 2 2" xfId="26511"/>
    <cellStyle name="Comma 6 4 10 2 2 2" xfId="51033"/>
    <cellStyle name="Comma 6 4 10 2 2 3" xfId="55025"/>
    <cellStyle name="Comma 6 4 10 2 3" xfId="18918"/>
    <cellStyle name="Comma 6 4 10 2 3 2" xfId="43611"/>
    <cellStyle name="Comma 6 4 10 2 4" xfId="11454"/>
    <cellStyle name="Comma 6 4 10 2 4 2" xfId="36471"/>
    <cellStyle name="Comma 6 4 10 2 5" xfId="32598"/>
    <cellStyle name="Comma 6 4 10 3" xfId="5545"/>
    <cellStyle name="Comma 6 4 10 3 2" xfId="11984"/>
    <cellStyle name="Comma 6 4 10 3 2 2" xfId="37001"/>
    <cellStyle name="Comma 6 4 10 3 3" xfId="30667"/>
    <cellStyle name="Comma 6 4 10 4" xfId="9515"/>
    <cellStyle name="Comma 6 4 10 4 2" xfId="34532"/>
    <cellStyle name="Comma 6 4 10 5" xfId="28735"/>
    <cellStyle name="Comma 6 4 10 5 2" xfId="55026"/>
    <cellStyle name="Comma 6 4 10 6" xfId="55027"/>
    <cellStyle name="Comma 6 4 11" xfId="3501"/>
    <cellStyle name="Comma 6 4 11 2" xfId="7639"/>
    <cellStyle name="Comma 6 4 11 2 2" xfId="22553"/>
    <cellStyle name="Comma 6 4 11 2 2 2" xfId="47097"/>
    <cellStyle name="Comma 6 4 11 2 3" xfId="11569"/>
    <cellStyle name="Comma 6 4 11 2 3 2" xfId="36586"/>
    <cellStyle name="Comma 6 4 11 2 4" xfId="32713"/>
    <cellStyle name="Comma 6 4 11 3" xfId="5660"/>
    <cellStyle name="Comma 6 4 11 3 2" xfId="11985"/>
    <cellStyle name="Comma 6 4 11 3 2 2" xfId="37002"/>
    <cellStyle name="Comma 6 4 11 3 3" xfId="30782"/>
    <cellStyle name="Comma 6 4 11 4" xfId="9636"/>
    <cellStyle name="Comma 6 4 11 4 2" xfId="34653"/>
    <cellStyle name="Comma 6 4 11 5" xfId="28850"/>
    <cellStyle name="Comma 6 4 12" xfId="5724"/>
    <cellStyle name="Comma 6 4 12 2" xfId="23640"/>
    <cellStyle name="Comma 6 4 12 2 2" xfId="48179"/>
    <cellStyle name="Comma 6 4 12 2 3" xfId="55028"/>
    <cellStyle name="Comma 6 4 12 3" xfId="16230"/>
    <cellStyle name="Comma 6 4 12 3 2" xfId="40990"/>
    <cellStyle name="Comma 6 4 12 4" xfId="9690"/>
    <cellStyle name="Comma 6 4 12 4 2" xfId="34707"/>
    <cellStyle name="Comma 6 4 12 5" xfId="30834"/>
    <cellStyle name="Comma 6 4 13" xfId="3781"/>
    <cellStyle name="Comma 6 4 13 2" xfId="24746"/>
    <cellStyle name="Comma 6 4 13 2 2" xfId="49269"/>
    <cellStyle name="Comma 6 4 13 2 3" xfId="55029"/>
    <cellStyle name="Comma 6 4 13 3" xfId="11986"/>
    <cellStyle name="Comma 6 4 13 3 2" xfId="37003"/>
    <cellStyle name="Comma 6 4 13 4" xfId="28903"/>
    <cellStyle name="Comma 6 4 14" xfId="19049"/>
    <cellStyle name="Comma 6 4 14 2" xfId="43661"/>
    <cellStyle name="Comma 6 4 14 3" xfId="55030"/>
    <cellStyle name="Comma 6 4 15" xfId="7736"/>
    <cellStyle name="Comma 6 4 15 2" xfId="32754"/>
    <cellStyle name="Comma 6 4 16" xfId="26971"/>
    <cellStyle name="Comma 6 4 16 2" xfId="55031"/>
    <cellStyle name="Comma 6 4 17" xfId="55032"/>
    <cellStyle name="Comma 6 4 18" xfId="55033"/>
    <cellStyle name="Comma 6 4 19" xfId="55034"/>
    <cellStyle name="Comma 6 4 2" xfId="695"/>
    <cellStyle name="Comma 6 4 2 10" xfId="16242"/>
    <cellStyle name="Comma 6 4 2 10 2" xfId="23655"/>
    <cellStyle name="Comma 6 4 2 10 2 2" xfId="48194"/>
    <cellStyle name="Comma 6 4 2 10 2 3" xfId="55035"/>
    <cellStyle name="Comma 6 4 2 10 3" xfId="41002"/>
    <cellStyle name="Comma 6 4 2 10 4" xfId="55036"/>
    <cellStyle name="Comma 6 4 2 11" xfId="17320"/>
    <cellStyle name="Comma 6 4 2 11 2" xfId="24761"/>
    <cellStyle name="Comma 6 4 2 11 2 2" xfId="49284"/>
    <cellStyle name="Comma 6 4 2 11 2 3" xfId="55037"/>
    <cellStyle name="Comma 6 4 2 11 3" xfId="42022"/>
    <cellStyle name="Comma 6 4 2 11 4" xfId="55038"/>
    <cellStyle name="Comma 6 4 2 12" xfId="19058"/>
    <cellStyle name="Comma 6 4 2 12 2" xfId="43670"/>
    <cellStyle name="Comma 6 4 2 12 3" xfId="55039"/>
    <cellStyle name="Comma 6 4 2 13" xfId="7751"/>
    <cellStyle name="Comma 6 4 2 13 2" xfId="32769"/>
    <cellStyle name="Comma 6 4 2 14" xfId="26986"/>
    <cellStyle name="Comma 6 4 2 14 2" xfId="55040"/>
    <cellStyle name="Comma 6 4 2 15" xfId="55041"/>
    <cellStyle name="Comma 6 4 2 16" xfId="55042"/>
    <cellStyle name="Comma 6 4 2 17" xfId="55043"/>
    <cellStyle name="Comma 6 4 2 18" xfId="55044"/>
    <cellStyle name="Comma 6 4 2 19" xfId="55045"/>
    <cellStyle name="Comma 6 4 2 2" xfId="793"/>
    <cellStyle name="Comma 6 4 2 2 10" xfId="7793"/>
    <cellStyle name="Comma 6 4 2 2 10 2" xfId="32811"/>
    <cellStyle name="Comma 6 4 2 2 11" xfId="27028"/>
    <cellStyle name="Comma 6 4 2 2 11 2" xfId="55046"/>
    <cellStyle name="Comma 6 4 2 2 12" xfId="55047"/>
    <cellStyle name="Comma 6 4 2 2 2" xfId="5781"/>
    <cellStyle name="Comma 6 4 2 2 2 2" xfId="19242"/>
    <cellStyle name="Comma 6 4 2 2 2 2 2" xfId="43835"/>
    <cellStyle name="Comma 6 4 2 2 2 2 3" xfId="55048"/>
    <cellStyle name="Comma 6 4 2 2 2 3" xfId="13668"/>
    <cellStyle name="Comma 6 4 2 2 2 3 2" xfId="38630"/>
    <cellStyle name="Comma 6 4 2 2 2 4" xfId="9747"/>
    <cellStyle name="Comma 6 4 2 2 2 4 2" xfId="34764"/>
    <cellStyle name="Comma 6 4 2 2 2 5" xfId="30891"/>
    <cellStyle name="Comma 6 4 2 2 3" xfId="3838"/>
    <cellStyle name="Comma 6 4 2 2 3 2" xfId="20097"/>
    <cellStyle name="Comma 6 4 2 2 3 2 2" xfId="44661"/>
    <cellStyle name="Comma 6 4 2 2 3 2 3" xfId="55049"/>
    <cellStyle name="Comma 6 4 2 2 3 3" xfId="11987"/>
    <cellStyle name="Comma 6 4 2 2 3 3 2" xfId="37004"/>
    <cellStyle name="Comma 6 4 2 2 3 4" xfId="28960"/>
    <cellStyle name="Comma 6 4 2 2 4" xfId="14057"/>
    <cellStyle name="Comma 6 4 2 2 4 2" xfId="20563"/>
    <cellStyle name="Comma 6 4 2 2 4 2 2" xfId="45124"/>
    <cellStyle name="Comma 6 4 2 2 4 2 3" xfId="55050"/>
    <cellStyle name="Comma 6 4 2 2 4 3" xfId="38938"/>
    <cellStyle name="Comma 6 4 2 2 4 4" xfId="55051"/>
    <cellStyle name="Comma 6 4 2 2 5" xfId="14790"/>
    <cellStyle name="Comma 6 4 2 2 5 2" xfId="21590"/>
    <cellStyle name="Comma 6 4 2 2 5 2 2" xfId="46149"/>
    <cellStyle name="Comma 6 4 2 2 5 2 3" xfId="55052"/>
    <cellStyle name="Comma 6 4 2 2 5 3" xfId="39635"/>
    <cellStyle name="Comma 6 4 2 2 5 4" xfId="55053"/>
    <cellStyle name="Comma 6 4 2 2 6" xfId="15231"/>
    <cellStyle name="Comma 6 4 2 2 6 2" xfId="22607"/>
    <cellStyle name="Comma 6 4 2 2 6 2 2" xfId="47151"/>
    <cellStyle name="Comma 6 4 2 2 6 2 3" xfId="55054"/>
    <cellStyle name="Comma 6 4 2 2 6 3" xfId="40034"/>
    <cellStyle name="Comma 6 4 2 2 6 4" xfId="55055"/>
    <cellStyle name="Comma 6 4 2 2 7" xfId="16285"/>
    <cellStyle name="Comma 6 4 2 2 7 2" xfId="23697"/>
    <cellStyle name="Comma 6 4 2 2 7 2 2" xfId="48236"/>
    <cellStyle name="Comma 6 4 2 2 7 2 3" xfId="55056"/>
    <cellStyle name="Comma 6 4 2 2 7 3" xfId="41044"/>
    <cellStyle name="Comma 6 4 2 2 7 4" xfId="55057"/>
    <cellStyle name="Comma 6 4 2 2 8" xfId="17363"/>
    <cellStyle name="Comma 6 4 2 2 8 2" xfId="24803"/>
    <cellStyle name="Comma 6 4 2 2 8 2 2" xfId="49326"/>
    <cellStyle name="Comma 6 4 2 2 8 2 3" xfId="55058"/>
    <cellStyle name="Comma 6 4 2 2 8 3" xfId="42064"/>
    <cellStyle name="Comma 6 4 2 2 8 4" xfId="55059"/>
    <cellStyle name="Comma 6 4 2 2 9" xfId="19142"/>
    <cellStyle name="Comma 6 4 2 2 9 2" xfId="43739"/>
    <cellStyle name="Comma 6 4 2 2 9 3" xfId="55060"/>
    <cellStyle name="Comma 6 4 2 20" xfId="55061"/>
    <cellStyle name="Comma 6 4 2 21" xfId="55062"/>
    <cellStyle name="Comma 6 4 2 22" xfId="55063"/>
    <cellStyle name="Comma 6 4 2 23" xfId="55064"/>
    <cellStyle name="Comma 6 4 2 24" xfId="55065"/>
    <cellStyle name="Comma 6 4 2 25" xfId="55066"/>
    <cellStyle name="Comma 6 4 2 26" xfId="55067"/>
    <cellStyle name="Comma 6 4 2 27" xfId="55068"/>
    <cellStyle name="Comma 6 4 2 28" xfId="55069"/>
    <cellStyle name="Comma 6 4 2 29" xfId="55070"/>
    <cellStyle name="Comma 6 4 2 3" xfId="2036"/>
    <cellStyle name="Comma 6 4 2 3 10" xfId="8495"/>
    <cellStyle name="Comma 6 4 2 3 10 2" xfId="33512"/>
    <cellStyle name="Comma 6 4 2 3 11" xfId="27729"/>
    <cellStyle name="Comma 6 4 2 3 11 2" xfId="55071"/>
    <cellStyle name="Comma 6 4 2 3 12" xfId="55072"/>
    <cellStyle name="Comma 6 4 2 3 2" xfId="6499"/>
    <cellStyle name="Comma 6 4 2 3 2 2" xfId="19954"/>
    <cellStyle name="Comma 6 4 2 3 2 2 2" xfId="44523"/>
    <cellStyle name="Comma 6 4 2 3 2 2 3" xfId="55073"/>
    <cellStyle name="Comma 6 4 2 3 2 3" xfId="13575"/>
    <cellStyle name="Comma 6 4 2 3 2 3 2" xfId="38565"/>
    <cellStyle name="Comma 6 4 2 3 2 4" xfId="10448"/>
    <cellStyle name="Comma 6 4 2 3 2 4 2" xfId="35465"/>
    <cellStyle name="Comma 6 4 2 3 2 5" xfId="31592"/>
    <cellStyle name="Comma 6 4 2 3 3" xfId="4539"/>
    <cellStyle name="Comma 6 4 2 3 3 2" xfId="20306"/>
    <cellStyle name="Comma 6 4 2 3 3 2 2" xfId="44868"/>
    <cellStyle name="Comma 6 4 2 3 3 2 3" xfId="55074"/>
    <cellStyle name="Comma 6 4 2 3 3 3" xfId="11988"/>
    <cellStyle name="Comma 6 4 2 3 3 3 2" xfId="37005"/>
    <cellStyle name="Comma 6 4 2 3 3 4" xfId="29661"/>
    <cellStyle name="Comma 6 4 2 3 4" xfId="14608"/>
    <cellStyle name="Comma 6 4 2 3 4 2" xfId="21262"/>
    <cellStyle name="Comma 6 4 2 3 4 2 2" xfId="45822"/>
    <cellStyle name="Comma 6 4 2 3 4 2 3" xfId="55075"/>
    <cellStyle name="Comma 6 4 2 3 4 3" xfId="39477"/>
    <cellStyle name="Comma 6 4 2 3 4 4" xfId="55076"/>
    <cellStyle name="Comma 6 4 2 3 5" xfId="14980"/>
    <cellStyle name="Comma 6 4 2 3 5 2" xfId="22272"/>
    <cellStyle name="Comma 6 4 2 3 5 2 2" xfId="46831"/>
    <cellStyle name="Comma 6 4 2 3 5 2 3" xfId="55077"/>
    <cellStyle name="Comma 6 4 2 3 5 3" xfId="39822"/>
    <cellStyle name="Comma 6 4 2 3 5 4" xfId="55078"/>
    <cellStyle name="Comma 6 4 2 3 6" xfId="15917"/>
    <cellStyle name="Comma 6 4 2 3 6 2" xfId="23294"/>
    <cellStyle name="Comma 6 4 2 3 6 2 2" xfId="47837"/>
    <cellStyle name="Comma 6 4 2 3 6 2 3" xfId="55079"/>
    <cellStyle name="Comma 6 4 2 3 6 3" xfId="40713"/>
    <cellStyle name="Comma 6 4 2 3 6 4" xfId="55080"/>
    <cellStyle name="Comma 6 4 2 3 7" xfId="16979"/>
    <cellStyle name="Comma 6 4 2 3 7 2" xfId="24398"/>
    <cellStyle name="Comma 6 4 2 3 7 2 2" xfId="48937"/>
    <cellStyle name="Comma 6 4 2 3 7 2 3" xfId="55081"/>
    <cellStyle name="Comma 6 4 2 3 7 3" xfId="41730"/>
    <cellStyle name="Comma 6 4 2 3 7 4" xfId="55082"/>
    <cellStyle name="Comma 6 4 2 3 8" xfId="18065"/>
    <cellStyle name="Comma 6 4 2 3 8 2" xfId="25504"/>
    <cellStyle name="Comma 6 4 2 3 8 2 2" xfId="50027"/>
    <cellStyle name="Comma 6 4 2 3 8 2 3" xfId="55083"/>
    <cellStyle name="Comma 6 4 2 3 8 3" xfId="42761"/>
    <cellStyle name="Comma 6 4 2 3 8 4" xfId="55084"/>
    <cellStyle name="Comma 6 4 2 3 9" xfId="19098"/>
    <cellStyle name="Comma 6 4 2 3 9 2" xfId="43697"/>
    <cellStyle name="Comma 6 4 2 3 9 3" xfId="55085"/>
    <cellStyle name="Comma 6 4 2 30" xfId="55086"/>
    <cellStyle name="Comma 6 4 2 31" xfId="55087"/>
    <cellStyle name="Comma 6 4 2 32" xfId="55088"/>
    <cellStyle name="Comma 6 4 2 33" xfId="55089"/>
    <cellStyle name="Comma 6 4 2 34" xfId="55090"/>
    <cellStyle name="Comma 6 4 2 4" xfId="2222"/>
    <cellStyle name="Comma 6 4 2 4 10" xfId="27807"/>
    <cellStyle name="Comma 6 4 2 4 10 2" xfId="55091"/>
    <cellStyle name="Comma 6 4 2 4 11" xfId="55092"/>
    <cellStyle name="Comma 6 4 2 4 2" xfId="6587"/>
    <cellStyle name="Comma 6 4 2 4 2 2" xfId="20384"/>
    <cellStyle name="Comma 6 4 2 4 2 2 2" xfId="44946"/>
    <cellStyle name="Comma 6 4 2 4 2 2 3" xfId="55093"/>
    <cellStyle name="Comma 6 4 2 4 2 3" xfId="13952"/>
    <cellStyle name="Comma 6 4 2 4 2 3 2" xfId="38847"/>
    <cellStyle name="Comma 6 4 2 4 2 4" xfId="10526"/>
    <cellStyle name="Comma 6 4 2 4 2 4 2" xfId="35543"/>
    <cellStyle name="Comma 6 4 2 4 2 5" xfId="31670"/>
    <cellStyle name="Comma 6 4 2 4 3" xfId="4617"/>
    <cellStyle name="Comma 6 4 2 4 3 2" xfId="21341"/>
    <cellStyle name="Comma 6 4 2 4 3 2 2" xfId="45900"/>
    <cellStyle name="Comma 6 4 2 4 3 2 3" xfId="55094"/>
    <cellStyle name="Comma 6 4 2 4 3 3" xfId="11989"/>
    <cellStyle name="Comma 6 4 2 4 3 3 2" xfId="37006"/>
    <cellStyle name="Comma 6 4 2 4 3 4" xfId="29739"/>
    <cellStyle name="Comma 6 4 2 4 4" xfId="15041"/>
    <cellStyle name="Comma 6 4 2 4 4 2" xfId="22335"/>
    <cellStyle name="Comma 6 4 2 4 4 2 2" xfId="46894"/>
    <cellStyle name="Comma 6 4 2 4 4 2 3" xfId="55095"/>
    <cellStyle name="Comma 6 4 2 4 4 3" xfId="39883"/>
    <cellStyle name="Comma 6 4 2 4 4 4" xfId="55096"/>
    <cellStyle name="Comma 6 4 2 4 5" xfId="15980"/>
    <cellStyle name="Comma 6 4 2 4 5 2" xfId="23372"/>
    <cellStyle name="Comma 6 4 2 4 5 2 2" xfId="47915"/>
    <cellStyle name="Comma 6 4 2 4 5 2 3" xfId="55097"/>
    <cellStyle name="Comma 6 4 2 4 5 3" xfId="40776"/>
    <cellStyle name="Comma 6 4 2 4 5 4" xfId="55098"/>
    <cellStyle name="Comma 6 4 2 4 6" xfId="17046"/>
    <cellStyle name="Comma 6 4 2 4 6 2" xfId="24464"/>
    <cellStyle name="Comma 6 4 2 4 6 2 2" xfId="49003"/>
    <cellStyle name="Comma 6 4 2 4 6 2 3" xfId="55099"/>
    <cellStyle name="Comma 6 4 2 4 6 3" xfId="41796"/>
    <cellStyle name="Comma 6 4 2 4 6 4" xfId="55100"/>
    <cellStyle name="Comma 6 4 2 4 7" xfId="18140"/>
    <cellStyle name="Comma 6 4 2 4 7 2" xfId="25582"/>
    <cellStyle name="Comma 6 4 2 4 7 2 2" xfId="50105"/>
    <cellStyle name="Comma 6 4 2 4 7 2 3" xfId="55101"/>
    <cellStyle name="Comma 6 4 2 4 7 3" xfId="42836"/>
    <cellStyle name="Comma 6 4 2 4 7 4" xfId="55102"/>
    <cellStyle name="Comma 6 4 2 4 8" xfId="20024"/>
    <cellStyle name="Comma 6 4 2 4 8 2" xfId="44589"/>
    <cellStyle name="Comma 6 4 2 4 8 3" xfId="55103"/>
    <cellStyle name="Comma 6 4 2 4 9" xfId="8573"/>
    <cellStyle name="Comma 6 4 2 4 9 2" xfId="33590"/>
    <cellStyle name="Comma 6 4 2 5" xfId="2332"/>
    <cellStyle name="Comma 6 4 2 5 10" xfId="27901"/>
    <cellStyle name="Comma 6 4 2 5 10 2" xfId="55104"/>
    <cellStyle name="Comma 6 4 2 5 11" xfId="55105"/>
    <cellStyle name="Comma 6 4 2 5 2" xfId="6681"/>
    <cellStyle name="Comma 6 4 2 5 2 2" xfId="20479"/>
    <cellStyle name="Comma 6 4 2 5 2 2 2" xfId="45040"/>
    <cellStyle name="Comma 6 4 2 5 2 2 3" xfId="55106"/>
    <cellStyle name="Comma 6 4 2 5 2 3" xfId="13995"/>
    <cellStyle name="Comma 6 4 2 5 2 3 2" xfId="38889"/>
    <cellStyle name="Comma 6 4 2 5 2 4" xfId="10620"/>
    <cellStyle name="Comma 6 4 2 5 2 4 2" xfId="35637"/>
    <cellStyle name="Comma 6 4 2 5 2 5" xfId="31764"/>
    <cellStyle name="Comma 6 4 2 5 3" xfId="4711"/>
    <cellStyle name="Comma 6 4 2 5 3 2" xfId="21435"/>
    <cellStyle name="Comma 6 4 2 5 3 2 2" xfId="45994"/>
    <cellStyle name="Comma 6 4 2 5 3 2 3" xfId="55107"/>
    <cellStyle name="Comma 6 4 2 5 3 3" xfId="11990"/>
    <cellStyle name="Comma 6 4 2 5 3 3 2" xfId="37007"/>
    <cellStyle name="Comma 6 4 2 5 3 4" xfId="29833"/>
    <cellStyle name="Comma 6 4 2 5 4" xfId="15088"/>
    <cellStyle name="Comma 6 4 2 5 4 2" xfId="22433"/>
    <cellStyle name="Comma 6 4 2 5 4 2 2" xfId="46988"/>
    <cellStyle name="Comma 6 4 2 5 4 2 3" xfId="55108"/>
    <cellStyle name="Comma 6 4 2 5 4 3" xfId="39925"/>
    <cellStyle name="Comma 6 4 2 5 4 4" xfId="55109"/>
    <cellStyle name="Comma 6 4 2 5 5" xfId="16075"/>
    <cellStyle name="Comma 6 4 2 5 5 2" xfId="23466"/>
    <cellStyle name="Comma 6 4 2 5 5 2 2" xfId="48009"/>
    <cellStyle name="Comma 6 4 2 5 5 2 3" xfId="55110"/>
    <cellStyle name="Comma 6 4 2 5 5 3" xfId="40870"/>
    <cellStyle name="Comma 6 4 2 5 5 4" xfId="55111"/>
    <cellStyle name="Comma 6 4 2 5 6" xfId="17140"/>
    <cellStyle name="Comma 6 4 2 5 6 2" xfId="24558"/>
    <cellStyle name="Comma 6 4 2 5 6 2 2" xfId="49097"/>
    <cellStyle name="Comma 6 4 2 5 6 2 3" xfId="55112"/>
    <cellStyle name="Comma 6 4 2 5 6 3" xfId="41890"/>
    <cellStyle name="Comma 6 4 2 5 6 4" xfId="55113"/>
    <cellStyle name="Comma 6 4 2 5 7" xfId="18234"/>
    <cellStyle name="Comma 6 4 2 5 7 2" xfId="25676"/>
    <cellStyle name="Comma 6 4 2 5 7 2 2" xfId="50199"/>
    <cellStyle name="Comma 6 4 2 5 7 2 3" xfId="55114"/>
    <cellStyle name="Comma 6 4 2 5 7 3" xfId="42930"/>
    <cellStyle name="Comma 6 4 2 5 7 4" xfId="55115"/>
    <cellStyle name="Comma 6 4 2 5 8" xfId="19200"/>
    <cellStyle name="Comma 6 4 2 5 8 2" xfId="43793"/>
    <cellStyle name="Comma 6 4 2 5 8 3" xfId="55116"/>
    <cellStyle name="Comma 6 4 2 5 9" xfId="8667"/>
    <cellStyle name="Comma 6 4 2 5 9 2" xfId="33684"/>
    <cellStyle name="Comma 6 4 2 6" xfId="5739"/>
    <cellStyle name="Comma 6 4 2 6 2" xfId="20061"/>
    <cellStyle name="Comma 6 4 2 6 2 2" xfId="44625"/>
    <cellStyle name="Comma 6 4 2 6 2 3" xfId="55117"/>
    <cellStyle name="Comma 6 4 2 6 3" xfId="13716"/>
    <cellStyle name="Comma 6 4 2 6 3 2" xfId="38659"/>
    <cellStyle name="Comma 6 4 2 6 4" xfId="9705"/>
    <cellStyle name="Comma 6 4 2 6 4 2" xfId="34722"/>
    <cellStyle name="Comma 6 4 2 6 5" xfId="30849"/>
    <cellStyle name="Comma 6 4 2 7" xfId="3796"/>
    <cellStyle name="Comma 6 4 2 7 2" xfId="20521"/>
    <cellStyle name="Comma 6 4 2 7 2 2" xfId="45082"/>
    <cellStyle name="Comma 6 4 2 7 2 3" xfId="55118"/>
    <cellStyle name="Comma 6 4 2 7 3" xfId="11991"/>
    <cellStyle name="Comma 6 4 2 7 3 2" xfId="37008"/>
    <cellStyle name="Comma 6 4 2 7 4" xfId="28918"/>
    <cellStyle name="Comma 6 4 2 8" xfId="14752"/>
    <cellStyle name="Comma 6 4 2 8 2" xfId="21548"/>
    <cellStyle name="Comma 6 4 2 8 2 2" xfId="46107"/>
    <cellStyle name="Comma 6 4 2 8 2 3" xfId="55119"/>
    <cellStyle name="Comma 6 4 2 8 3" xfId="39597"/>
    <cellStyle name="Comma 6 4 2 8 4" xfId="55120"/>
    <cellStyle name="Comma 6 4 2 9" xfId="15192"/>
    <cellStyle name="Comma 6 4 2 9 2" xfId="22565"/>
    <cellStyle name="Comma 6 4 2 9 2 2" xfId="47109"/>
    <cellStyle name="Comma 6 4 2 9 2 3" xfId="55121"/>
    <cellStyle name="Comma 6 4 2 9 3" xfId="39995"/>
    <cellStyle name="Comma 6 4 2 9 4" xfId="55122"/>
    <cellStyle name="Comma 6 4 20" xfId="55123"/>
    <cellStyle name="Comma 6 4 21" xfId="55124"/>
    <cellStyle name="Comma 6 4 22" xfId="55125"/>
    <cellStyle name="Comma 6 4 23" xfId="55126"/>
    <cellStyle name="Comma 6 4 24" xfId="55127"/>
    <cellStyle name="Comma 6 4 25" xfId="55128"/>
    <cellStyle name="Comma 6 4 26" xfId="55129"/>
    <cellStyle name="Comma 6 4 27" xfId="55130"/>
    <cellStyle name="Comma 6 4 28" xfId="55131"/>
    <cellStyle name="Comma 6 4 29" xfId="55132"/>
    <cellStyle name="Comma 6 4 3" xfId="694"/>
    <cellStyle name="Comma 6 4 3 10" xfId="16241"/>
    <cellStyle name="Comma 6 4 3 10 2" xfId="23654"/>
    <cellStyle name="Comma 6 4 3 10 2 2" xfId="48193"/>
    <cellStyle name="Comma 6 4 3 10 2 3" xfId="55133"/>
    <cellStyle name="Comma 6 4 3 10 3" xfId="41001"/>
    <cellStyle name="Comma 6 4 3 10 4" xfId="55134"/>
    <cellStyle name="Comma 6 4 3 11" xfId="17319"/>
    <cellStyle name="Comma 6 4 3 11 2" xfId="24760"/>
    <cellStyle name="Comma 6 4 3 11 2 2" xfId="49283"/>
    <cellStyle name="Comma 6 4 3 11 2 3" xfId="55135"/>
    <cellStyle name="Comma 6 4 3 11 3" xfId="42021"/>
    <cellStyle name="Comma 6 4 3 11 4" xfId="55136"/>
    <cellStyle name="Comma 6 4 3 12" xfId="19097"/>
    <cellStyle name="Comma 6 4 3 12 2" xfId="43696"/>
    <cellStyle name="Comma 6 4 3 12 3" xfId="55137"/>
    <cellStyle name="Comma 6 4 3 13" xfId="7750"/>
    <cellStyle name="Comma 6 4 3 13 2" xfId="32768"/>
    <cellStyle name="Comma 6 4 3 14" xfId="26985"/>
    <cellStyle name="Comma 6 4 3 14 2" xfId="55138"/>
    <cellStyle name="Comma 6 4 3 15" xfId="55139"/>
    <cellStyle name="Comma 6 4 3 16" xfId="55140"/>
    <cellStyle name="Comma 6 4 3 17" xfId="55141"/>
    <cellStyle name="Comma 6 4 3 18" xfId="55142"/>
    <cellStyle name="Comma 6 4 3 19" xfId="55143"/>
    <cellStyle name="Comma 6 4 3 2" xfId="792"/>
    <cellStyle name="Comma 6 4 3 2 10" xfId="7792"/>
    <cellStyle name="Comma 6 4 3 2 10 2" xfId="32810"/>
    <cellStyle name="Comma 6 4 3 2 11" xfId="27027"/>
    <cellStyle name="Comma 6 4 3 2 11 2" xfId="55144"/>
    <cellStyle name="Comma 6 4 3 2 12" xfId="55145"/>
    <cellStyle name="Comma 6 4 3 2 2" xfId="5780"/>
    <cellStyle name="Comma 6 4 3 2 2 2" xfId="19241"/>
    <cellStyle name="Comma 6 4 3 2 2 2 2" xfId="43834"/>
    <cellStyle name="Comma 6 4 3 2 2 2 3" xfId="55146"/>
    <cellStyle name="Comma 6 4 3 2 2 3" xfId="13560"/>
    <cellStyle name="Comma 6 4 3 2 2 3 2" xfId="38557"/>
    <cellStyle name="Comma 6 4 3 2 2 4" xfId="9746"/>
    <cellStyle name="Comma 6 4 3 2 2 4 2" xfId="34763"/>
    <cellStyle name="Comma 6 4 3 2 2 5" xfId="30890"/>
    <cellStyle name="Comma 6 4 3 2 3" xfId="3837"/>
    <cellStyle name="Comma 6 4 3 2 3 2" xfId="20096"/>
    <cellStyle name="Comma 6 4 3 2 3 2 2" xfId="44660"/>
    <cellStyle name="Comma 6 4 3 2 3 2 3" xfId="55147"/>
    <cellStyle name="Comma 6 4 3 2 3 3" xfId="11992"/>
    <cellStyle name="Comma 6 4 3 2 3 3 2" xfId="37009"/>
    <cellStyle name="Comma 6 4 3 2 3 4" xfId="28959"/>
    <cellStyle name="Comma 6 4 3 2 4" xfId="14056"/>
    <cellStyle name="Comma 6 4 3 2 4 2" xfId="20562"/>
    <cellStyle name="Comma 6 4 3 2 4 2 2" xfId="45123"/>
    <cellStyle name="Comma 6 4 3 2 4 2 3" xfId="55148"/>
    <cellStyle name="Comma 6 4 3 2 4 3" xfId="38937"/>
    <cellStyle name="Comma 6 4 3 2 4 4" xfId="55149"/>
    <cellStyle name="Comma 6 4 3 2 5" xfId="14789"/>
    <cellStyle name="Comma 6 4 3 2 5 2" xfId="21589"/>
    <cellStyle name="Comma 6 4 3 2 5 2 2" xfId="46148"/>
    <cellStyle name="Comma 6 4 3 2 5 2 3" xfId="55150"/>
    <cellStyle name="Comma 6 4 3 2 5 3" xfId="39634"/>
    <cellStyle name="Comma 6 4 3 2 5 4" xfId="55151"/>
    <cellStyle name="Comma 6 4 3 2 6" xfId="15230"/>
    <cellStyle name="Comma 6 4 3 2 6 2" xfId="22606"/>
    <cellStyle name="Comma 6 4 3 2 6 2 2" xfId="47150"/>
    <cellStyle name="Comma 6 4 3 2 6 2 3" xfId="55152"/>
    <cellStyle name="Comma 6 4 3 2 6 3" xfId="40033"/>
    <cellStyle name="Comma 6 4 3 2 6 4" xfId="55153"/>
    <cellStyle name="Comma 6 4 3 2 7" xfId="16284"/>
    <cellStyle name="Comma 6 4 3 2 7 2" xfId="23696"/>
    <cellStyle name="Comma 6 4 3 2 7 2 2" xfId="48235"/>
    <cellStyle name="Comma 6 4 3 2 7 2 3" xfId="55154"/>
    <cellStyle name="Comma 6 4 3 2 7 3" xfId="41043"/>
    <cellStyle name="Comma 6 4 3 2 7 4" xfId="55155"/>
    <cellStyle name="Comma 6 4 3 2 8" xfId="17362"/>
    <cellStyle name="Comma 6 4 3 2 8 2" xfId="24802"/>
    <cellStyle name="Comma 6 4 3 2 8 2 2" xfId="49325"/>
    <cellStyle name="Comma 6 4 3 2 8 2 3" xfId="55156"/>
    <cellStyle name="Comma 6 4 3 2 8 3" xfId="42063"/>
    <cellStyle name="Comma 6 4 3 2 8 4" xfId="55157"/>
    <cellStyle name="Comma 6 4 3 2 9" xfId="19141"/>
    <cellStyle name="Comma 6 4 3 2 9 2" xfId="43738"/>
    <cellStyle name="Comma 6 4 3 2 9 3" xfId="55158"/>
    <cellStyle name="Comma 6 4 3 20" xfId="55159"/>
    <cellStyle name="Comma 6 4 3 21" xfId="55160"/>
    <cellStyle name="Comma 6 4 3 22" xfId="55161"/>
    <cellStyle name="Comma 6 4 3 23" xfId="55162"/>
    <cellStyle name="Comma 6 4 3 24" xfId="55163"/>
    <cellStyle name="Comma 6 4 3 25" xfId="55164"/>
    <cellStyle name="Comma 6 4 3 26" xfId="55165"/>
    <cellStyle name="Comma 6 4 3 3" xfId="2035"/>
    <cellStyle name="Comma 6 4 3 3 10" xfId="27728"/>
    <cellStyle name="Comma 6 4 3 3 10 2" xfId="55166"/>
    <cellStyle name="Comma 6 4 3 3 11" xfId="55167"/>
    <cellStyle name="Comma 6 4 3 3 2" xfId="6498"/>
    <cellStyle name="Comma 6 4 3 3 2 2" xfId="20305"/>
    <cellStyle name="Comma 6 4 3 3 2 2 2" xfId="44867"/>
    <cellStyle name="Comma 6 4 3 3 2 2 3" xfId="55168"/>
    <cellStyle name="Comma 6 4 3 3 2 3" xfId="13894"/>
    <cellStyle name="Comma 6 4 3 3 2 3 2" xfId="38796"/>
    <cellStyle name="Comma 6 4 3 3 2 4" xfId="10447"/>
    <cellStyle name="Comma 6 4 3 3 2 4 2" xfId="35464"/>
    <cellStyle name="Comma 6 4 3 3 2 5" xfId="31591"/>
    <cellStyle name="Comma 6 4 3 3 3" xfId="4538"/>
    <cellStyle name="Comma 6 4 3 3 3 2" xfId="21261"/>
    <cellStyle name="Comma 6 4 3 3 3 2 2" xfId="45821"/>
    <cellStyle name="Comma 6 4 3 3 3 2 3" xfId="55169"/>
    <cellStyle name="Comma 6 4 3 3 3 3" xfId="11993"/>
    <cellStyle name="Comma 6 4 3 3 3 3 2" xfId="37010"/>
    <cellStyle name="Comma 6 4 3 3 3 4" xfId="29660"/>
    <cellStyle name="Comma 6 4 3 3 4" xfId="14979"/>
    <cellStyle name="Comma 6 4 3 3 4 2" xfId="22271"/>
    <cellStyle name="Comma 6 4 3 3 4 2 2" xfId="46830"/>
    <cellStyle name="Comma 6 4 3 3 4 2 3" xfId="55170"/>
    <cellStyle name="Comma 6 4 3 3 4 3" xfId="39821"/>
    <cellStyle name="Comma 6 4 3 3 4 4" xfId="55171"/>
    <cellStyle name="Comma 6 4 3 3 5" xfId="15916"/>
    <cellStyle name="Comma 6 4 3 3 5 2" xfId="23293"/>
    <cellStyle name="Comma 6 4 3 3 5 2 2" xfId="47836"/>
    <cellStyle name="Comma 6 4 3 3 5 2 3" xfId="55172"/>
    <cellStyle name="Comma 6 4 3 3 5 3" xfId="40712"/>
    <cellStyle name="Comma 6 4 3 3 5 4" xfId="55173"/>
    <cellStyle name="Comma 6 4 3 3 6" xfId="16978"/>
    <cellStyle name="Comma 6 4 3 3 6 2" xfId="24397"/>
    <cellStyle name="Comma 6 4 3 3 6 2 2" xfId="48936"/>
    <cellStyle name="Comma 6 4 3 3 6 2 3" xfId="55174"/>
    <cellStyle name="Comma 6 4 3 3 6 3" xfId="41729"/>
    <cellStyle name="Comma 6 4 3 3 6 4" xfId="55175"/>
    <cellStyle name="Comma 6 4 3 3 7" xfId="18064"/>
    <cellStyle name="Comma 6 4 3 3 7 2" xfId="25503"/>
    <cellStyle name="Comma 6 4 3 3 7 2 2" xfId="50026"/>
    <cellStyle name="Comma 6 4 3 3 7 2 3" xfId="55176"/>
    <cellStyle name="Comma 6 4 3 3 7 3" xfId="42760"/>
    <cellStyle name="Comma 6 4 3 3 7 4" xfId="55177"/>
    <cellStyle name="Comma 6 4 3 3 8" xfId="19953"/>
    <cellStyle name="Comma 6 4 3 3 8 2" xfId="44522"/>
    <cellStyle name="Comma 6 4 3 3 8 3" xfId="55178"/>
    <cellStyle name="Comma 6 4 3 3 9" xfId="8494"/>
    <cellStyle name="Comma 6 4 3 3 9 2" xfId="33511"/>
    <cellStyle name="Comma 6 4 3 4" xfId="2221"/>
    <cellStyle name="Comma 6 4 3 4 10" xfId="27806"/>
    <cellStyle name="Comma 6 4 3 4 10 2" xfId="55179"/>
    <cellStyle name="Comma 6 4 3 4 11" xfId="55180"/>
    <cellStyle name="Comma 6 4 3 4 2" xfId="6586"/>
    <cellStyle name="Comma 6 4 3 4 2 2" xfId="20383"/>
    <cellStyle name="Comma 6 4 3 4 2 2 2" xfId="44945"/>
    <cellStyle name="Comma 6 4 3 4 2 2 3" xfId="55181"/>
    <cellStyle name="Comma 6 4 3 4 2 3" xfId="13951"/>
    <cellStyle name="Comma 6 4 3 4 2 3 2" xfId="38846"/>
    <cellStyle name="Comma 6 4 3 4 2 4" xfId="10525"/>
    <cellStyle name="Comma 6 4 3 4 2 4 2" xfId="35542"/>
    <cellStyle name="Comma 6 4 3 4 2 5" xfId="31669"/>
    <cellStyle name="Comma 6 4 3 4 3" xfId="4616"/>
    <cellStyle name="Comma 6 4 3 4 3 2" xfId="21340"/>
    <cellStyle name="Comma 6 4 3 4 3 2 2" xfId="45899"/>
    <cellStyle name="Comma 6 4 3 4 3 2 3" xfId="55182"/>
    <cellStyle name="Comma 6 4 3 4 3 3" xfId="11994"/>
    <cellStyle name="Comma 6 4 3 4 3 3 2" xfId="37011"/>
    <cellStyle name="Comma 6 4 3 4 3 4" xfId="29738"/>
    <cellStyle name="Comma 6 4 3 4 4" xfId="15040"/>
    <cellStyle name="Comma 6 4 3 4 4 2" xfId="22334"/>
    <cellStyle name="Comma 6 4 3 4 4 2 2" xfId="46893"/>
    <cellStyle name="Comma 6 4 3 4 4 2 3" xfId="55183"/>
    <cellStyle name="Comma 6 4 3 4 4 3" xfId="39882"/>
    <cellStyle name="Comma 6 4 3 4 4 4" xfId="55184"/>
    <cellStyle name="Comma 6 4 3 4 5" xfId="15979"/>
    <cellStyle name="Comma 6 4 3 4 5 2" xfId="23371"/>
    <cellStyle name="Comma 6 4 3 4 5 2 2" xfId="47914"/>
    <cellStyle name="Comma 6 4 3 4 5 2 3" xfId="55185"/>
    <cellStyle name="Comma 6 4 3 4 5 3" xfId="40775"/>
    <cellStyle name="Comma 6 4 3 4 5 4" xfId="55186"/>
    <cellStyle name="Comma 6 4 3 4 6" xfId="17045"/>
    <cellStyle name="Comma 6 4 3 4 6 2" xfId="24463"/>
    <cellStyle name="Comma 6 4 3 4 6 2 2" xfId="49002"/>
    <cellStyle name="Comma 6 4 3 4 6 2 3" xfId="55187"/>
    <cellStyle name="Comma 6 4 3 4 6 3" xfId="41795"/>
    <cellStyle name="Comma 6 4 3 4 6 4" xfId="55188"/>
    <cellStyle name="Comma 6 4 3 4 7" xfId="18139"/>
    <cellStyle name="Comma 6 4 3 4 7 2" xfId="25581"/>
    <cellStyle name="Comma 6 4 3 4 7 2 2" xfId="50104"/>
    <cellStyle name="Comma 6 4 3 4 7 2 3" xfId="55189"/>
    <cellStyle name="Comma 6 4 3 4 7 3" xfId="42835"/>
    <cellStyle name="Comma 6 4 3 4 7 4" xfId="55190"/>
    <cellStyle name="Comma 6 4 3 4 8" xfId="20023"/>
    <cellStyle name="Comma 6 4 3 4 8 2" xfId="44588"/>
    <cellStyle name="Comma 6 4 3 4 8 3" xfId="55191"/>
    <cellStyle name="Comma 6 4 3 4 9" xfId="8572"/>
    <cellStyle name="Comma 6 4 3 4 9 2" xfId="33589"/>
    <cellStyle name="Comma 6 4 3 5" xfId="2331"/>
    <cellStyle name="Comma 6 4 3 5 10" xfId="27900"/>
    <cellStyle name="Comma 6 4 3 5 10 2" xfId="55192"/>
    <cellStyle name="Comma 6 4 3 5 11" xfId="55193"/>
    <cellStyle name="Comma 6 4 3 5 2" xfId="6680"/>
    <cellStyle name="Comma 6 4 3 5 2 2" xfId="20478"/>
    <cellStyle name="Comma 6 4 3 5 2 2 2" xfId="45039"/>
    <cellStyle name="Comma 6 4 3 5 2 2 3" xfId="55194"/>
    <cellStyle name="Comma 6 4 3 5 2 3" xfId="13994"/>
    <cellStyle name="Comma 6 4 3 5 2 3 2" xfId="38888"/>
    <cellStyle name="Comma 6 4 3 5 2 4" xfId="10619"/>
    <cellStyle name="Comma 6 4 3 5 2 4 2" xfId="35636"/>
    <cellStyle name="Comma 6 4 3 5 2 5" xfId="31763"/>
    <cellStyle name="Comma 6 4 3 5 3" xfId="4710"/>
    <cellStyle name="Comma 6 4 3 5 3 2" xfId="21434"/>
    <cellStyle name="Comma 6 4 3 5 3 2 2" xfId="45993"/>
    <cellStyle name="Comma 6 4 3 5 3 2 3" xfId="55195"/>
    <cellStyle name="Comma 6 4 3 5 3 3" xfId="11995"/>
    <cellStyle name="Comma 6 4 3 5 3 3 2" xfId="37012"/>
    <cellStyle name="Comma 6 4 3 5 3 4" xfId="29832"/>
    <cellStyle name="Comma 6 4 3 5 4" xfId="15087"/>
    <cellStyle name="Comma 6 4 3 5 4 2" xfId="22432"/>
    <cellStyle name="Comma 6 4 3 5 4 2 2" xfId="46987"/>
    <cellStyle name="Comma 6 4 3 5 4 2 3" xfId="55196"/>
    <cellStyle name="Comma 6 4 3 5 4 3" xfId="39924"/>
    <cellStyle name="Comma 6 4 3 5 4 4" xfId="55197"/>
    <cellStyle name="Comma 6 4 3 5 5" xfId="16074"/>
    <cellStyle name="Comma 6 4 3 5 5 2" xfId="23465"/>
    <cellStyle name="Comma 6 4 3 5 5 2 2" xfId="48008"/>
    <cellStyle name="Comma 6 4 3 5 5 2 3" xfId="55198"/>
    <cellStyle name="Comma 6 4 3 5 5 3" xfId="40869"/>
    <cellStyle name="Comma 6 4 3 5 5 4" xfId="55199"/>
    <cellStyle name="Comma 6 4 3 5 6" xfId="17139"/>
    <cellStyle name="Comma 6 4 3 5 6 2" xfId="24557"/>
    <cellStyle name="Comma 6 4 3 5 6 2 2" xfId="49096"/>
    <cellStyle name="Comma 6 4 3 5 6 2 3" xfId="55200"/>
    <cellStyle name="Comma 6 4 3 5 6 3" xfId="41889"/>
    <cellStyle name="Comma 6 4 3 5 6 4" xfId="55201"/>
    <cellStyle name="Comma 6 4 3 5 7" xfId="18233"/>
    <cellStyle name="Comma 6 4 3 5 7 2" xfId="25675"/>
    <cellStyle name="Comma 6 4 3 5 7 2 2" xfId="50198"/>
    <cellStyle name="Comma 6 4 3 5 7 2 3" xfId="55202"/>
    <cellStyle name="Comma 6 4 3 5 7 3" xfId="42929"/>
    <cellStyle name="Comma 6 4 3 5 7 4" xfId="55203"/>
    <cellStyle name="Comma 6 4 3 5 8" xfId="19199"/>
    <cellStyle name="Comma 6 4 3 5 8 2" xfId="43792"/>
    <cellStyle name="Comma 6 4 3 5 8 3" xfId="55204"/>
    <cellStyle name="Comma 6 4 3 5 9" xfId="8666"/>
    <cellStyle name="Comma 6 4 3 5 9 2" xfId="33683"/>
    <cellStyle name="Comma 6 4 3 6" xfId="5738"/>
    <cellStyle name="Comma 6 4 3 6 2" xfId="20060"/>
    <cellStyle name="Comma 6 4 3 6 2 2" xfId="44624"/>
    <cellStyle name="Comma 6 4 3 6 2 3" xfId="55205"/>
    <cellStyle name="Comma 6 4 3 6 3" xfId="13729"/>
    <cellStyle name="Comma 6 4 3 6 3 2" xfId="38666"/>
    <cellStyle name="Comma 6 4 3 6 4" xfId="9704"/>
    <cellStyle name="Comma 6 4 3 6 4 2" xfId="34721"/>
    <cellStyle name="Comma 6 4 3 6 5" xfId="30848"/>
    <cellStyle name="Comma 6 4 3 7" xfId="3795"/>
    <cellStyle name="Comma 6 4 3 7 2" xfId="20520"/>
    <cellStyle name="Comma 6 4 3 7 2 2" xfId="45081"/>
    <cellStyle name="Comma 6 4 3 7 2 3" xfId="55206"/>
    <cellStyle name="Comma 6 4 3 7 3" xfId="11996"/>
    <cellStyle name="Comma 6 4 3 7 3 2" xfId="37013"/>
    <cellStyle name="Comma 6 4 3 7 4" xfId="28917"/>
    <cellStyle name="Comma 6 4 3 8" xfId="14751"/>
    <cellStyle name="Comma 6 4 3 8 2" xfId="21547"/>
    <cellStyle name="Comma 6 4 3 8 2 2" xfId="46106"/>
    <cellStyle name="Comma 6 4 3 8 2 3" xfId="55207"/>
    <cellStyle name="Comma 6 4 3 8 3" xfId="39596"/>
    <cellStyle name="Comma 6 4 3 8 4" xfId="55208"/>
    <cellStyle name="Comma 6 4 3 9" xfId="15191"/>
    <cellStyle name="Comma 6 4 3 9 2" xfId="22564"/>
    <cellStyle name="Comma 6 4 3 9 2 2" xfId="47108"/>
    <cellStyle name="Comma 6 4 3 9 2 3" xfId="55209"/>
    <cellStyle name="Comma 6 4 3 9 3" xfId="39994"/>
    <cellStyle name="Comma 6 4 3 9 4" xfId="55210"/>
    <cellStyle name="Comma 6 4 30" xfId="55211"/>
    <cellStyle name="Comma 6 4 31" xfId="55212"/>
    <cellStyle name="Comma 6 4 32" xfId="55213"/>
    <cellStyle name="Comma 6 4 33" xfId="55214"/>
    <cellStyle name="Comma 6 4 34" xfId="55215"/>
    <cellStyle name="Comma 6 4 35" xfId="55216"/>
    <cellStyle name="Comma 6 4 36" xfId="55217"/>
    <cellStyle name="Comma 6 4 37" xfId="55218"/>
    <cellStyle name="Comma 6 4 38" xfId="55219"/>
    <cellStyle name="Comma 6 4 4" xfId="778"/>
    <cellStyle name="Comma 6 4 4 10" xfId="7778"/>
    <cellStyle name="Comma 6 4 4 10 2" xfId="32796"/>
    <cellStyle name="Comma 6 4 4 11" xfId="27013"/>
    <cellStyle name="Comma 6 4 4 11 2" xfId="55220"/>
    <cellStyle name="Comma 6 4 4 12" xfId="55221"/>
    <cellStyle name="Comma 6 4 4 2" xfId="5766"/>
    <cellStyle name="Comma 6 4 4 2 2" xfId="19227"/>
    <cellStyle name="Comma 6 4 4 2 2 2" xfId="43820"/>
    <cellStyle name="Comma 6 4 4 2 2 3" xfId="55222"/>
    <cellStyle name="Comma 6 4 4 2 3" xfId="13561"/>
    <cellStyle name="Comma 6 4 4 2 3 2" xfId="38558"/>
    <cellStyle name="Comma 6 4 4 2 4" xfId="9732"/>
    <cellStyle name="Comma 6 4 4 2 4 2" xfId="34749"/>
    <cellStyle name="Comma 6 4 4 2 5" xfId="30876"/>
    <cellStyle name="Comma 6 4 4 3" xfId="3823"/>
    <cellStyle name="Comma 6 4 4 3 2" xfId="20082"/>
    <cellStyle name="Comma 6 4 4 3 2 2" xfId="44646"/>
    <cellStyle name="Comma 6 4 4 3 2 3" xfId="55223"/>
    <cellStyle name="Comma 6 4 4 3 3" xfId="11997"/>
    <cellStyle name="Comma 6 4 4 3 3 2" xfId="37014"/>
    <cellStyle name="Comma 6 4 4 3 4" xfId="28945"/>
    <cellStyle name="Comma 6 4 4 4" xfId="14042"/>
    <cellStyle name="Comma 6 4 4 4 2" xfId="20548"/>
    <cellStyle name="Comma 6 4 4 4 2 2" xfId="45109"/>
    <cellStyle name="Comma 6 4 4 4 2 3" xfId="55224"/>
    <cellStyle name="Comma 6 4 4 4 3" xfId="38923"/>
    <cellStyle name="Comma 6 4 4 4 4" xfId="55225"/>
    <cellStyle name="Comma 6 4 4 5" xfId="14775"/>
    <cellStyle name="Comma 6 4 4 5 2" xfId="21575"/>
    <cellStyle name="Comma 6 4 4 5 2 2" xfId="46134"/>
    <cellStyle name="Comma 6 4 4 5 2 3" xfId="55226"/>
    <cellStyle name="Comma 6 4 4 5 3" xfId="39620"/>
    <cellStyle name="Comma 6 4 4 5 4" xfId="55227"/>
    <cellStyle name="Comma 6 4 4 6" xfId="15216"/>
    <cellStyle name="Comma 6 4 4 6 2" xfId="22592"/>
    <cellStyle name="Comma 6 4 4 6 2 2" xfId="47136"/>
    <cellStyle name="Comma 6 4 4 6 2 3" xfId="55228"/>
    <cellStyle name="Comma 6 4 4 6 3" xfId="40019"/>
    <cellStyle name="Comma 6 4 4 6 4" xfId="55229"/>
    <cellStyle name="Comma 6 4 4 7" xfId="16270"/>
    <cellStyle name="Comma 6 4 4 7 2" xfId="23682"/>
    <cellStyle name="Comma 6 4 4 7 2 2" xfId="48221"/>
    <cellStyle name="Comma 6 4 4 7 2 3" xfId="55230"/>
    <cellStyle name="Comma 6 4 4 7 3" xfId="41029"/>
    <cellStyle name="Comma 6 4 4 7 4" xfId="55231"/>
    <cellStyle name="Comma 6 4 4 8" xfId="17348"/>
    <cellStyle name="Comma 6 4 4 8 2" xfId="24788"/>
    <cellStyle name="Comma 6 4 4 8 2 2" xfId="49311"/>
    <cellStyle name="Comma 6 4 4 8 2 3" xfId="55232"/>
    <cellStyle name="Comma 6 4 4 8 3" xfId="42049"/>
    <cellStyle name="Comma 6 4 4 8 4" xfId="55233"/>
    <cellStyle name="Comma 6 4 4 9" xfId="19127"/>
    <cellStyle name="Comma 6 4 4 9 2" xfId="43724"/>
    <cellStyle name="Comma 6 4 4 9 3" xfId="55234"/>
    <cellStyle name="Comma 6 4 5" xfId="2021"/>
    <cellStyle name="Comma 6 4 5 10" xfId="8480"/>
    <cellStyle name="Comma 6 4 5 10 2" xfId="33497"/>
    <cellStyle name="Comma 6 4 5 11" xfId="27714"/>
    <cellStyle name="Comma 6 4 5 11 2" xfId="55235"/>
    <cellStyle name="Comma 6 4 5 12" xfId="55236"/>
    <cellStyle name="Comma 6 4 5 2" xfId="6484"/>
    <cellStyle name="Comma 6 4 5 2 2" xfId="19939"/>
    <cellStyle name="Comma 6 4 5 2 2 2" xfId="44508"/>
    <cellStyle name="Comma 6 4 5 2 2 3" xfId="55237"/>
    <cellStyle name="Comma 6 4 5 2 3" xfId="13592"/>
    <cellStyle name="Comma 6 4 5 2 3 2" xfId="38576"/>
    <cellStyle name="Comma 6 4 5 2 4" xfId="10433"/>
    <cellStyle name="Comma 6 4 5 2 4 2" xfId="35450"/>
    <cellStyle name="Comma 6 4 5 2 5" xfId="31577"/>
    <cellStyle name="Comma 6 4 5 3" xfId="4524"/>
    <cellStyle name="Comma 6 4 5 3 2" xfId="20291"/>
    <cellStyle name="Comma 6 4 5 3 2 2" xfId="44853"/>
    <cellStyle name="Comma 6 4 5 3 2 3" xfId="55238"/>
    <cellStyle name="Comma 6 4 5 3 3" xfId="11998"/>
    <cellStyle name="Comma 6 4 5 3 3 2" xfId="37015"/>
    <cellStyle name="Comma 6 4 5 3 4" xfId="29646"/>
    <cellStyle name="Comma 6 4 5 4" xfId="14601"/>
    <cellStyle name="Comma 6 4 5 4 2" xfId="21247"/>
    <cellStyle name="Comma 6 4 5 4 2 2" xfId="45807"/>
    <cellStyle name="Comma 6 4 5 4 2 3" xfId="55239"/>
    <cellStyle name="Comma 6 4 5 4 3" xfId="39470"/>
    <cellStyle name="Comma 6 4 5 4 4" xfId="55240"/>
    <cellStyle name="Comma 6 4 5 5" xfId="14965"/>
    <cellStyle name="Comma 6 4 5 5 2" xfId="22257"/>
    <cellStyle name="Comma 6 4 5 5 2 2" xfId="46816"/>
    <cellStyle name="Comma 6 4 5 5 2 3" xfId="55241"/>
    <cellStyle name="Comma 6 4 5 5 3" xfId="39807"/>
    <cellStyle name="Comma 6 4 5 5 4" xfId="55242"/>
    <cellStyle name="Comma 6 4 5 6" xfId="15902"/>
    <cellStyle name="Comma 6 4 5 6 2" xfId="23279"/>
    <cellStyle name="Comma 6 4 5 6 2 2" xfId="47822"/>
    <cellStyle name="Comma 6 4 5 6 2 3" xfId="55243"/>
    <cellStyle name="Comma 6 4 5 6 3" xfId="40698"/>
    <cellStyle name="Comma 6 4 5 6 4" xfId="55244"/>
    <cellStyle name="Comma 6 4 5 7" xfId="16964"/>
    <cellStyle name="Comma 6 4 5 7 2" xfId="24383"/>
    <cellStyle name="Comma 6 4 5 7 2 2" xfId="48922"/>
    <cellStyle name="Comma 6 4 5 7 2 3" xfId="55245"/>
    <cellStyle name="Comma 6 4 5 7 3" xfId="41715"/>
    <cellStyle name="Comma 6 4 5 7 4" xfId="55246"/>
    <cellStyle name="Comma 6 4 5 8" xfId="18050"/>
    <cellStyle name="Comma 6 4 5 8 2" xfId="25489"/>
    <cellStyle name="Comma 6 4 5 8 2 2" xfId="50012"/>
    <cellStyle name="Comma 6 4 5 8 2 3" xfId="55247"/>
    <cellStyle name="Comma 6 4 5 8 3" xfId="42746"/>
    <cellStyle name="Comma 6 4 5 8 4" xfId="55248"/>
    <cellStyle name="Comma 6 4 5 9" xfId="19079"/>
    <cellStyle name="Comma 6 4 5 9 2" xfId="43682"/>
    <cellStyle name="Comma 6 4 5 9 3" xfId="55249"/>
    <cellStyle name="Comma 6 4 6" xfId="2207"/>
    <cellStyle name="Comma 6 4 6 10" xfId="27792"/>
    <cellStyle name="Comma 6 4 6 10 2" xfId="55250"/>
    <cellStyle name="Comma 6 4 6 11" xfId="55251"/>
    <cellStyle name="Comma 6 4 6 2" xfId="6572"/>
    <cellStyle name="Comma 6 4 6 2 2" xfId="20369"/>
    <cellStyle name="Comma 6 4 6 2 2 2" xfId="44931"/>
    <cellStyle name="Comma 6 4 6 2 2 3" xfId="55252"/>
    <cellStyle name="Comma 6 4 6 2 3" xfId="13937"/>
    <cellStyle name="Comma 6 4 6 2 3 2" xfId="38832"/>
    <cellStyle name="Comma 6 4 6 2 4" xfId="10511"/>
    <cellStyle name="Comma 6 4 6 2 4 2" xfId="35528"/>
    <cellStyle name="Comma 6 4 6 2 5" xfId="31655"/>
    <cellStyle name="Comma 6 4 6 3" xfId="4602"/>
    <cellStyle name="Comma 6 4 6 3 2" xfId="21326"/>
    <cellStyle name="Comma 6 4 6 3 2 2" xfId="45885"/>
    <cellStyle name="Comma 6 4 6 3 2 3" xfId="55253"/>
    <cellStyle name="Comma 6 4 6 3 3" xfId="11999"/>
    <cellStyle name="Comma 6 4 6 3 3 2" xfId="37016"/>
    <cellStyle name="Comma 6 4 6 3 4" xfId="29724"/>
    <cellStyle name="Comma 6 4 6 4" xfId="15026"/>
    <cellStyle name="Comma 6 4 6 4 2" xfId="22320"/>
    <cellStyle name="Comma 6 4 6 4 2 2" xfId="46879"/>
    <cellStyle name="Comma 6 4 6 4 2 3" xfId="55254"/>
    <cellStyle name="Comma 6 4 6 4 3" xfId="39868"/>
    <cellStyle name="Comma 6 4 6 4 4" xfId="55255"/>
    <cellStyle name="Comma 6 4 6 5" xfId="15965"/>
    <cellStyle name="Comma 6 4 6 5 2" xfId="23357"/>
    <cellStyle name="Comma 6 4 6 5 2 2" xfId="47900"/>
    <cellStyle name="Comma 6 4 6 5 2 3" xfId="55256"/>
    <cellStyle name="Comma 6 4 6 5 3" xfId="40761"/>
    <cellStyle name="Comma 6 4 6 5 4" xfId="55257"/>
    <cellStyle name="Comma 6 4 6 6" xfId="17031"/>
    <cellStyle name="Comma 6 4 6 6 2" xfId="24449"/>
    <cellStyle name="Comma 6 4 6 6 2 2" xfId="48988"/>
    <cellStyle name="Comma 6 4 6 6 2 3" xfId="55258"/>
    <cellStyle name="Comma 6 4 6 6 3" xfId="41781"/>
    <cellStyle name="Comma 6 4 6 6 4" xfId="55259"/>
    <cellStyle name="Comma 6 4 6 7" xfId="18125"/>
    <cellStyle name="Comma 6 4 6 7 2" xfId="25567"/>
    <cellStyle name="Comma 6 4 6 7 2 2" xfId="50090"/>
    <cellStyle name="Comma 6 4 6 7 2 3" xfId="55260"/>
    <cellStyle name="Comma 6 4 6 7 3" xfId="42821"/>
    <cellStyle name="Comma 6 4 6 7 4" xfId="55261"/>
    <cellStyle name="Comma 6 4 6 8" xfId="20009"/>
    <cellStyle name="Comma 6 4 6 8 2" xfId="44574"/>
    <cellStyle name="Comma 6 4 6 8 3" xfId="55262"/>
    <cellStyle name="Comma 6 4 6 9" xfId="8558"/>
    <cellStyle name="Comma 6 4 6 9 2" xfId="33575"/>
    <cellStyle name="Comma 6 4 7" xfId="2293"/>
    <cellStyle name="Comma 6 4 7 10" xfId="27863"/>
    <cellStyle name="Comma 6 4 7 10 2" xfId="55263"/>
    <cellStyle name="Comma 6 4 7 11" xfId="55264"/>
    <cellStyle name="Comma 6 4 7 2" xfId="6643"/>
    <cellStyle name="Comma 6 4 7 2 2" xfId="20441"/>
    <cellStyle name="Comma 6 4 7 2 2 2" xfId="45002"/>
    <cellStyle name="Comma 6 4 7 2 2 3" xfId="55265"/>
    <cellStyle name="Comma 6 4 7 2 3" xfId="13979"/>
    <cellStyle name="Comma 6 4 7 2 3 2" xfId="38873"/>
    <cellStyle name="Comma 6 4 7 2 4" xfId="10582"/>
    <cellStyle name="Comma 6 4 7 2 4 2" xfId="35599"/>
    <cellStyle name="Comma 6 4 7 2 5" xfId="31726"/>
    <cellStyle name="Comma 6 4 7 3" xfId="4673"/>
    <cellStyle name="Comma 6 4 7 3 2" xfId="21397"/>
    <cellStyle name="Comma 6 4 7 3 2 2" xfId="45956"/>
    <cellStyle name="Comma 6 4 7 3 2 3" xfId="55266"/>
    <cellStyle name="Comma 6 4 7 3 3" xfId="12000"/>
    <cellStyle name="Comma 6 4 7 3 3 2" xfId="37017"/>
    <cellStyle name="Comma 6 4 7 3 4" xfId="29795"/>
    <cellStyle name="Comma 6 4 7 4" xfId="15072"/>
    <cellStyle name="Comma 6 4 7 4 2" xfId="22395"/>
    <cellStyle name="Comma 6 4 7 4 2 2" xfId="46950"/>
    <cellStyle name="Comma 6 4 7 4 2 3" xfId="55267"/>
    <cellStyle name="Comma 6 4 7 4 3" xfId="39909"/>
    <cellStyle name="Comma 6 4 7 4 4" xfId="55268"/>
    <cellStyle name="Comma 6 4 7 5" xfId="16037"/>
    <cellStyle name="Comma 6 4 7 5 2" xfId="23428"/>
    <cellStyle name="Comma 6 4 7 5 2 2" xfId="47971"/>
    <cellStyle name="Comma 6 4 7 5 2 3" xfId="55269"/>
    <cellStyle name="Comma 6 4 7 5 3" xfId="40832"/>
    <cellStyle name="Comma 6 4 7 5 4" xfId="55270"/>
    <cellStyle name="Comma 6 4 7 6" xfId="17102"/>
    <cellStyle name="Comma 6 4 7 6 2" xfId="24520"/>
    <cellStyle name="Comma 6 4 7 6 2 2" xfId="49059"/>
    <cellStyle name="Comma 6 4 7 6 2 3" xfId="55271"/>
    <cellStyle name="Comma 6 4 7 6 3" xfId="41852"/>
    <cellStyle name="Comma 6 4 7 6 4" xfId="55272"/>
    <cellStyle name="Comma 6 4 7 7" xfId="18196"/>
    <cellStyle name="Comma 6 4 7 7 2" xfId="25638"/>
    <cellStyle name="Comma 6 4 7 7 2 2" xfId="50161"/>
    <cellStyle name="Comma 6 4 7 7 2 3" xfId="55273"/>
    <cellStyle name="Comma 6 4 7 7 3" xfId="42892"/>
    <cellStyle name="Comma 6 4 7 7 4" xfId="55274"/>
    <cellStyle name="Comma 6 4 7 8" xfId="19185"/>
    <cellStyle name="Comma 6 4 7 8 2" xfId="43778"/>
    <cellStyle name="Comma 6 4 7 8 3" xfId="55275"/>
    <cellStyle name="Comma 6 4 7 9" xfId="8629"/>
    <cellStyle name="Comma 6 4 7 9 2" xfId="33646"/>
    <cellStyle name="Comma 6 4 8" xfId="2409"/>
    <cellStyle name="Comma 6 4 8 10" xfId="55276"/>
    <cellStyle name="Comma 6 4 8 2" xfId="6746"/>
    <cellStyle name="Comma 6 4 8 2 2" xfId="21500"/>
    <cellStyle name="Comma 6 4 8 2 2 2" xfId="46059"/>
    <cellStyle name="Comma 6 4 8 2 2 3" xfId="55277"/>
    <cellStyle name="Comma 6 4 8 2 3" xfId="14703"/>
    <cellStyle name="Comma 6 4 8 2 3 2" xfId="39567"/>
    <cellStyle name="Comma 6 4 8 2 4" xfId="10685"/>
    <cellStyle name="Comma 6 4 8 2 4 2" xfId="35702"/>
    <cellStyle name="Comma 6 4 8 2 5" xfId="31829"/>
    <cellStyle name="Comma 6 4 8 3" xfId="4776"/>
    <cellStyle name="Comma 6 4 8 3 2" xfId="22507"/>
    <cellStyle name="Comma 6 4 8 3 2 2" xfId="47053"/>
    <cellStyle name="Comma 6 4 8 3 2 3" xfId="55278"/>
    <cellStyle name="Comma 6 4 8 3 3" xfId="12001"/>
    <cellStyle name="Comma 6 4 8 3 3 2" xfId="37018"/>
    <cellStyle name="Comma 6 4 8 3 4" xfId="29898"/>
    <cellStyle name="Comma 6 4 8 4" xfId="16118"/>
    <cellStyle name="Comma 6 4 8 4 2" xfId="23531"/>
    <cellStyle name="Comma 6 4 8 4 2 2" xfId="48074"/>
    <cellStyle name="Comma 6 4 8 4 2 3" xfId="55279"/>
    <cellStyle name="Comma 6 4 8 4 3" xfId="40913"/>
    <cellStyle name="Comma 6 4 8 4 4" xfId="55280"/>
    <cellStyle name="Comma 6 4 8 5" xfId="17205"/>
    <cellStyle name="Comma 6 4 8 5 2" xfId="24623"/>
    <cellStyle name="Comma 6 4 8 5 2 2" xfId="49162"/>
    <cellStyle name="Comma 6 4 8 5 2 3" xfId="55281"/>
    <cellStyle name="Comma 6 4 8 5 3" xfId="41955"/>
    <cellStyle name="Comma 6 4 8 5 4" xfId="55282"/>
    <cellStyle name="Comma 6 4 8 6" xfId="18300"/>
    <cellStyle name="Comma 6 4 8 6 2" xfId="25741"/>
    <cellStyle name="Comma 6 4 8 6 2 2" xfId="50264"/>
    <cellStyle name="Comma 6 4 8 6 2 3" xfId="55283"/>
    <cellStyle name="Comma 6 4 8 6 3" xfId="42995"/>
    <cellStyle name="Comma 6 4 8 6 4" xfId="55284"/>
    <cellStyle name="Comma 6 4 8 7" xfId="20051"/>
    <cellStyle name="Comma 6 4 8 7 2" xfId="44615"/>
    <cellStyle name="Comma 6 4 8 7 3" xfId="55285"/>
    <cellStyle name="Comma 6 4 8 8" xfId="8732"/>
    <cellStyle name="Comma 6 4 8 8 2" xfId="33749"/>
    <cellStyle name="Comma 6 4 8 9" xfId="27966"/>
    <cellStyle name="Comma 6 4 8 9 2" xfId="55286"/>
    <cellStyle name="Comma 6 4 9" xfId="2493"/>
    <cellStyle name="Comma 6 4 9 2" xfId="6818"/>
    <cellStyle name="Comma 6 4 9 2 2" xfId="23604"/>
    <cellStyle name="Comma 6 4 9 2 2 2" xfId="48145"/>
    <cellStyle name="Comma 6 4 9 2 2 3" xfId="55287"/>
    <cellStyle name="Comma 6 4 9 2 3" xfId="16178"/>
    <cellStyle name="Comma 6 4 9 2 3 2" xfId="40964"/>
    <cellStyle name="Comma 6 4 9 2 4" xfId="10756"/>
    <cellStyle name="Comma 6 4 9 2 4 2" xfId="35773"/>
    <cellStyle name="Comma 6 4 9 2 5" xfId="31900"/>
    <cellStyle name="Comma 6 4 9 3" xfId="4847"/>
    <cellStyle name="Comma 6 4 9 3 2" xfId="24694"/>
    <cellStyle name="Comma 6 4 9 3 2 2" xfId="49233"/>
    <cellStyle name="Comma 6 4 9 3 2 3" xfId="55288"/>
    <cellStyle name="Comma 6 4 9 3 3" xfId="12002"/>
    <cellStyle name="Comma 6 4 9 3 3 2" xfId="37019"/>
    <cellStyle name="Comma 6 4 9 3 4" xfId="29969"/>
    <cellStyle name="Comma 6 4 9 4" xfId="18358"/>
    <cellStyle name="Comma 6 4 9 4 2" xfId="25812"/>
    <cellStyle name="Comma 6 4 9 4 2 2" xfId="50335"/>
    <cellStyle name="Comma 6 4 9 4 2 3" xfId="55289"/>
    <cellStyle name="Comma 6 4 9 4 3" xfId="43053"/>
    <cellStyle name="Comma 6 4 9 4 4" xfId="55290"/>
    <cellStyle name="Comma 6 4 9 5" xfId="20506"/>
    <cellStyle name="Comma 6 4 9 5 2" xfId="45067"/>
    <cellStyle name="Comma 6 4 9 5 3" xfId="55291"/>
    <cellStyle name="Comma 6 4 9 6" xfId="8803"/>
    <cellStyle name="Comma 6 4 9 6 2" xfId="33820"/>
    <cellStyle name="Comma 6 4 9 7" xfId="28037"/>
    <cellStyle name="Comma 6 4 9 7 2" xfId="55292"/>
    <cellStyle name="Comma 6 4 9 8" xfId="55293"/>
    <cellStyle name="Comma 6 40" xfId="55294"/>
    <cellStyle name="Comma 6 41" xfId="55295"/>
    <cellStyle name="Comma 6 42" xfId="55296"/>
    <cellStyle name="Comma 6 5" xfId="674"/>
    <cellStyle name="Comma 6 5 10" xfId="16233"/>
    <cellStyle name="Comma 6 5 10 2" xfId="23646"/>
    <cellStyle name="Comma 6 5 10 2 2" xfId="48185"/>
    <cellStyle name="Comma 6 5 10 2 3" xfId="55297"/>
    <cellStyle name="Comma 6 5 10 3" xfId="40993"/>
    <cellStyle name="Comma 6 5 10 4" xfId="55298"/>
    <cellStyle name="Comma 6 5 11" xfId="17312"/>
    <cellStyle name="Comma 6 5 11 2" xfId="24752"/>
    <cellStyle name="Comma 6 5 11 2 2" xfId="49275"/>
    <cellStyle name="Comma 6 5 11 2 3" xfId="55299"/>
    <cellStyle name="Comma 6 5 11 3" xfId="42014"/>
    <cellStyle name="Comma 6 5 11 4" xfId="55300"/>
    <cellStyle name="Comma 6 5 12" xfId="19089"/>
    <cellStyle name="Comma 6 5 12 2" xfId="43688"/>
    <cellStyle name="Comma 6 5 12 3" xfId="55301"/>
    <cellStyle name="Comma 6 5 13" xfId="7742"/>
    <cellStyle name="Comma 6 5 13 2" xfId="32760"/>
    <cellStyle name="Comma 6 5 14" xfId="26977"/>
    <cellStyle name="Comma 6 5 14 2" xfId="55302"/>
    <cellStyle name="Comma 6 5 15" xfId="55303"/>
    <cellStyle name="Comma 6 5 16" xfId="55304"/>
    <cellStyle name="Comma 6 5 17" xfId="55305"/>
    <cellStyle name="Comma 6 5 18" xfId="55306"/>
    <cellStyle name="Comma 6 5 19" xfId="55307"/>
    <cellStyle name="Comma 6 5 2" xfId="784"/>
    <cellStyle name="Comma 6 5 2 10" xfId="7784"/>
    <cellStyle name="Comma 6 5 2 10 2" xfId="32802"/>
    <cellStyle name="Comma 6 5 2 11" xfId="27019"/>
    <cellStyle name="Comma 6 5 2 11 2" xfId="55308"/>
    <cellStyle name="Comma 6 5 2 12" xfId="55309"/>
    <cellStyle name="Comma 6 5 2 2" xfId="5772"/>
    <cellStyle name="Comma 6 5 2 2 2" xfId="19233"/>
    <cellStyle name="Comma 6 5 2 2 2 2" xfId="43826"/>
    <cellStyle name="Comma 6 5 2 2 2 3" xfId="55310"/>
    <cellStyle name="Comma 6 5 2 2 3" xfId="13675"/>
    <cellStyle name="Comma 6 5 2 2 3 2" xfId="38637"/>
    <cellStyle name="Comma 6 5 2 2 4" xfId="9738"/>
    <cellStyle name="Comma 6 5 2 2 4 2" xfId="34755"/>
    <cellStyle name="Comma 6 5 2 2 5" xfId="30882"/>
    <cellStyle name="Comma 6 5 2 3" xfId="3829"/>
    <cellStyle name="Comma 6 5 2 3 2" xfId="20088"/>
    <cellStyle name="Comma 6 5 2 3 2 2" xfId="44652"/>
    <cellStyle name="Comma 6 5 2 3 2 3" xfId="55311"/>
    <cellStyle name="Comma 6 5 2 3 3" xfId="12003"/>
    <cellStyle name="Comma 6 5 2 3 3 2" xfId="37020"/>
    <cellStyle name="Comma 6 5 2 3 4" xfId="28951"/>
    <cellStyle name="Comma 6 5 2 4" xfId="14048"/>
    <cellStyle name="Comma 6 5 2 4 2" xfId="20554"/>
    <cellStyle name="Comma 6 5 2 4 2 2" xfId="45115"/>
    <cellStyle name="Comma 6 5 2 4 2 3" xfId="55312"/>
    <cellStyle name="Comma 6 5 2 4 3" xfId="38929"/>
    <cellStyle name="Comma 6 5 2 4 4" xfId="55313"/>
    <cellStyle name="Comma 6 5 2 5" xfId="14781"/>
    <cellStyle name="Comma 6 5 2 5 2" xfId="21581"/>
    <cellStyle name="Comma 6 5 2 5 2 2" xfId="46140"/>
    <cellStyle name="Comma 6 5 2 5 2 3" xfId="55314"/>
    <cellStyle name="Comma 6 5 2 5 3" xfId="39626"/>
    <cellStyle name="Comma 6 5 2 5 4" xfId="55315"/>
    <cellStyle name="Comma 6 5 2 6" xfId="15222"/>
    <cellStyle name="Comma 6 5 2 6 2" xfId="22598"/>
    <cellStyle name="Comma 6 5 2 6 2 2" xfId="47142"/>
    <cellStyle name="Comma 6 5 2 6 2 3" xfId="55316"/>
    <cellStyle name="Comma 6 5 2 6 3" xfId="40025"/>
    <cellStyle name="Comma 6 5 2 6 4" xfId="55317"/>
    <cellStyle name="Comma 6 5 2 7" xfId="16276"/>
    <cellStyle name="Comma 6 5 2 7 2" xfId="23688"/>
    <cellStyle name="Comma 6 5 2 7 2 2" xfId="48227"/>
    <cellStyle name="Comma 6 5 2 7 2 3" xfId="55318"/>
    <cellStyle name="Comma 6 5 2 7 3" xfId="41035"/>
    <cellStyle name="Comma 6 5 2 7 4" xfId="55319"/>
    <cellStyle name="Comma 6 5 2 8" xfId="17354"/>
    <cellStyle name="Comma 6 5 2 8 2" xfId="24794"/>
    <cellStyle name="Comma 6 5 2 8 2 2" xfId="49317"/>
    <cellStyle name="Comma 6 5 2 8 2 3" xfId="55320"/>
    <cellStyle name="Comma 6 5 2 8 3" xfId="42055"/>
    <cellStyle name="Comma 6 5 2 8 4" xfId="55321"/>
    <cellStyle name="Comma 6 5 2 9" xfId="19133"/>
    <cellStyle name="Comma 6 5 2 9 2" xfId="43730"/>
    <cellStyle name="Comma 6 5 2 9 3" xfId="55322"/>
    <cellStyle name="Comma 6 5 20" xfId="55323"/>
    <cellStyle name="Comma 6 5 21" xfId="55324"/>
    <cellStyle name="Comma 6 5 22" xfId="55325"/>
    <cellStyle name="Comma 6 5 23" xfId="55326"/>
    <cellStyle name="Comma 6 5 24" xfId="55327"/>
    <cellStyle name="Comma 6 5 25" xfId="55328"/>
    <cellStyle name="Comma 6 5 26" xfId="55329"/>
    <cellStyle name="Comma 6 5 27" xfId="55330"/>
    <cellStyle name="Comma 6 5 28" xfId="55331"/>
    <cellStyle name="Comma 6 5 29" xfId="55332"/>
    <cellStyle name="Comma 6 5 3" xfId="2027"/>
    <cellStyle name="Comma 6 5 3 10" xfId="27720"/>
    <cellStyle name="Comma 6 5 3 10 2" xfId="55333"/>
    <cellStyle name="Comma 6 5 3 11" xfId="55334"/>
    <cellStyle name="Comma 6 5 3 2" xfId="6490"/>
    <cellStyle name="Comma 6 5 3 2 2" xfId="20297"/>
    <cellStyle name="Comma 6 5 3 2 2 2" xfId="44859"/>
    <cellStyle name="Comma 6 5 3 2 2 3" xfId="55335"/>
    <cellStyle name="Comma 6 5 3 2 3" xfId="13890"/>
    <cellStyle name="Comma 6 5 3 2 3 2" xfId="38792"/>
    <cellStyle name="Comma 6 5 3 2 4" xfId="10439"/>
    <cellStyle name="Comma 6 5 3 2 4 2" xfId="35456"/>
    <cellStyle name="Comma 6 5 3 2 5" xfId="31583"/>
    <cellStyle name="Comma 6 5 3 3" xfId="4530"/>
    <cellStyle name="Comma 6 5 3 3 2" xfId="21253"/>
    <cellStyle name="Comma 6 5 3 3 2 2" xfId="45813"/>
    <cellStyle name="Comma 6 5 3 3 2 3" xfId="55336"/>
    <cellStyle name="Comma 6 5 3 3 3" xfId="12004"/>
    <cellStyle name="Comma 6 5 3 3 3 2" xfId="37021"/>
    <cellStyle name="Comma 6 5 3 3 4" xfId="29652"/>
    <cellStyle name="Comma 6 5 3 4" xfId="14971"/>
    <cellStyle name="Comma 6 5 3 4 2" xfId="22263"/>
    <cellStyle name="Comma 6 5 3 4 2 2" xfId="46822"/>
    <cellStyle name="Comma 6 5 3 4 2 3" xfId="55337"/>
    <cellStyle name="Comma 6 5 3 4 3" xfId="39813"/>
    <cellStyle name="Comma 6 5 3 4 4" xfId="55338"/>
    <cellStyle name="Comma 6 5 3 5" xfId="15908"/>
    <cellStyle name="Comma 6 5 3 5 2" xfId="23285"/>
    <cellStyle name="Comma 6 5 3 5 2 2" xfId="47828"/>
    <cellStyle name="Comma 6 5 3 5 2 3" xfId="55339"/>
    <cellStyle name="Comma 6 5 3 5 3" xfId="40704"/>
    <cellStyle name="Comma 6 5 3 5 4" xfId="55340"/>
    <cellStyle name="Comma 6 5 3 6" xfId="16970"/>
    <cellStyle name="Comma 6 5 3 6 2" xfId="24389"/>
    <cellStyle name="Comma 6 5 3 6 2 2" xfId="48928"/>
    <cellStyle name="Comma 6 5 3 6 2 3" xfId="55341"/>
    <cellStyle name="Comma 6 5 3 6 3" xfId="41721"/>
    <cellStyle name="Comma 6 5 3 6 4" xfId="55342"/>
    <cellStyle name="Comma 6 5 3 7" xfId="18056"/>
    <cellStyle name="Comma 6 5 3 7 2" xfId="25495"/>
    <cellStyle name="Comma 6 5 3 7 2 2" xfId="50018"/>
    <cellStyle name="Comma 6 5 3 7 2 3" xfId="55343"/>
    <cellStyle name="Comma 6 5 3 7 3" xfId="42752"/>
    <cellStyle name="Comma 6 5 3 7 4" xfId="55344"/>
    <cellStyle name="Comma 6 5 3 8" xfId="19945"/>
    <cellStyle name="Comma 6 5 3 8 2" xfId="44514"/>
    <cellStyle name="Comma 6 5 3 8 3" xfId="55345"/>
    <cellStyle name="Comma 6 5 3 9" xfId="8486"/>
    <cellStyle name="Comma 6 5 3 9 2" xfId="33503"/>
    <cellStyle name="Comma 6 5 30" xfId="55346"/>
    <cellStyle name="Comma 6 5 31" xfId="55347"/>
    <cellStyle name="Comma 6 5 32" xfId="55348"/>
    <cellStyle name="Comma 6 5 33" xfId="55349"/>
    <cellStyle name="Comma 6 5 34" xfId="55350"/>
    <cellStyle name="Comma 6 5 4" xfId="2213"/>
    <cellStyle name="Comma 6 5 4 10" xfId="27798"/>
    <cellStyle name="Comma 6 5 4 10 2" xfId="55351"/>
    <cellStyle name="Comma 6 5 4 11" xfId="55352"/>
    <cellStyle name="Comma 6 5 4 2" xfId="6578"/>
    <cellStyle name="Comma 6 5 4 2 2" xfId="20375"/>
    <cellStyle name="Comma 6 5 4 2 2 2" xfId="44937"/>
    <cellStyle name="Comma 6 5 4 2 2 3" xfId="55353"/>
    <cellStyle name="Comma 6 5 4 2 3" xfId="13943"/>
    <cellStyle name="Comma 6 5 4 2 3 2" xfId="38838"/>
    <cellStyle name="Comma 6 5 4 2 4" xfId="10517"/>
    <cellStyle name="Comma 6 5 4 2 4 2" xfId="35534"/>
    <cellStyle name="Comma 6 5 4 2 5" xfId="31661"/>
    <cellStyle name="Comma 6 5 4 3" xfId="4608"/>
    <cellStyle name="Comma 6 5 4 3 2" xfId="21332"/>
    <cellStyle name="Comma 6 5 4 3 2 2" xfId="45891"/>
    <cellStyle name="Comma 6 5 4 3 2 3" xfId="55354"/>
    <cellStyle name="Comma 6 5 4 3 3" xfId="12005"/>
    <cellStyle name="Comma 6 5 4 3 3 2" xfId="37022"/>
    <cellStyle name="Comma 6 5 4 3 4" xfId="29730"/>
    <cellStyle name="Comma 6 5 4 4" xfId="15032"/>
    <cellStyle name="Comma 6 5 4 4 2" xfId="22326"/>
    <cellStyle name="Comma 6 5 4 4 2 2" xfId="46885"/>
    <cellStyle name="Comma 6 5 4 4 2 3" xfId="55355"/>
    <cellStyle name="Comma 6 5 4 4 3" xfId="39874"/>
    <cellStyle name="Comma 6 5 4 4 4" xfId="55356"/>
    <cellStyle name="Comma 6 5 4 5" xfId="15971"/>
    <cellStyle name="Comma 6 5 4 5 2" xfId="23363"/>
    <cellStyle name="Comma 6 5 4 5 2 2" xfId="47906"/>
    <cellStyle name="Comma 6 5 4 5 2 3" xfId="55357"/>
    <cellStyle name="Comma 6 5 4 5 3" xfId="40767"/>
    <cellStyle name="Comma 6 5 4 5 4" xfId="55358"/>
    <cellStyle name="Comma 6 5 4 6" xfId="17037"/>
    <cellStyle name="Comma 6 5 4 6 2" xfId="24455"/>
    <cellStyle name="Comma 6 5 4 6 2 2" xfId="48994"/>
    <cellStyle name="Comma 6 5 4 6 2 3" xfId="55359"/>
    <cellStyle name="Comma 6 5 4 6 3" xfId="41787"/>
    <cellStyle name="Comma 6 5 4 6 4" xfId="55360"/>
    <cellStyle name="Comma 6 5 4 7" xfId="18131"/>
    <cellStyle name="Comma 6 5 4 7 2" xfId="25573"/>
    <cellStyle name="Comma 6 5 4 7 2 2" xfId="50096"/>
    <cellStyle name="Comma 6 5 4 7 2 3" xfId="55361"/>
    <cellStyle name="Comma 6 5 4 7 3" xfId="42827"/>
    <cellStyle name="Comma 6 5 4 7 4" xfId="55362"/>
    <cellStyle name="Comma 6 5 4 8" xfId="20015"/>
    <cellStyle name="Comma 6 5 4 8 2" xfId="44580"/>
    <cellStyle name="Comma 6 5 4 8 3" xfId="55363"/>
    <cellStyle name="Comma 6 5 4 9" xfId="8564"/>
    <cellStyle name="Comma 6 5 4 9 2" xfId="33581"/>
    <cellStyle name="Comma 6 5 5" xfId="2324"/>
    <cellStyle name="Comma 6 5 5 10" xfId="27893"/>
    <cellStyle name="Comma 6 5 5 10 2" xfId="55364"/>
    <cellStyle name="Comma 6 5 5 11" xfId="55365"/>
    <cellStyle name="Comma 6 5 5 2" xfId="6673"/>
    <cellStyle name="Comma 6 5 5 2 2" xfId="20471"/>
    <cellStyle name="Comma 6 5 5 2 2 2" xfId="45032"/>
    <cellStyle name="Comma 6 5 5 2 2 3" xfId="55366"/>
    <cellStyle name="Comma 6 5 5 2 3" xfId="13987"/>
    <cellStyle name="Comma 6 5 5 2 3 2" xfId="38881"/>
    <cellStyle name="Comma 6 5 5 2 4" xfId="10612"/>
    <cellStyle name="Comma 6 5 5 2 4 2" xfId="35629"/>
    <cellStyle name="Comma 6 5 5 2 5" xfId="31756"/>
    <cellStyle name="Comma 6 5 5 3" xfId="4703"/>
    <cellStyle name="Comma 6 5 5 3 2" xfId="21427"/>
    <cellStyle name="Comma 6 5 5 3 2 2" xfId="45986"/>
    <cellStyle name="Comma 6 5 5 3 2 3" xfId="55367"/>
    <cellStyle name="Comma 6 5 5 3 3" xfId="12006"/>
    <cellStyle name="Comma 6 5 5 3 3 2" xfId="37023"/>
    <cellStyle name="Comma 6 5 5 3 4" xfId="29825"/>
    <cellStyle name="Comma 6 5 5 4" xfId="15080"/>
    <cellStyle name="Comma 6 5 5 4 2" xfId="22425"/>
    <cellStyle name="Comma 6 5 5 4 2 2" xfId="46980"/>
    <cellStyle name="Comma 6 5 5 4 2 3" xfId="55368"/>
    <cellStyle name="Comma 6 5 5 4 3" xfId="39917"/>
    <cellStyle name="Comma 6 5 5 4 4" xfId="55369"/>
    <cellStyle name="Comma 6 5 5 5" xfId="16067"/>
    <cellStyle name="Comma 6 5 5 5 2" xfId="23458"/>
    <cellStyle name="Comma 6 5 5 5 2 2" xfId="48001"/>
    <cellStyle name="Comma 6 5 5 5 2 3" xfId="55370"/>
    <cellStyle name="Comma 6 5 5 5 3" xfId="40862"/>
    <cellStyle name="Comma 6 5 5 5 4" xfId="55371"/>
    <cellStyle name="Comma 6 5 5 6" xfId="17132"/>
    <cellStyle name="Comma 6 5 5 6 2" xfId="24550"/>
    <cellStyle name="Comma 6 5 5 6 2 2" xfId="49089"/>
    <cellStyle name="Comma 6 5 5 6 2 3" xfId="55372"/>
    <cellStyle name="Comma 6 5 5 6 3" xfId="41882"/>
    <cellStyle name="Comma 6 5 5 6 4" xfId="55373"/>
    <cellStyle name="Comma 6 5 5 7" xfId="18226"/>
    <cellStyle name="Comma 6 5 5 7 2" xfId="25668"/>
    <cellStyle name="Comma 6 5 5 7 2 2" xfId="50191"/>
    <cellStyle name="Comma 6 5 5 7 2 3" xfId="55374"/>
    <cellStyle name="Comma 6 5 5 7 3" xfId="42922"/>
    <cellStyle name="Comma 6 5 5 7 4" xfId="55375"/>
    <cellStyle name="Comma 6 5 5 8" xfId="19191"/>
    <cellStyle name="Comma 6 5 5 8 2" xfId="43784"/>
    <cellStyle name="Comma 6 5 5 8 3" xfId="55376"/>
    <cellStyle name="Comma 6 5 5 9" xfId="8659"/>
    <cellStyle name="Comma 6 5 5 9 2" xfId="33676"/>
    <cellStyle name="Comma 6 5 6" xfId="3419"/>
    <cellStyle name="Comma 6 5 6 2" xfId="7569"/>
    <cellStyle name="Comma 6 5 6 2 2" xfId="26556"/>
    <cellStyle name="Comma 6 5 6 2 2 2" xfId="51078"/>
    <cellStyle name="Comma 6 5 6 2 2 3" xfId="55377"/>
    <cellStyle name="Comma 6 5 6 2 3" xfId="18954"/>
    <cellStyle name="Comma 6 5 6 2 3 2" xfId="43647"/>
    <cellStyle name="Comma 6 5 6 2 4" xfId="11499"/>
    <cellStyle name="Comma 6 5 6 2 4 2" xfId="36516"/>
    <cellStyle name="Comma 6 5 6 2 5" xfId="32643"/>
    <cellStyle name="Comma 6 5 6 3" xfId="5590"/>
    <cellStyle name="Comma 6 5 6 3 2" xfId="12007"/>
    <cellStyle name="Comma 6 5 6 3 2 2" xfId="37024"/>
    <cellStyle name="Comma 6 5 6 3 3" xfId="30712"/>
    <cellStyle name="Comma 6 5 6 4" xfId="9565"/>
    <cellStyle name="Comma 6 5 6 4 2" xfId="34582"/>
    <cellStyle name="Comma 6 5 6 5" xfId="28780"/>
    <cellStyle name="Comma 6 5 6 5 2" xfId="55378"/>
    <cellStyle name="Comma 6 5 6 6" xfId="55379"/>
    <cellStyle name="Comma 6 5 7" xfId="3472"/>
    <cellStyle name="Comma 6 5 7 2" xfId="7612"/>
    <cellStyle name="Comma 6 5 7 2 2" xfId="20512"/>
    <cellStyle name="Comma 6 5 7 2 2 2" xfId="45073"/>
    <cellStyle name="Comma 6 5 7 2 3" xfId="11542"/>
    <cellStyle name="Comma 6 5 7 2 3 2" xfId="36559"/>
    <cellStyle name="Comma 6 5 7 2 4" xfId="32686"/>
    <cellStyle name="Comma 6 5 7 3" xfId="5633"/>
    <cellStyle name="Comma 6 5 7 3 2" xfId="12008"/>
    <cellStyle name="Comma 6 5 7 3 2 2" xfId="37025"/>
    <cellStyle name="Comma 6 5 7 3 3" xfId="30755"/>
    <cellStyle name="Comma 6 5 7 4" xfId="9609"/>
    <cellStyle name="Comma 6 5 7 4 2" xfId="34626"/>
    <cellStyle name="Comma 6 5 7 5" xfId="28823"/>
    <cellStyle name="Comma 6 5 8" xfId="5730"/>
    <cellStyle name="Comma 6 5 8 2" xfId="21540"/>
    <cellStyle name="Comma 6 5 8 2 2" xfId="46099"/>
    <cellStyle name="Comma 6 5 8 2 3" xfId="55380"/>
    <cellStyle name="Comma 6 5 8 3" xfId="14745"/>
    <cellStyle name="Comma 6 5 8 3 2" xfId="39590"/>
    <cellStyle name="Comma 6 5 8 4" xfId="9696"/>
    <cellStyle name="Comma 6 5 8 4 2" xfId="34713"/>
    <cellStyle name="Comma 6 5 8 5" xfId="30840"/>
    <cellStyle name="Comma 6 5 9" xfId="3787"/>
    <cellStyle name="Comma 6 5 9 2" xfId="22556"/>
    <cellStyle name="Comma 6 5 9 2 2" xfId="47100"/>
    <cellStyle name="Comma 6 5 9 2 3" xfId="55381"/>
    <cellStyle name="Comma 6 5 9 3" xfId="12009"/>
    <cellStyle name="Comma 6 5 9 3 2" xfId="37026"/>
    <cellStyle name="Comma 6 5 9 4" xfId="28909"/>
    <cellStyle name="Comma 6 6" xfId="819"/>
    <cellStyle name="Comma 6 6 10" xfId="27049"/>
    <cellStyle name="Comma 6 6 10 2" xfId="55382"/>
    <cellStyle name="Comma 6 6 11" xfId="55383"/>
    <cellStyle name="Comma 6 6 12" xfId="55384"/>
    <cellStyle name="Comma 6 6 13" xfId="55385"/>
    <cellStyle name="Comma 6 6 14" xfId="55386"/>
    <cellStyle name="Comma 6 6 15" xfId="55387"/>
    <cellStyle name="Comma 6 6 16" xfId="55388"/>
    <cellStyle name="Comma 6 6 17" xfId="55389"/>
    <cellStyle name="Comma 6 6 18" xfId="55390"/>
    <cellStyle name="Comma 6 6 19" xfId="55391"/>
    <cellStyle name="Comma 6 6 2" xfId="3424"/>
    <cellStyle name="Comma 6 6 2 2" xfId="7572"/>
    <cellStyle name="Comma 6 6 2 2 2" xfId="26559"/>
    <cellStyle name="Comma 6 6 2 2 2 2" xfId="51081"/>
    <cellStyle name="Comma 6 6 2 2 2 3" xfId="55392"/>
    <cellStyle name="Comma 6 6 2 2 3" xfId="18957"/>
    <cellStyle name="Comma 6 6 2 2 3 2" xfId="43650"/>
    <cellStyle name="Comma 6 6 2 2 4" xfId="11502"/>
    <cellStyle name="Comma 6 6 2 2 4 2" xfId="36519"/>
    <cellStyle name="Comma 6 6 2 2 5" xfId="32646"/>
    <cellStyle name="Comma 6 6 2 3" xfId="5593"/>
    <cellStyle name="Comma 6 6 2 3 2" xfId="12010"/>
    <cellStyle name="Comma 6 6 2 3 2 2" xfId="37027"/>
    <cellStyle name="Comma 6 6 2 3 3" xfId="30715"/>
    <cellStyle name="Comma 6 6 2 4" xfId="9568"/>
    <cellStyle name="Comma 6 6 2 4 2" xfId="34585"/>
    <cellStyle name="Comma 6 6 2 5" xfId="28783"/>
    <cellStyle name="Comma 6 6 2 5 2" xfId="55393"/>
    <cellStyle name="Comma 6 6 2 6" xfId="55394"/>
    <cellStyle name="Comma 6 6 20" xfId="55395"/>
    <cellStyle name="Comma 6 6 21" xfId="55396"/>
    <cellStyle name="Comma 6 6 22" xfId="55397"/>
    <cellStyle name="Comma 6 6 3" xfId="5802"/>
    <cellStyle name="Comma 6 6 3 2" xfId="20584"/>
    <cellStyle name="Comma 6 6 3 2 2" xfId="45145"/>
    <cellStyle name="Comma 6 6 3 2 3" xfId="55398"/>
    <cellStyle name="Comma 6 6 3 3" xfId="14076"/>
    <cellStyle name="Comma 6 6 3 3 2" xfId="38957"/>
    <cellStyle name="Comma 6 6 3 4" xfId="9768"/>
    <cellStyle name="Comma 6 6 3 4 2" xfId="34785"/>
    <cellStyle name="Comma 6 6 3 5" xfId="30912"/>
    <cellStyle name="Comma 6 6 4" xfId="3859"/>
    <cellStyle name="Comma 6 6 4 2" xfId="21611"/>
    <cellStyle name="Comma 6 6 4 2 2" xfId="46170"/>
    <cellStyle name="Comma 6 6 4 2 3" xfId="55399"/>
    <cellStyle name="Comma 6 6 4 3" xfId="12011"/>
    <cellStyle name="Comma 6 6 4 3 2" xfId="37028"/>
    <cellStyle name="Comma 6 6 4 4" xfId="28981"/>
    <cellStyle name="Comma 6 6 5" xfId="15252"/>
    <cellStyle name="Comma 6 6 5 2" xfId="22628"/>
    <cellStyle name="Comma 6 6 5 2 2" xfId="47172"/>
    <cellStyle name="Comma 6 6 5 2 3" xfId="55400"/>
    <cellStyle name="Comma 6 6 5 3" xfId="40055"/>
    <cellStyle name="Comma 6 6 5 4" xfId="55401"/>
    <cellStyle name="Comma 6 6 6" xfId="16306"/>
    <cellStyle name="Comma 6 6 6 2" xfId="23718"/>
    <cellStyle name="Comma 6 6 6 2 2" xfId="48257"/>
    <cellStyle name="Comma 6 6 6 2 3" xfId="55402"/>
    <cellStyle name="Comma 6 6 6 3" xfId="41065"/>
    <cellStyle name="Comma 6 6 6 4" xfId="55403"/>
    <cellStyle name="Comma 6 6 7" xfId="17384"/>
    <cellStyle name="Comma 6 6 7 2" xfId="24824"/>
    <cellStyle name="Comma 6 6 7 2 2" xfId="49347"/>
    <cellStyle name="Comma 6 6 7 2 3" xfId="55404"/>
    <cellStyle name="Comma 6 6 7 3" xfId="42085"/>
    <cellStyle name="Comma 6 6 7 4" xfId="55405"/>
    <cellStyle name="Comma 6 6 8" xfId="19263"/>
    <cellStyle name="Comma 6 6 8 2" xfId="43856"/>
    <cellStyle name="Comma 6 6 8 3" xfId="55406"/>
    <cellStyle name="Comma 6 6 9" xfId="7814"/>
    <cellStyle name="Comma 6 6 9 2" xfId="32832"/>
    <cellStyle name="Comma 6 7" xfId="826"/>
    <cellStyle name="Comma 6 7 10" xfId="27052"/>
    <cellStyle name="Comma 6 7 10 2" xfId="55407"/>
    <cellStyle name="Comma 6 7 11" xfId="55408"/>
    <cellStyle name="Comma 6 7 2" xfId="5805"/>
    <cellStyle name="Comma 6 7 2 2" xfId="20120"/>
    <cellStyle name="Comma 6 7 2 2 2" xfId="44684"/>
    <cellStyle name="Comma 6 7 2 2 3" xfId="55409"/>
    <cellStyle name="Comma 6 7 2 3" xfId="13547"/>
    <cellStyle name="Comma 6 7 2 3 2" xfId="38555"/>
    <cellStyle name="Comma 6 7 2 4" xfId="9771"/>
    <cellStyle name="Comma 6 7 2 4 2" xfId="34788"/>
    <cellStyle name="Comma 6 7 2 5" xfId="30915"/>
    <cellStyle name="Comma 6 7 3" xfId="3862"/>
    <cellStyle name="Comma 6 7 3 2" xfId="20587"/>
    <cellStyle name="Comma 6 7 3 2 2" xfId="45148"/>
    <cellStyle name="Comma 6 7 3 2 3" xfId="55410"/>
    <cellStyle name="Comma 6 7 3 3" xfId="12012"/>
    <cellStyle name="Comma 6 7 3 3 2" xfId="37029"/>
    <cellStyle name="Comma 6 7 3 4" xfId="28984"/>
    <cellStyle name="Comma 6 7 4" xfId="14813"/>
    <cellStyle name="Comma 6 7 4 2" xfId="21614"/>
    <cellStyle name="Comma 6 7 4 2 2" xfId="46173"/>
    <cellStyle name="Comma 6 7 4 2 3" xfId="55411"/>
    <cellStyle name="Comma 6 7 4 3" xfId="39658"/>
    <cellStyle name="Comma 6 7 4 4" xfId="55412"/>
    <cellStyle name="Comma 6 7 5" xfId="15255"/>
    <cellStyle name="Comma 6 7 5 2" xfId="22631"/>
    <cellStyle name="Comma 6 7 5 2 2" xfId="47175"/>
    <cellStyle name="Comma 6 7 5 2 3" xfId="55413"/>
    <cellStyle name="Comma 6 7 5 3" xfId="40058"/>
    <cellStyle name="Comma 6 7 5 4" xfId="55414"/>
    <cellStyle name="Comma 6 7 6" xfId="16309"/>
    <cellStyle name="Comma 6 7 6 2" xfId="23721"/>
    <cellStyle name="Comma 6 7 6 2 2" xfId="48260"/>
    <cellStyle name="Comma 6 7 6 2 3" xfId="55415"/>
    <cellStyle name="Comma 6 7 6 3" xfId="41068"/>
    <cellStyle name="Comma 6 7 6 4" xfId="55416"/>
    <cellStyle name="Comma 6 7 7" xfId="17387"/>
    <cellStyle name="Comma 6 7 7 2" xfId="24827"/>
    <cellStyle name="Comma 6 7 7 2 2" xfId="49350"/>
    <cellStyle name="Comma 6 7 7 2 3" xfId="55417"/>
    <cellStyle name="Comma 6 7 7 3" xfId="42088"/>
    <cellStyle name="Comma 6 7 7 4" xfId="55418"/>
    <cellStyle name="Comma 6 7 8" xfId="19266"/>
    <cellStyle name="Comma 6 7 8 2" xfId="43859"/>
    <cellStyle name="Comma 6 7 8 3" xfId="55419"/>
    <cellStyle name="Comma 6 7 9" xfId="7817"/>
    <cellStyle name="Comma 6 7 9 2" xfId="32835"/>
    <cellStyle name="Comma 6 8" xfId="2002"/>
    <cellStyle name="Comma 6 8 10" xfId="27704"/>
    <cellStyle name="Comma 6 8 10 2" xfId="55420"/>
    <cellStyle name="Comma 6 8 11" xfId="55421"/>
    <cellStyle name="Comma 6 8 2" xfId="6474"/>
    <cellStyle name="Comma 6 8 2 2" xfId="20280"/>
    <cellStyle name="Comma 6 8 2 2 2" xfId="44843"/>
    <cellStyle name="Comma 6 8 2 2 3" xfId="55422"/>
    <cellStyle name="Comma 6 8 2 3" xfId="13877"/>
    <cellStyle name="Comma 6 8 2 3 2" xfId="38783"/>
    <cellStyle name="Comma 6 8 2 4" xfId="10423"/>
    <cellStyle name="Comma 6 8 2 4 2" xfId="35440"/>
    <cellStyle name="Comma 6 8 2 5" xfId="31567"/>
    <cellStyle name="Comma 6 8 3" xfId="4514"/>
    <cellStyle name="Comma 6 8 3 2" xfId="21237"/>
    <cellStyle name="Comma 6 8 3 2 2" xfId="45797"/>
    <cellStyle name="Comma 6 8 3 2 3" xfId="55423"/>
    <cellStyle name="Comma 6 8 3 3" xfId="12013"/>
    <cellStyle name="Comma 6 8 3 3 2" xfId="37030"/>
    <cellStyle name="Comma 6 8 3 4" xfId="29636"/>
    <cellStyle name="Comma 6 8 4" xfId="14955"/>
    <cellStyle name="Comma 6 8 4 2" xfId="22247"/>
    <cellStyle name="Comma 6 8 4 2 2" xfId="46806"/>
    <cellStyle name="Comma 6 8 4 2 3" xfId="55424"/>
    <cellStyle name="Comma 6 8 4 3" xfId="39797"/>
    <cellStyle name="Comma 6 8 4 4" xfId="55425"/>
    <cellStyle name="Comma 6 8 5" xfId="15892"/>
    <cellStyle name="Comma 6 8 5 2" xfId="23269"/>
    <cellStyle name="Comma 6 8 5 2 2" xfId="47812"/>
    <cellStyle name="Comma 6 8 5 2 3" xfId="55426"/>
    <cellStyle name="Comma 6 8 5 3" xfId="40688"/>
    <cellStyle name="Comma 6 8 5 4" xfId="55427"/>
    <cellStyle name="Comma 6 8 6" xfId="16953"/>
    <cellStyle name="Comma 6 8 6 2" xfId="24373"/>
    <cellStyle name="Comma 6 8 6 2 2" xfId="48912"/>
    <cellStyle name="Comma 6 8 6 2 3" xfId="55428"/>
    <cellStyle name="Comma 6 8 6 3" xfId="41705"/>
    <cellStyle name="Comma 6 8 6 4" xfId="55429"/>
    <cellStyle name="Comma 6 8 7" xfId="18039"/>
    <cellStyle name="Comma 6 8 7 2" xfId="25479"/>
    <cellStyle name="Comma 6 8 7 2 2" xfId="50002"/>
    <cellStyle name="Comma 6 8 7 2 3" xfId="55430"/>
    <cellStyle name="Comma 6 8 7 3" xfId="42736"/>
    <cellStyle name="Comma 6 8 7 4" xfId="55431"/>
    <cellStyle name="Comma 6 8 8" xfId="19929"/>
    <cellStyle name="Comma 6 8 8 2" xfId="44498"/>
    <cellStyle name="Comma 6 8 8 3" xfId="55432"/>
    <cellStyle name="Comma 6 8 9" xfId="8470"/>
    <cellStyle name="Comma 6 8 9 2" xfId="33487"/>
    <cellStyle name="Comma 6 9" xfId="2062"/>
    <cellStyle name="Comma 6 9 10" xfId="27750"/>
    <cellStyle name="Comma 6 9 10 2" xfId="55433"/>
    <cellStyle name="Comma 6 9 11" xfId="55434"/>
    <cellStyle name="Comma 6 9 2" xfId="6520"/>
    <cellStyle name="Comma 6 9 2 2" xfId="20327"/>
    <cellStyle name="Comma 6 9 2 2 2" xfId="44889"/>
    <cellStyle name="Comma 6 9 2 2 3" xfId="55435"/>
    <cellStyle name="Comma 6 9 2 3" xfId="13910"/>
    <cellStyle name="Comma 6 9 2 3 2" xfId="38807"/>
    <cellStyle name="Comma 6 9 2 4" xfId="10469"/>
    <cellStyle name="Comma 6 9 2 4 2" xfId="35486"/>
    <cellStyle name="Comma 6 9 2 5" xfId="31613"/>
    <cellStyle name="Comma 6 9 3" xfId="4560"/>
    <cellStyle name="Comma 6 9 3 2" xfId="21283"/>
    <cellStyle name="Comma 6 9 3 2 2" xfId="45843"/>
    <cellStyle name="Comma 6 9 3 2 3" xfId="55436"/>
    <cellStyle name="Comma 6 9 3 3" xfId="12014"/>
    <cellStyle name="Comma 6 9 3 3 2" xfId="37031"/>
    <cellStyle name="Comma 6 9 3 4" xfId="29682"/>
    <cellStyle name="Comma 6 9 4" xfId="15001"/>
    <cellStyle name="Comma 6 9 4 2" xfId="22293"/>
    <cellStyle name="Comma 6 9 4 2 2" xfId="46852"/>
    <cellStyle name="Comma 6 9 4 2 3" xfId="55437"/>
    <cellStyle name="Comma 6 9 4 3" xfId="39843"/>
    <cellStyle name="Comma 6 9 4 4" xfId="55438"/>
    <cellStyle name="Comma 6 9 5" xfId="15938"/>
    <cellStyle name="Comma 6 9 5 2" xfId="23315"/>
    <cellStyle name="Comma 6 9 5 2 2" xfId="47858"/>
    <cellStyle name="Comma 6 9 5 2 3" xfId="55439"/>
    <cellStyle name="Comma 6 9 5 3" xfId="40734"/>
    <cellStyle name="Comma 6 9 5 4" xfId="55440"/>
    <cellStyle name="Comma 6 9 6" xfId="17000"/>
    <cellStyle name="Comma 6 9 6 2" xfId="24419"/>
    <cellStyle name="Comma 6 9 6 2 2" xfId="48958"/>
    <cellStyle name="Comma 6 9 6 2 3" xfId="55441"/>
    <cellStyle name="Comma 6 9 6 3" xfId="41751"/>
    <cellStyle name="Comma 6 9 6 4" xfId="55442"/>
    <cellStyle name="Comma 6 9 7" xfId="18086"/>
    <cellStyle name="Comma 6 9 7 2" xfId="25525"/>
    <cellStyle name="Comma 6 9 7 2 2" xfId="50048"/>
    <cellStyle name="Comma 6 9 7 2 3" xfId="55443"/>
    <cellStyle name="Comma 6 9 7 3" xfId="42782"/>
    <cellStyle name="Comma 6 9 7 4" xfId="55444"/>
    <cellStyle name="Comma 6 9 8" xfId="19975"/>
    <cellStyle name="Comma 6 9 8 2" xfId="44544"/>
    <cellStyle name="Comma 6 9 8 3" xfId="55445"/>
    <cellStyle name="Comma 6 9 9" xfId="8516"/>
    <cellStyle name="Comma 6 9 9 2" xfId="33533"/>
    <cellStyle name="Comma 60" xfId="13726"/>
    <cellStyle name="Comma 61" xfId="13914"/>
    <cellStyle name="Comma 62" xfId="13796"/>
    <cellStyle name="Comma 63" xfId="13734"/>
    <cellStyle name="Comma 64" xfId="14019"/>
    <cellStyle name="Comma 65" xfId="13614"/>
    <cellStyle name="Comma 66" xfId="13704"/>
    <cellStyle name="Comma 67" xfId="13540"/>
    <cellStyle name="Comma 68" xfId="13805"/>
    <cellStyle name="Comma 69" xfId="14017"/>
    <cellStyle name="Comma 7" xfId="41"/>
    <cellStyle name="Comma 7 2" xfId="1016"/>
    <cellStyle name="Comma 7 2 2" xfId="3443"/>
    <cellStyle name="Comma 7 2 2 2" xfId="7589"/>
    <cellStyle name="Comma 7 2 2 2 2" xfId="26911"/>
    <cellStyle name="Comma 7 2 2 2 2 2" xfId="51091"/>
    <cellStyle name="Comma 7 2 2 2 3" xfId="11519"/>
    <cellStyle name="Comma 7 2 2 2 3 2" xfId="36536"/>
    <cellStyle name="Comma 7 2 2 2 4" xfId="32663"/>
    <cellStyle name="Comma 7 2 2 3" xfId="5610"/>
    <cellStyle name="Comma 7 2 2 3 2" xfId="12015"/>
    <cellStyle name="Comma 7 2 2 3 2 2" xfId="37032"/>
    <cellStyle name="Comma 7 2 2 3 3" xfId="30732"/>
    <cellStyle name="Comma 7 2 2 4" xfId="9585"/>
    <cellStyle name="Comma 7 2 2 4 2" xfId="34602"/>
    <cellStyle name="Comma 7 2 2 5" xfId="28800"/>
    <cellStyle name="Comma 7 3" xfId="3437"/>
    <cellStyle name="Comma 7 3 2" xfId="7584"/>
    <cellStyle name="Comma 7 3 2 2" xfId="26943"/>
    <cellStyle name="Comma 7 3 2 2 2" xfId="51115"/>
    <cellStyle name="Comma 7 3 2 3" xfId="11514"/>
    <cellStyle name="Comma 7 3 2 3 2" xfId="36531"/>
    <cellStyle name="Comma 7 3 2 4" xfId="32658"/>
    <cellStyle name="Comma 7 3 3" xfId="5605"/>
    <cellStyle name="Comma 7 3 3 2" xfId="12016"/>
    <cellStyle name="Comma 7 3 3 2 2" xfId="37033"/>
    <cellStyle name="Comma 7 3 3 3" xfId="30727"/>
    <cellStyle name="Comma 7 3 4" xfId="26810"/>
    <cellStyle name="Comma 7 3 5" xfId="9580"/>
    <cellStyle name="Comma 7 3 5 2" xfId="34597"/>
    <cellStyle name="Comma 7 3 6" xfId="28795"/>
    <cellStyle name="Comma 7 4" xfId="413"/>
    <cellStyle name="Comma 70" xfId="14025"/>
    <cellStyle name="Comma 71" xfId="14022"/>
    <cellStyle name="Comma 72" xfId="14729"/>
    <cellStyle name="Comma 73" xfId="14590"/>
    <cellStyle name="Comma 74" xfId="14731"/>
    <cellStyle name="Comma 75" xfId="14738"/>
    <cellStyle name="Comma 76" xfId="14136"/>
    <cellStyle name="Comma 77" xfId="14734"/>
    <cellStyle name="Comma 78" xfId="14736"/>
    <cellStyle name="Comma 79" xfId="14733"/>
    <cellStyle name="Comma 8" xfId="42"/>
    <cellStyle name="Comma 8 2" xfId="3444"/>
    <cellStyle name="Comma 8 2 2" xfId="7590"/>
    <cellStyle name="Comma 8 2 2 2" xfId="26946"/>
    <cellStyle name="Comma 8 2 2 2 2" xfId="51118"/>
    <cellStyle name="Comma 8 2 2 3" xfId="11520"/>
    <cellStyle name="Comma 8 2 2 3 2" xfId="36537"/>
    <cellStyle name="Comma 8 2 2 4" xfId="32664"/>
    <cellStyle name="Comma 8 2 3" xfId="5611"/>
    <cellStyle name="Comma 8 2 3 2" xfId="12017"/>
    <cellStyle name="Comma 8 2 3 2 2" xfId="37034"/>
    <cellStyle name="Comma 8 2 3 3" xfId="30733"/>
    <cellStyle name="Comma 8 2 4" xfId="9586"/>
    <cellStyle name="Comma 8 2 4 2" xfId="34603"/>
    <cellStyle name="Comma 8 2 5" xfId="28801"/>
    <cellStyle name="Comma 8 3" xfId="3440"/>
    <cellStyle name="Comma 8 3 2" xfId="7587"/>
    <cellStyle name="Comma 8 3 2 2" xfId="26948"/>
    <cellStyle name="Comma 8 3 2 2 2" xfId="51120"/>
    <cellStyle name="Comma 8 3 2 3" xfId="11517"/>
    <cellStyle name="Comma 8 3 2 3 2" xfId="36534"/>
    <cellStyle name="Comma 8 3 2 4" xfId="32661"/>
    <cellStyle name="Comma 8 3 3" xfId="5608"/>
    <cellStyle name="Comma 8 3 3 2" xfId="12018"/>
    <cellStyle name="Comma 8 3 3 2 2" xfId="37035"/>
    <cellStyle name="Comma 8 3 3 3" xfId="30730"/>
    <cellStyle name="Comma 8 3 4" xfId="9583"/>
    <cellStyle name="Comma 8 3 4 2" xfId="34600"/>
    <cellStyle name="Comma 8 3 5" xfId="28798"/>
    <cellStyle name="Comma 8 4" xfId="414"/>
    <cellStyle name="Comma 80" xfId="14596"/>
    <cellStyle name="Comma 81" xfId="14520"/>
    <cellStyle name="Comma 82" xfId="14728"/>
    <cellStyle name="Comma 83" xfId="14741"/>
    <cellStyle name="Comma 84" xfId="14742"/>
    <cellStyle name="Comma 85" xfId="15146"/>
    <cellStyle name="Comma 86" xfId="15147"/>
    <cellStyle name="Comma 87" xfId="15152"/>
    <cellStyle name="Comma 88" xfId="15171"/>
    <cellStyle name="Comma 89" xfId="15176"/>
    <cellStyle name="Comma 9" xfId="43"/>
    <cellStyle name="Comma 9 2" xfId="3464"/>
    <cellStyle name="Comma 9 3" xfId="415"/>
    <cellStyle name="Comma 90" xfId="15181"/>
    <cellStyle name="Comma 91" xfId="15999"/>
    <cellStyle name="Comma 92" xfId="16215"/>
    <cellStyle name="Comma 93" xfId="15887"/>
    <cellStyle name="Comma 94" xfId="16211"/>
    <cellStyle name="Comma 95" xfId="16212"/>
    <cellStyle name="Comma 96" xfId="16214"/>
    <cellStyle name="Comma 97" xfId="16213"/>
    <cellStyle name="Comma 98" xfId="16216"/>
    <cellStyle name="Comma 99" xfId="15340"/>
    <cellStyle name="Comma0" xfId="44"/>
    <cellStyle name="Comma0 2" xfId="45"/>
    <cellStyle name="Comma0 2 2" xfId="46"/>
    <cellStyle name="Comma0 2 2 2" xfId="417"/>
    <cellStyle name="Comma0 2 3" xfId="47"/>
    <cellStyle name="Comma0 2 3 2" xfId="2557"/>
    <cellStyle name="Comma0 2 4" xfId="416"/>
    <cellStyle name="Comma0 3" xfId="48"/>
    <cellStyle name="Comma0 3 2" xfId="49"/>
    <cellStyle name="Comma0 3 2 2" xfId="3728"/>
    <cellStyle name="Comma0 3 3" xfId="418"/>
    <cellStyle name="Comma0 4" xfId="50"/>
    <cellStyle name="Comma0 4 2" xfId="3729"/>
    <cellStyle name="Currency" xfId="51" builtinId="4"/>
    <cellStyle name="Currency 2" xfId="52"/>
    <cellStyle name="Currency 2 2" xfId="361"/>
    <cellStyle name="Currency 2 2 2" xfId="625"/>
    <cellStyle name="Currency 2 2 2 2" xfId="1017"/>
    <cellStyle name="Currency 2 2 2 2 10" xfId="27145"/>
    <cellStyle name="Currency 2 2 2 2 10 2" xfId="55446"/>
    <cellStyle name="Currency 2 2 2 2 11" xfId="55447"/>
    <cellStyle name="Currency 2 2 2 2 2" xfId="5901"/>
    <cellStyle name="Currency 2 2 2 2 2 2" xfId="20162"/>
    <cellStyle name="Currency 2 2 2 2 2 2 2" xfId="44726"/>
    <cellStyle name="Currency 2 2 2 2 2 2 3" xfId="55448"/>
    <cellStyle name="Currency 2 2 2 2 2 3" xfId="13774"/>
    <cellStyle name="Currency 2 2 2 2 2 3 2" xfId="38686"/>
    <cellStyle name="Currency 2 2 2 2 2 4" xfId="9864"/>
    <cellStyle name="Currency 2 2 2 2 2 4 2" xfId="34881"/>
    <cellStyle name="Currency 2 2 2 2 2 5" xfId="31008"/>
    <cellStyle name="Currency 2 2 2 2 3" xfId="3955"/>
    <cellStyle name="Currency 2 2 2 2 3 2" xfId="20680"/>
    <cellStyle name="Currency 2 2 2 2 3 2 2" xfId="45241"/>
    <cellStyle name="Currency 2 2 2 2 3 2 3" xfId="55449"/>
    <cellStyle name="Currency 2 2 2 2 3 3" xfId="12019"/>
    <cellStyle name="Currency 2 2 2 2 3 3 2" xfId="37036"/>
    <cellStyle name="Currency 2 2 2 2 3 4" xfId="29077"/>
    <cellStyle name="Currency 2 2 2 2 4" xfId="14838"/>
    <cellStyle name="Currency 2 2 2 2 4 2" xfId="21691"/>
    <cellStyle name="Currency 2 2 2 2 4 2 2" xfId="46250"/>
    <cellStyle name="Currency 2 2 2 2 4 2 3" xfId="55450"/>
    <cellStyle name="Currency 2 2 2 2 4 3" xfId="39683"/>
    <cellStyle name="Currency 2 2 2 2 4 4" xfId="55451"/>
    <cellStyle name="Currency 2 2 2 2 5" xfId="15334"/>
    <cellStyle name="Currency 2 2 2 2 5 2" xfId="22712"/>
    <cellStyle name="Currency 2 2 2 2 5 2 2" xfId="47256"/>
    <cellStyle name="Currency 2 2 2 2 5 2 3" xfId="55452"/>
    <cellStyle name="Currency 2 2 2 2 5 3" xfId="40135"/>
    <cellStyle name="Currency 2 2 2 2 5 4" xfId="55453"/>
    <cellStyle name="Currency 2 2 2 2 6" xfId="16391"/>
    <cellStyle name="Currency 2 2 2 2 6 2" xfId="23814"/>
    <cellStyle name="Currency 2 2 2 2 6 2 2" xfId="48353"/>
    <cellStyle name="Currency 2 2 2 2 6 2 3" xfId="55454"/>
    <cellStyle name="Currency 2 2 2 2 6 3" xfId="41149"/>
    <cellStyle name="Currency 2 2 2 2 6 4" xfId="55455"/>
    <cellStyle name="Currency 2 2 2 2 7" xfId="17476"/>
    <cellStyle name="Currency 2 2 2 2 7 2" xfId="24920"/>
    <cellStyle name="Currency 2 2 2 2 7 2 2" xfId="49443"/>
    <cellStyle name="Currency 2 2 2 2 7 2 3" xfId="55456"/>
    <cellStyle name="Currency 2 2 2 2 7 3" xfId="42177"/>
    <cellStyle name="Currency 2 2 2 2 7 4" xfId="55457"/>
    <cellStyle name="Currency 2 2 2 2 8" xfId="19357"/>
    <cellStyle name="Currency 2 2 2 2 8 2" xfId="43941"/>
    <cellStyle name="Currency 2 2 2 2 8 3" xfId="55458"/>
    <cellStyle name="Currency 2 2 2 2 9" xfId="7911"/>
    <cellStyle name="Currency 2 2 2 2 9 2" xfId="32928"/>
    <cellStyle name="Currency 2 2 2 3" xfId="2764"/>
    <cellStyle name="Currency 2 2 2 3 2" xfId="6929"/>
    <cellStyle name="Currency 2 2 2 3 2 2" xfId="25915"/>
    <cellStyle name="Currency 2 2 2 3 2 2 2" xfId="50438"/>
    <cellStyle name="Currency 2 2 2 3 2 3" xfId="10859"/>
    <cellStyle name="Currency 2 2 2 3 2 3 2" xfId="35876"/>
    <cellStyle name="Currency 2 2 2 3 2 4" xfId="32003"/>
    <cellStyle name="Currency 2 2 2 3 3" xfId="4950"/>
    <cellStyle name="Currency 2 2 2 3 3 2" xfId="12020"/>
    <cellStyle name="Currency 2 2 2 3 3 2 2" xfId="37037"/>
    <cellStyle name="Currency 2 2 2 3 3 3" xfId="30072"/>
    <cellStyle name="Currency 2 2 2 3 4" xfId="8916"/>
    <cellStyle name="Currency 2 2 2 3 4 2" xfId="33933"/>
    <cellStyle name="Currency 2 2 2 3 5" xfId="28140"/>
    <cellStyle name="Currency 2 2 2 4" xfId="26718"/>
    <cellStyle name="Currency 2 2 3" xfId="624"/>
    <cellStyle name="Currency 2 2 3 2" xfId="696"/>
    <cellStyle name="Currency 2 2 3 2 2" xfId="3483"/>
    <cellStyle name="Currency 2 2 3 3" xfId="1018"/>
    <cellStyle name="Currency 2 2 3 4" xfId="2151"/>
    <cellStyle name="Currency 2 2 3 5" xfId="26732"/>
    <cellStyle name="Currency 2 2 4" xfId="643"/>
    <cellStyle name="Currency 2 2 5" xfId="2558"/>
    <cellStyle name="Currency 2 2 6" xfId="420"/>
    <cellStyle name="Currency 2 3" xfId="362"/>
    <cellStyle name="Currency 2 3 2" xfId="1019"/>
    <cellStyle name="Currency 2 3 3" xfId="626"/>
    <cellStyle name="Currency 2 4" xfId="620"/>
    <cellStyle name="Currency 2 4 2" xfId="1020"/>
    <cellStyle name="Currency 2 4 3" xfId="26693"/>
    <cellStyle name="Currency 2 5" xfId="1021"/>
    <cellStyle name="Currency 2 5 10" xfId="27146"/>
    <cellStyle name="Currency 2 5 10 2" xfId="55459"/>
    <cellStyle name="Currency 2 5 11" xfId="55460"/>
    <cellStyle name="Currency 2 5 2" xfId="2765"/>
    <cellStyle name="Currency 2 5 2 2" xfId="6930"/>
    <cellStyle name="Currency 2 5 2 2 2" xfId="25916"/>
    <cellStyle name="Currency 2 5 2 2 2 2" xfId="50439"/>
    <cellStyle name="Currency 2 5 2 2 2 3" xfId="55461"/>
    <cellStyle name="Currency 2 5 2 2 3" xfId="18443"/>
    <cellStyle name="Currency 2 5 2 2 3 2" xfId="43137"/>
    <cellStyle name="Currency 2 5 2 2 4" xfId="10860"/>
    <cellStyle name="Currency 2 5 2 2 4 2" xfId="35877"/>
    <cellStyle name="Currency 2 5 2 2 5" xfId="32004"/>
    <cellStyle name="Currency 2 5 2 3" xfId="4951"/>
    <cellStyle name="Currency 2 5 2 3 2" xfId="12021"/>
    <cellStyle name="Currency 2 5 2 3 2 2" xfId="37038"/>
    <cellStyle name="Currency 2 5 2 3 3" xfId="30073"/>
    <cellStyle name="Currency 2 5 2 4" xfId="8917"/>
    <cellStyle name="Currency 2 5 2 4 2" xfId="33934"/>
    <cellStyle name="Currency 2 5 2 5" xfId="28141"/>
    <cellStyle name="Currency 2 5 2 5 2" xfId="55462"/>
    <cellStyle name="Currency 2 5 2 6" xfId="55463"/>
    <cellStyle name="Currency 2 5 3" xfId="5902"/>
    <cellStyle name="Currency 2 5 3 2" xfId="20681"/>
    <cellStyle name="Currency 2 5 3 2 2" xfId="45242"/>
    <cellStyle name="Currency 2 5 3 2 3" xfId="55464"/>
    <cellStyle name="Currency 2 5 3 3" xfId="14131"/>
    <cellStyle name="Currency 2 5 3 3 2" xfId="39010"/>
    <cellStyle name="Currency 2 5 3 4" xfId="9865"/>
    <cellStyle name="Currency 2 5 3 4 2" xfId="34882"/>
    <cellStyle name="Currency 2 5 3 5" xfId="31009"/>
    <cellStyle name="Currency 2 5 4" xfId="3956"/>
    <cellStyle name="Currency 2 5 4 2" xfId="21692"/>
    <cellStyle name="Currency 2 5 4 2 2" xfId="46251"/>
    <cellStyle name="Currency 2 5 4 2 3" xfId="55465"/>
    <cellStyle name="Currency 2 5 4 3" xfId="12022"/>
    <cellStyle name="Currency 2 5 4 3 2" xfId="37039"/>
    <cellStyle name="Currency 2 5 4 4" xfId="29078"/>
    <cellStyle name="Currency 2 5 5" xfId="15335"/>
    <cellStyle name="Currency 2 5 5 2" xfId="22713"/>
    <cellStyle name="Currency 2 5 5 2 2" xfId="47257"/>
    <cellStyle name="Currency 2 5 5 2 3" xfId="55466"/>
    <cellStyle name="Currency 2 5 5 3" xfId="40136"/>
    <cellStyle name="Currency 2 5 5 4" xfId="55467"/>
    <cellStyle name="Currency 2 5 6" xfId="16392"/>
    <cellStyle name="Currency 2 5 6 2" xfId="23815"/>
    <cellStyle name="Currency 2 5 6 2 2" xfId="48354"/>
    <cellStyle name="Currency 2 5 6 2 3" xfId="55468"/>
    <cellStyle name="Currency 2 5 6 3" xfId="41150"/>
    <cellStyle name="Currency 2 5 6 4" xfId="55469"/>
    <cellStyle name="Currency 2 5 7" xfId="17477"/>
    <cellStyle name="Currency 2 5 7 2" xfId="24921"/>
    <cellStyle name="Currency 2 5 7 2 2" xfId="49444"/>
    <cellStyle name="Currency 2 5 7 2 3" xfId="55470"/>
    <cellStyle name="Currency 2 5 7 3" xfId="42178"/>
    <cellStyle name="Currency 2 5 7 4" xfId="55471"/>
    <cellStyle name="Currency 2 5 8" xfId="19358"/>
    <cellStyle name="Currency 2 5 8 2" xfId="43942"/>
    <cellStyle name="Currency 2 5 8 3" xfId="55472"/>
    <cellStyle name="Currency 2 5 9" xfId="7912"/>
    <cellStyle name="Currency 2 5 9 2" xfId="32929"/>
    <cellStyle name="Currency 2 6" xfId="419"/>
    <cellStyle name="Currency 2 6 2" xfId="26571"/>
    <cellStyle name="Currency 2 7" xfId="18983"/>
    <cellStyle name="Currency 3" xfId="53"/>
    <cellStyle name="Currency 3 2" xfId="422"/>
    <cellStyle name="Currency 3 3" xfId="1022"/>
    <cellStyle name="Currency 3 3 2" xfId="1023"/>
    <cellStyle name="Currency 3 4" xfId="1024"/>
    <cellStyle name="Currency 3 5" xfId="421"/>
    <cellStyle name="Currency 3 5 2" xfId="26572"/>
    <cellStyle name="Currency 3 6" xfId="3655"/>
    <cellStyle name="Currency 3 6 2" xfId="18984"/>
    <cellStyle name="Currency 4" xfId="54"/>
    <cellStyle name="Currency 4 10" xfId="2110"/>
    <cellStyle name="Currency 4 10 10" xfId="27767"/>
    <cellStyle name="Currency 4 10 10 2" xfId="55473"/>
    <cellStyle name="Currency 4 10 11" xfId="55474"/>
    <cellStyle name="Currency 4 10 2" xfId="6545"/>
    <cellStyle name="Currency 4 10 2 2" xfId="20344"/>
    <cellStyle name="Currency 4 10 2 2 2" xfId="44906"/>
    <cellStyle name="Currency 4 10 2 2 3" xfId="55475"/>
    <cellStyle name="Currency 4 10 2 3" xfId="13916"/>
    <cellStyle name="Currency 4 10 2 3 2" xfId="38812"/>
    <cellStyle name="Currency 4 10 2 4" xfId="10486"/>
    <cellStyle name="Currency 4 10 2 4 2" xfId="35503"/>
    <cellStyle name="Currency 4 10 2 5" xfId="31630"/>
    <cellStyle name="Currency 4 10 3" xfId="4577"/>
    <cellStyle name="Currency 4 10 3 2" xfId="21300"/>
    <cellStyle name="Currency 4 10 3 2 2" xfId="45860"/>
    <cellStyle name="Currency 4 10 3 2 3" xfId="55476"/>
    <cellStyle name="Currency 4 10 3 3" xfId="12023"/>
    <cellStyle name="Currency 4 10 3 3 2" xfId="37040"/>
    <cellStyle name="Currency 4 10 3 4" xfId="29699"/>
    <cellStyle name="Currency 4 10 4" xfId="15006"/>
    <cellStyle name="Currency 4 10 4 2" xfId="22298"/>
    <cellStyle name="Currency 4 10 4 2 2" xfId="46857"/>
    <cellStyle name="Currency 4 10 4 2 3" xfId="55477"/>
    <cellStyle name="Currency 4 10 4 3" xfId="39848"/>
    <cellStyle name="Currency 4 10 4 4" xfId="55478"/>
    <cellStyle name="Currency 4 10 5" xfId="15943"/>
    <cellStyle name="Currency 4 10 5 2" xfId="23332"/>
    <cellStyle name="Currency 4 10 5 2 2" xfId="47875"/>
    <cellStyle name="Currency 4 10 5 2 3" xfId="55479"/>
    <cellStyle name="Currency 4 10 5 3" xfId="40739"/>
    <cellStyle name="Currency 4 10 5 4" xfId="55480"/>
    <cellStyle name="Currency 4 10 6" xfId="17006"/>
    <cellStyle name="Currency 4 10 6 2" xfId="24424"/>
    <cellStyle name="Currency 4 10 6 2 2" xfId="48963"/>
    <cellStyle name="Currency 4 10 6 2 3" xfId="55481"/>
    <cellStyle name="Currency 4 10 6 3" xfId="41756"/>
    <cellStyle name="Currency 4 10 6 4" xfId="55482"/>
    <cellStyle name="Currency 4 10 7" xfId="18103"/>
    <cellStyle name="Currency 4 10 7 2" xfId="25542"/>
    <cellStyle name="Currency 4 10 7 2 2" xfId="50065"/>
    <cellStyle name="Currency 4 10 7 2 3" xfId="55483"/>
    <cellStyle name="Currency 4 10 7 3" xfId="42799"/>
    <cellStyle name="Currency 4 10 7 4" xfId="55484"/>
    <cellStyle name="Currency 4 10 8" xfId="19981"/>
    <cellStyle name="Currency 4 10 8 2" xfId="44549"/>
    <cellStyle name="Currency 4 10 8 3" xfId="55485"/>
    <cellStyle name="Currency 4 10 9" xfId="8533"/>
    <cellStyle name="Currency 4 10 9 2" xfId="33550"/>
    <cellStyle name="Currency 4 11" xfId="2193"/>
    <cellStyle name="Currency 4 11 10" xfId="27782"/>
    <cellStyle name="Currency 4 11 10 2" xfId="55486"/>
    <cellStyle name="Currency 4 11 11" xfId="55487"/>
    <cellStyle name="Currency 4 11 2" xfId="6562"/>
    <cellStyle name="Currency 4 11 2 2" xfId="20359"/>
    <cellStyle name="Currency 4 11 2 2 2" xfId="44921"/>
    <cellStyle name="Currency 4 11 2 2 3" xfId="55488"/>
    <cellStyle name="Currency 4 11 2 3" xfId="13927"/>
    <cellStyle name="Currency 4 11 2 3 2" xfId="38822"/>
    <cellStyle name="Currency 4 11 2 4" xfId="10501"/>
    <cellStyle name="Currency 4 11 2 4 2" xfId="35518"/>
    <cellStyle name="Currency 4 11 2 5" xfId="31645"/>
    <cellStyle name="Currency 4 11 3" xfId="4592"/>
    <cellStyle name="Currency 4 11 3 2" xfId="21316"/>
    <cellStyle name="Currency 4 11 3 2 2" xfId="45875"/>
    <cellStyle name="Currency 4 11 3 2 3" xfId="55489"/>
    <cellStyle name="Currency 4 11 3 3" xfId="12024"/>
    <cellStyle name="Currency 4 11 3 3 2" xfId="37041"/>
    <cellStyle name="Currency 4 11 3 4" xfId="29714"/>
    <cellStyle name="Currency 4 11 4" xfId="15016"/>
    <cellStyle name="Currency 4 11 4 2" xfId="22310"/>
    <cellStyle name="Currency 4 11 4 2 2" xfId="46869"/>
    <cellStyle name="Currency 4 11 4 2 3" xfId="55490"/>
    <cellStyle name="Currency 4 11 4 3" xfId="39858"/>
    <cellStyle name="Currency 4 11 4 4" xfId="55491"/>
    <cellStyle name="Currency 4 11 5" xfId="15955"/>
    <cellStyle name="Currency 4 11 5 2" xfId="23347"/>
    <cellStyle name="Currency 4 11 5 2 2" xfId="47890"/>
    <cellStyle name="Currency 4 11 5 2 3" xfId="55492"/>
    <cellStyle name="Currency 4 11 5 3" xfId="40751"/>
    <cellStyle name="Currency 4 11 5 4" xfId="55493"/>
    <cellStyle name="Currency 4 11 6" xfId="17021"/>
    <cellStyle name="Currency 4 11 6 2" xfId="24439"/>
    <cellStyle name="Currency 4 11 6 2 2" xfId="48978"/>
    <cellStyle name="Currency 4 11 6 2 3" xfId="55494"/>
    <cellStyle name="Currency 4 11 6 3" xfId="41771"/>
    <cellStyle name="Currency 4 11 6 4" xfId="55495"/>
    <cellStyle name="Currency 4 11 7" xfId="18115"/>
    <cellStyle name="Currency 4 11 7 2" xfId="25557"/>
    <cellStyle name="Currency 4 11 7 2 2" xfId="50080"/>
    <cellStyle name="Currency 4 11 7 2 3" xfId="55496"/>
    <cellStyle name="Currency 4 11 7 3" xfId="42811"/>
    <cellStyle name="Currency 4 11 7 4" xfId="55497"/>
    <cellStyle name="Currency 4 11 8" xfId="19999"/>
    <cellStyle name="Currency 4 11 8 2" xfId="44564"/>
    <cellStyle name="Currency 4 11 8 3" xfId="55498"/>
    <cellStyle name="Currency 4 11 9" xfId="8548"/>
    <cellStyle name="Currency 4 11 9 2" xfId="33565"/>
    <cellStyle name="Currency 4 12" xfId="2248"/>
    <cellStyle name="Currency 4 12 10" xfId="55499"/>
    <cellStyle name="Currency 4 12 2" xfId="6607"/>
    <cellStyle name="Currency 4 12 2 2" xfId="21361"/>
    <cellStyle name="Currency 4 12 2 2 2" xfId="45920"/>
    <cellStyle name="Currency 4 12 2 2 3" xfId="55500"/>
    <cellStyle name="Currency 4 12 2 3" xfId="14623"/>
    <cellStyle name="Currency 4 12 2 3 2" xfId="39491"/>
    <cellStyle name="Currency 4 12 2 4" xfId="10546"/>
    <cellStyle name="Currency 4 12 2 4 2" xfId="35563"/>
    <cellStyle name="Currency 4 12 2 5" xfId="31690"/>
    <cellStyle name="Currency 4 12 3" xfId="4637"/>
    <cellStyle name="Currency 4 12 3 2" xfId="22355"/>
    <cellStyle name="Currency 4 12 3 2 2" xfId="46914"/>
    <cellStyle name="Currency 4 12 3 2 3" xfId="55501"/>
    <cellStyle name="Currency 4 12 3 3" xfId="12025"/>
    <cellStyle name="Currency 4 12 3 3 2" xfId="37042"/>
    <cellStyle name="Currency 4 12 3 4" xfId="29759"/>
    <cellStyle name="Currency 4 12 4" xfId="16001"/>
    <cellStyle name="Currency 4 12 4 2" xfId="23392"/>
    <cellStyle name="Currency 4 12 4 2 2" xfId="47935"/>
    <cellStyle name="Currency 4 12 4 2 3" xfId="55502"/>
    <cellStyle name="Currency 4 12 4 3" xfId="40796"/>
    <cellStyle name="Currency 4 12 4 4" xfId="55503"/>
    <cellStyle name="Currency 4 12 5" xfId="17066"/>
    <cellStyle name="Currency 4 12 5 2" xfId="24484"/>
    <cellStyle name="Currency 4 12 5 2 2" xfId="49023"/>
    <cellStyle name="Currency 4 12 5 2 3" xfId="55504"/>
    <cellStyle name="Currency 4 12 5 3" xfId="41816"/>
    <cellStyle name="Currency 4 12 5 4" xfId="55505"/>
    <cellStyle name="Currency 4 12 6" xfId="18160"/>
    <cellStyle name="Currency 4 12 6 2" xfId="25602"/>
    <cellStyle name="Currency 4 12 6 2 2" xfId="50125"/>
    <cellStyle name="Currency 4 12 6 2 3" xfId="55506"/>
    <cellStyle name="Currency 4 12 6 3" xfId="42856"/>
    <cellStyle name="Currency 4 12 6 4" xfId="55507"/>
    <cellStyle name="Currency 4 12 7" xfId="20405"/>
    <cellStyle name="Currency 4 12 7 2" xfId="44966"/>
    <cellStyle name="Currency 4 12 7 3" xfId="55508"/>
    <cellStyle name="Currency 4 12 8" xfId="8593"/>
    <cellStyle name="Currency 4 12 8 2" xfId="33610"/>
    <cellStyle name="Currency 4 12 9" xfId="27827"/>
    <cellStyle name="Currency 4 12 9 2" xfId="55509"/>
    <cellStyle name="Currency 4 13" xfId="2271"/>
    <cellStyle name="Currency 4 13 10" xfId="55510"/>
    <cellStyle name="Currency 4 13 2" xfId="6625"/>
    <cellStyle name="Currency 4 13 2 2" xfId="21379"/>
    <cellStyle name="Currency 4 13 2 2 2" xfId="45938"/>
    <cellStyle name="Currency 4 13 2 2 3" xfId="55511"/>
    <cellStyle name="Currency 4 13 2 3" xfId="14640"/>
    <cellStyle name="Currency 4 13 2 3 2" xfId="39506"/>
    <cellStyle name="Currency 4 13 2 4" xfId="10564"/>
    <cellStyle name="Currency 4 13 2 4 2" xfId="35581"/>
    <cellStyle name="Currency 4 13 2 5" xfId="31708"/>
    <cellStyle name="Currency 4 13 3" xfId="4655"/>
    <cellStyle name="Currency 4 13 3 2" xfId="22375"/>
    <cellStyle name="Currency 4 13 3 2 2" xfId="46932"/>
    <cellStyle name="Currency 4 13 3 2 3" xfId="55512"/>
    <cellStyle name="Currency 4 13 3 3" xfId="12026"/>
    <cellStyle name="Currency 4 13 3 3 2" xfId="37043"/>
    <cellStyle name="Currency 4 13 3 4" xfId="29777"/>
    <cellStyle name="Currency 4 13 4" xfId="16019"/>
    <cellStyle name="Currency 4 13 4 2" xfId="23410"/>
    <cellStyle name="Currency 4 13 4 2 2" xfId="47953"/>
    <cellStyle name="Currency 4 13 4 2 3" xfId="55513"/>
    <cellStyle name="Currency 4 13 4 3" xfId="40814"/>
    <cellStyle name="Currency 4 13 4 4" xfId="55514"/>
    <cellStyle name="Currency 4 13 5" xfId="17084"/>
    <cellStyle name="Currency 4 13 5 2" xfId="24502"/>
    <cellStyle name="Currency 4 13 5 2 2" xfId="49041"/>
    <cellStyle name="Currency 4 13 5 2 3" xfId="55515"/>
    <cellStyle name="Currency 4 13 5 3" xfId="41834"/>
    <cellStyle name="Currency 4 13 5 4" xfId="55516"/>
    <cellStyle name="Currency 4 13 6" xfId="18178"/>
    <cellStyle name="Currency 4 13 6 2" xfId="25620"/>
    <cellStyle name="Currency 4 13 6 2 2" xfId="50143"/>
    <cellStyle name="Currency 4 13 6 2 3" xfId="55517"/>
    <cellStyle name="Currency 4 13 6 3" xfId="42874"/>
    <cellStyle name="Currency 4 13 6 4" xfId="55518"/>
    <cellStyle name="Currency 4 13 7" xfId="20423"/>
    <cellStyle name="Currency 4 13 7 2" xfId="44984"/>
    <cellStyle name="Currency 4 13 7 3" xfId="55519"/>
    <cellStyle name="Currency 4 13 8" xfId="8611"/>
    <cellStyle name="Currency 4 13 8 2" xfId="33628"/>
    <cellStyle name="Currency 4 13 9" xfId="27845"/>
    <cellStyle name="Currency 4 13 9 2" xfId="55520"/>
    <cellStyle name="Currency 4 14" xfId="2356"/>
    <cellStyle name="Currency 4 14 2" xfId="6701"/>
    <cellStyle name="Currency 4 14 2 2" xfId="22457"/>
    <cellStyle name="Currency 4 14 2 2 2" xfId="47008"/>
    <cellStyle name="Currency 4 14 2 2 3" xfId="55521"/>
    <cellStyle name="Currency 4 14 2 3" xfId="15112"/>
    <cellStyle name="Currency 4 14 2 3 2" xfId="39945"/>
    <cellStyle name="Currency 4 14 2 4" xfId="10640"/>
    <cellStyle name="Currency 4 14 2 4 2" xfId="35657"/>
    <cellStyle name="Currency 4 14 2 5" xfId="31784"/>
    <cellStyle name="Currency 4 14 3" xfId="4731"/>
    <cellStyle name="Currency 4 14 3 2" xfId="23486"/>
    <cellStyle name="Currency 4 14 3 2 2" xfId="48029"/>
    <cellStyle name="Currency 4 14 3 2 3" xfId="55522"/>
    <cellStyle name="Currency 4 14 3 3" xfId="12027"/>
    <cellStyle name="Currency 4 14 3 3 2" xfId="37044"/>
    <cellStyle name="Currency 4 14 3 4" xfId="29853"/>
    <cellStyle name="Currency 4 14 4" xfId="17160"/>
    <cellStyle name="Currency 4 14 4 2" xfId="24578"/>
    <cellStyle name="Currency 4 14 4 2 2" xfId="49117"/>
    <cellStyle name="Currency 4 14 4 2 3" xfId="55523"/>
    <cellStyle name="Currency 4 14 4 3" xfId="41910"/>
    <cellStyle name="Currency 4 14 4 4" xfId="55524"/>
    <cellStyle name="Currency 4 14 5" xfId="18254"/>
    <cellStyle name="Currency 4 14 5 2" xfId="25696"/>
    <cellStyle name="Currency 4 14 5 2 2" xfId="50219"/>
    <cellStyle name="Currency 4 14 5 2 3" xfId="55525"/>
    <cellStyle name="Currency 4 14 5 3" xfId="42950"/>
    <cellStyle name="Currency 4 14 5 4" xfId="55526"/>
    <cellStyle name="Currency 4 14 6" xfId="21455"/>
    <cellStyle name="Currency 4 14 6 2" xfId="46014"/>
    <cellStyle name="Currency 4 14 6 3" xfId="55527"/>
    <cellStyle name="Currency 4 14 7" xfId="8687"/>
    <cellStyle name="Currency 4 14 7 2" xfId="33704"/>
    <cellStyle name="Currency 4 14 8" xfId="27921"/>
    <cellStyle name="Currency 4 14 8 2" xfId="55528"/>
    <cellStyle name="Currency 4 14 9" xfId="55529"/>
    <cellStyle name="Currency 4 15" xfId="2372"/>
    <cellStyle name="Currency 4 15 2" xfId="6713"/>
    <cellStyle name="Currency 4 15 2 2" xfId="22472"/>
    <cellStyle name="Currency 4 15 2 2 2" xfId="47020"/>
    <cellStyle name="Currency 4 15 2 2 3" xfId="55530"/>
    <cellStyle name="Currency 4 15 2 3" xfId="15118"/>
    <cellStyle name="Currency 4 15 2 3 2" xfId="39948"/>
    <cellStyle name="Currency 4 15 2 4" xfId="10652"/>
    <cellStyle name="Currency 4 15 2 4 2" xfId="35669"/>
    <cellStyle name="Currency 4 15 2 5" xfId="31796"/>
    <cellStyle name="Currency 4 15 3" xfId="4743"/>
    <cellStyle name="Currency 4 15 3 2" xfId="23498"/>
    <cellStyle name="Currency 4 15 3 2 2" xfId="48041"/>
    <cellStyle name="Currency 4 15 3 2 3" xfId="55531"/>
    <cellStyle name="Currency 4 15 3 3" xfId="12028"/>
    <cellStyle name="Currency 4 15 3 3 2" xfId="37045"/>
    <cellStyle name="Currency 4 15 3 4" xfId="29865"/>
    <cellStyle name="Currency 4 15 4" xfId="17172"/>
    <cellStyle name="Currency 4 15 4 2" xfId="24590"/>
    <cellStyle name="Currency 4 15 4 2 2" xfId="49129"/>
    <cellStyle name="Currency 4 15 4 2 3" xfId="55532"/>
    <cellStyle name="Currency 4 15 4 3" xfId="41922"/>
    <cellStyle name="Currency 4 15 4 4" xfId="55533"/>
    <cellStyle name="Currency 4 15 5" xfId="18266"/>
    <cellStyle name="Currency 4 15 5 2" xfId="25708"/>
    <cellStyle name="Currency 4 15 5 2 2" xfId="50231"/>
    <cellStyle name="Currency 4 15 5 2 3" xfId="55534"/>
    <cellStyle name="Currency 4 15 5 3" xfId="42962"/>
    <cellStyle name="Currency 4 15 5 4" xfId="55535"/>
    <cellStyle name="Currency 4 15 6" xfId="21467"/>
    <cellStyle name="Currency 4 15 6 2" xfId="46026"/>
    <cellStyle name="Currency 4 15 6 3" xfId="55536"/>
    <cellStyle name="Currency 4 15 7" xfId="8699"/>
    <cellStyle name="Currency 4 15 7 2" xfId="33716"/>
    <cellStyle name="Currency 4 15 8" xfId="27933"/>
    <cellStyle name="Currency 4 15 8 2" xfId="55537"/>
    <cellStyle name="Currency 4 15 9" xfId="55538"/>
    <cellStyle name="Currency 4 16" xfId="2437"/>
    <cellStyle name="Currency 4 16 2" xfId="6772"/>
    <cellStyle name="Currency 4 16 2 2" xfId="22534"/>
    <cellStyle name="Currency 4 16 2 2 2" xfId="47079"/>
    <cellStyle name="Currency 4 16 2 2 3" xfId="55539"/>
    <cellStyle name="Currency 4 16 2 3" xfId="15144"/>
    <cellStyle name="Currency 4 16 2 3 2" xfId="39971"/>
    <cellStyle name="Currency 4 16 2 4" xfId="10711"/>
    <cellStyle name="Currency 4 16 2 4 2" xfId="35728"/>
    <cellStyle name="Currency 4 16 2 5" xfId="31855"/>
    <cellStyle name="Currency 4 16 3" xfId="4802"/>
    <cellStyle name="Currency 4 16 3 2" xfId="23557"/>
    <cellStyle name="Currency 4 16 3 2 2" xfId="48100"/>
    <cellStyle name="Currency 4 16 3 2 3" xfId="55540"/>
    <cellStyle name="Currency 4 16 3 3" xfId="12029"/>
    <cellStyle name="Currency 4 16 3 3 2" xfId="37046"/>
    <cellStyle name="Currency 4 16 3 4" xfId="29924"/>
    <cellStyle name="Currency 4 16 4" xfId="17231"/>
    <cellStyle name="Currency 4 16 4 2" xfId="24649"/>
    <cellStyle name="Currency 4 16 4 2 2" xfId="49188"/>
    <cellStyle name="Currency 4 16 4 2 3" xfId="55541"/>
    <cellStyle name="Currency 4 16 4 3" xfId="41981"/>
    <cellStyle name="Currency 4 16 4 4" xfId="55542"/>
    <cellStyle name="Currency 4 16 5" xfId="18326"/>
    <cellStyle name="Currency 4 16 5 2" xfId="25767"/>
    <cellStyle name="Currency 4 16 5 2 2" xfId="50290"/>
    <cellStyle name="Currency 4 16 5 2 3" xfId="55543"/>
    <cellStyle name="Currency 4 16 5 3" xfId="43021"/>
    <cellStyle name="Currency 4 16 5 4" xfId="55544"/>
    <cellStyle name="Currency 4 16 6" xfId="21526"/>
    <cellStyle name="Currency 4 16 6 2" xfId="46085"/>
    <cellStyle name="Currency 4 16 6 3" xfId="55545"/>
    <cellStyle name="Currency 4 16 7" xfId="8758"/>
    <cellStyle name="Currency 4 16 7 2" xfId="33775"/>
    <cellStyle name="Currency 4 16 8" xfId="27992"/>
    <cellStyle name="Currency 4 16 8 2" xfId="55546"/>
    <cellStyle name="Currency 4 16 9" xfId="55547"/>
    <cellStyle name="Currency 4 17" xfId="2442"/>
    <cellStyle name="Currency 4 17 2" xfId="6775"/>
    <cellStyle name="Currency 4 17 2 2" xfId="24652"/>
    <cellStyle name="Currency 4 17 2 2 2" xfId="49191"/>
    <cellStyle name="Currency 4 17 2 2 3" xfId="55548"/>
    <cellStyle name="Currency 4 17 2 3" xfId="17235"/>
    <cellStyle name="Currency 4 17 2 3 2" xfId="41984"/>
    <cellStyle name="Currency 4 17 2 4" xfId="10714"/>
    <cellStyle name="Currency 4 17 2 4 2" xfId="35731"/>
    <cellStyle name="Currency 4 17 2 5" xfId="31858"/>
    <cellStyle name="Currency 4 17 3" xfId="4805"/>
    <cellStyle name="Currency 4 17 3 2" xfId="25770"/>
    <cellStyle name="Currency 4 17 3 2 2" xfId="50293"/>
    <cellStyle name="Currency 4 17 3 2 3" xfId="55549"/>
    <cellStyle name="Currency 4 17 3 3" xfId="12030"/>
    <cellStyle name="Currency 4 17 3 3 2" xfId="37047"/>
    <cellStyle name="Currency 4 17 3 4" xfId="29927"/>
    <cellStyle name="Currency 4 17 4" xfId="23561"/>
    <cellStyle name="Currency 4 17 4 2" xfId="48103"/>
    <cellStyle name="Currency 4 17 4 3" xfId="55550"/>
    <cellStyle name="Currency 4 17 5" xfId="8761"/>
    <cellStyle name="Currency 4 17 5 2" xfId="33778"/>
    <cellStyle name="Currency 4 17 6" xfId="27995"/>
    <cellStyle name="Currency 4 17 6 2" xfId="55551"/>
    <cellStyle name="Currency 4 17 7" xfId="55552"/>
    <cellStyle name="Currency 4 18" xfId="2470"/>
    <cellStyle name="Currency 4 18 2" xfId="6799"/>
    <cellStyle name="Currency 4 18 2 2" xfId="24676"/>
    <cellStyle name="Currency 4 18 2 2 2" xfId="49215"/>
    <cellStyle name="Currency 4 18 2 2 3" xfId="55553"/>
    <cellStyle name="Currency 4 18 2 3" xfId="17239"/>
    <cellStyle name="Currency 4 18 2 3 2" xfId="41987"/>
    <cellStyle name="Currency 4 18 2 4" xfId="10738"/>
    <cellStyle name="Currency 4 18 2 4 2" xfId="35755"/>
    <cellStyle name="Currency 4 18 2 5" xfId="31882"/>
    <cellStyle name="Currency 4 18 3" xfId="4829"/>
    <cellStyle name="Currency 4 18 3 2" xfId="25794"/>
    <cellStyle name="Currency 4 18 3 2 2" xfId="50317"/>
    <cellStyle name="Currency 4 18 3 2 3" xfId="55554"/>
    <cellStyle name="Currency 4 18 3 3" xfId="12031"/>
    <cellStyle name="Currency 4 18 3 3 2" xfId="37048"/>
    <cellStyle name="Currency 4 18 3 4" xfId="29951"/>
    <cellStyle name="Currency 4 18 4" xfId="23586"/>
    <cellStyle name="Currency 4 18 4 2" xfId="48127"/>
    <cellStyle name="Currency 4 18 4 3" xfId="55555"/>
    <cellStyle name="Currency 4 18 5" xfId="8785"/>
    <cellStyle name="Currency 4 18 5 2" xfId="33802"/>
    <cellStyle name="Currency 4 18 6" xfId="28019"/>
    <cellStyle name="Currency 4 18 6 2" xfId="55556"/>
    <cellStyle name="Currency 4 18 7" xfId="55557"/>
    <cellStyle name="Currency 4 19" xfId="2559"/>
    <cellStyle name="Currency 4 2" xfId="633"/>
    <cellStyle name="Currency 4 2 10" xfId="2120"/>
    <cellStyle name="Currency 4 2 10 10" xfId="27772"/>
    <cellStyle name="Currency 4 2 10 10 2" xfId="55558"/>
    <cellStyle name="Currency 4 2 10 11" xfId="55559"/>
    <cellStyle name="Currency 4 2 10 2" xfId="6550"/>
    <cellStyle name="Currency 4 2 10 2 2" xfId="20349"/>
    <cellStyle name="Currency 4 2 10 2 2 2" xfId="44911"/>
    <cellStyle name="Currency 4 2 10 2 2 3" xfId="55560"/>
    <cellStyle name="Currency 4 2 10 2 3" xfId="13921"/>
    <cellStyle name="Currency 4 2 10 2 3 2" xfId="38817"/>
    <cellStyle name="Currency 4 2 10 2 4" xfId="10491"/>
    <cellStyle name="Currency 4 2 10 2 4 2" xfId="35508"/>
    <cellStyle name="Currency 4 2 10 2 5" xfId="31635"/>
    <cellStyle name="Currency 4 2 10 3" xfId="4582"/>
    <cellStyle name="Currency 4 2 10 3 2" xfId="21305"/>
    <cellStyle name="Currency 4 2 10 3 2 2" xfId="45865"/>
    <cellStyle name="Currency 4 2 10 3 2 3" xfId="55561"/>
    <cellStyle name="Currency 4 2 10 3 3" xfId="12032"/>
    <cellStyle name="Currency 4 2 10 3 3 2" xfId="37049"/>
    <cellStyle name="Currency 4 2 10 3 4" xfId="29704"/>
    <cellStyle name="Currency 4 2 10 4" xfId="15011"/>
    <cellStyle name="Currency 4 2 10 4 2" xfId="22303"/>
    <cellStyle name="Currency 4 2 10 4 2 2" xfId="46862"/>
    <cellStyle name="Currency 4 2 10 4 2 3" xfId="55562"/>
    <cellStyle name="Currency 4 2 10 4 3" xfId="39853"/>
    <cellStyle name="Currency 4 2 10 4 4" xfId="55563"/>
    <cellStyle name="Currency 4 2 10 5" xfId="15948"/>
    <cellStyle name="Currency 4 2 10 5 2" xfId="23337"/>
    <cellStyle name="Currency 4 2 10 5 2 2" xfId="47880"/>
    <cellStyle name="Currency 4 2 10 5 2 3" xfId="55564"/>
    <cellStyle name="Currency 4 2 10 5 3" xfId="40744"/>
    <cellStyle name="Currency 4 2 10 5 4" xfId="55565"/>
    <cellStyle name="Currency 4 2 10 6" xfId="17011"/>
    <cellStyle name="Currency 4 2 10 6 2" xfId="24429"/>
    <cellStyle name="Currency 4 2 10 6 2 2" xfId="48968"/>
    <cellStyle name="Currency 4 2 10 6 2 3" xfId="55566"/>
    <cellStyle name="Currency 4 2 10 6 3" xfId="41761"/>
    <cellStyle name="Currency 4 2 10 6 4" xfId="55567"/>
    <cellStyle name="Currency 4 2 10 7" xfId="18108"/>
    <cellStyle name="Currency 4 2 10 7 2" xfId="25547"/>
    <cellStyle name="Currency 4 2 10 7 2 2" xfId="50070"/>
    <cellStyle name="Currency 4 2 10 7 2 3" xfId="55568"/>
    <cellStyle name="Currency 4 2 10 7 3" xfId="42804"/>
    <cellStyle name="Currency 4 2 10 7 4" xfId="55569"/>
    <cellStyle name="Currency 4 2 10 8" xfId="19986"/>
    <cellStyle name="Currency 4 2 10 8 2" xfId="44554"/>
    <cellStyle name="Currency 4 2 10 8 3" xfId="55570"/>
    <cellStyle name="Currency 4 2 10 9" xfId="8538"/>
    <cellStyle name="Currency 4 2 10 9 2" xfId="33555"/>
    <cellStyle name="Currency 4 2 11" xfId="2200"/>
    <cellStyle name="Currency 4 2 11 10" xfId="27785"/>
    <cellStyle name="Currency 4 2 11 10 2" xfId="55571"/>
    <cellStyle name="Currency 4 2 11 11" xfId="55572"/>
    <cellStyle name="Currency 4 2 11 2" xfId="6565"/>
    <cellStyle name="Currency 4 2 11 2 2" xfId="20362"/>
    <cellStyle name="Currency 4 2 11 2 2 2" xfId="44924"/>
    <cellStyle name="Currency 4 2 11 2 2 3" xfId="55573"/>
    <cellStyle name="Currency 4 2 11 2 3" xfId="13930"/>
    <cellStyle name="Currency 4 2 11 2 3 2" xfId="38825"/>
    <cellStyle name="Currency 4 2 11 2 4" xfId="10504"/>
    <cellStyle name="Currency 4 2 11 2 4 2" xfId="35521"/>
    <cellStyle name="Currency 4 2 11 2 5" xfId="31648"/>
    <cellStyle name="Currency 4 2 11 3" xfId="4595"/>
    <cellStyle name="Currency 4 2 11 3 2" xfId="21319"/>
    <cellStyle name="Currency 4 2 11 3 2 2" xfId="45878"/>
    <cellStyle name="Currency 4 2 11 3 2 3" xfId="55574"/>
    <cellStyle name="Currency 4 2 11 3 3" xfId="12033"/>
    <cellStyle name="Currency 4 2 11 3 3 2" xfId="37050"/>
    <cellStyle name="Currency 4 2 11 3 4" xfId="29717"/>
    <cellStyle name="Currency 4 2 11 4" xfId="15019"/>
    <cellStyle name="Currency 4 2 11 4 2" xfId="22313"/>
    <cellStyle name="Currency 4 2 11 4 2 2" xfId="46872"/>
    <cellStyle name="Currency 4 2 11 4 2 3" xfId="55575"/>
    <cellStyle name="Currency 4 2 11 4 3" xfId="39861"/>
    <cellStyle name="Currency 4 2 11 4 4" xfId="55576"/>
    <cellStyle name="Currency 4 2 11 5" xfId="15958"/>
    <cellStyle name="Currency 4 2 11 5 2" xfId="23350"/>
    <cellStyle name="Currency 4 2 11 5 2 2" xfId="47893"/>
    <cellStyle name="Currency 4 2 11 5 2 3" xfId="55577"/>
    <cellStyle name="Currency 4 2 11 5 3" xfId="40754"/>
    <cellStyle name="Currency 4 2 11 5 4" xfId="55578"/>
    <cellStyle name="Currency 4 2 11 6" xfId="17024"/>
    <cellStyle name="Currency 4 2 11 6 2" xfId="24442"/>
    <cellStyle name="Currency 4 2 11 6 2 2" xfId="48981"/>
    <cellStyle name="Currency 4 2 11 6 2 3" xfId="55579"/>
    <cellStyle name="Currency 4 2 11 6 3" xfId="41774"/>
    <cellStyle name="Currency 4 2 11 6 4" xfId="55580"/>
    <cellStyle name="Currency 4 2 11 7" xfId="18118"/>
    <cellStyle name="Currency 4 2 11 7 2" xfId="25560"/>
    <cellStyle name="Currency 4 2 11 7 2 2" xfId="50083"/>
    <cellStyle name="Currency 4 2 11 7 2 3" xfId="55581"/>
    <cellStyle name="Currency 4 2 11 7 3" xfId="42814"/>
    <cellStyle name="Currency 4 2 11 7 4" xfId="55582"/>
    <cellStyle name="Currency 4 2 11 8" xfId="20002"/>
    <cellStyle name="Currency 4 2 11 8 2" xfId="44567"/>
    <cellStyle name="Currency 4 2 11 8 3" xfId="55583"/>
    <cellStyle name="Currency 4 2 11 9" xfId="8551"/>
    <cellStyle name="Currency 4 2 11 9 2" xfId="33568"/>
    <cellStyle name="Currency 4 2 12" xfId="2252"/>
    <cellStyle name="Currency 4 2 12 10" xfId="27830"/>
    <cellStyle name="Currency 4 2 12 10 2" xfId="55584"/>
    <cellStyle name="Currency 4 2 12 11" xfId="55585"/>
    <cellStyle name="Currency 4 2 12 2" xfId="6610"/>
    <cellStyle name="Currency 4 2 12 2 2" xfId="20408"/>
    <cellStyle name="Currency 4 2 12 2 2 2" xfId="44969"/>
    <cellStyle name="Currency 4 2 12 2 2 3" xfId="55586"/>
    <cellStyle name="Currency 4 2 12 2 3" xfId="13973"/>
    <cellStyle name="Currency 4 2 12 2 3 2" xfId="38867"/>
    <cellStyle name="Currency 4 2 12 2 4" xfId="10549"/>
    <cellStyle name="Currency 4 2 12 2 4 2" xfId="35566"/>
    <cellStyle name="Currency 4 2 12 2 5" xfId="31693"/>
    <cellStyle name="Currency 4 2 12 3" xfId="4640"/>
    <cellStyle name="Currency 4 2 12 3 2" xfId="21364"/>
    <cellStyle name="Currency 4 2 12 3 2 2" xfId="45923"/>
    <cellStyle name="Currency 4 2 12 3 2 3" xfId="55587"/>
    <cellStyle name="Currency 4 2 12 3 3" xfId="12034"/>
    <cellStyle name="Currency 4 2 12 3 3 2" xfId="37051"/>
    <cellStyle name="Currency 4 2 12 3 4" xfId="29762"/>
    <cellStyle name="Currency 4 2 12 4" xfId="15062"/>
    <cellStyle name="Currency 4 2 12 4 2" xfId="22358"/>
    <cellStyle name="Currency 4 2 12 4 2 2" xfId="46917"/>
    <cellStyle name="Currency 4 2 12 4 2 3" xfId="55588"/>
    <cellStyle name="Currency 4 2 12 4 3" xfId="39903"/>
    <cellStyle name="Currency 4 2 12 4 4" xfId="55589"/>
    <cellStyle name="Currency 4 2 12 5" xfId="16004"/>
    <cellStyle name="Currency 4 2 12 5 2" xfId="23395"/>
    <cellStyle name="Currency 4 2 12 5 2 2" xfId="47938"/>
    <cellStyle name="Currency 4 2 12 5 2 3" xfId="55590"/>
    <cellStyle name="Currency 4 2 12 5 3" xfId="40799"/>
    <cellStyle name="Currency 4 2 12 5 4" xfId="55591"/>
    <cellStyle name="Currency 4 2 12 6" xfId="17069"/>
    <cellStyle name="Currency 4 2 12 6 2" xfId="24487"/>
    <cellStyle name="Currency 4 2 12 6 2 2" xfId="49026"/>
    <cellStyle name="Currency 4 2 12 6 2 3" xfId="55592"/>
    <cellStyle name="Currency 4 2 12 6 3" xfId="41819"/>
    <cellStyle name="Currency 4 2 12 6 4" xfId="55593"/>
    <cellStyle name="Currency 4 2 12 7" xfId="18163"/>
    <cellStyle name="Currency 4 2 12 7 2" xfId="25605"/>
    <cellStyle name="Currency 4 2 12 7 2 2" xfId="50128"/>
    <cellStyle name="Currency 4 2 12 7 2 3" xfId="55594"/>
    <cellStyle name="Currency 4 2 12 7 3" xfId="42859"/>
    <cellStyle name="Currency 4 2 12 7 4" xfId="55595"/>
    <cellStyle name="Currency 4 2 12 8" xfId="19178"/>
    <cellStyle name="Currency 4 2 12 8 2" xfId="43771"/>
    <cellStyle name="Currency 4 2 12 8 3" xfId="55596"/>
    <cellStyle name="Currency 4 2 12 9" xfId="8596"/>
    <cellStyle name="Currency 4 2 12 9 2" xfId="33613"/>
    <cellStyle name="Currency 4 2 13" xfId="2276"/>
    <cellStyle name="Currency 4 2 13 10" xfId="55597"/>
    <cellStyle name="Currency 4 2 13 2" xfId="6630"/>
    <cellStyle name="Currency 4 2 13 2 2" xfId="21384"/>
    <cellStyle name="Currency 4 2 13 2 2 2" xfId="45943"/>
    <cellStyle name="Currency 4 2 13 2 2 3" xfId="55598"/>
    <cellStyle name="Currency 4 2 13 2 3" xfId="14644"/>
    <cellStyle name="Currency 4 2 13 2 3 2" xfId="39510"/>
    <cellStyle name="Currency 4 2 13 2 4" xfId="10569"/>
    <cellStyle name="Currency 4 2 13 2 4 2" xfId="35586"/>
    <cellStyle name="Currency 4 2 13 2 5" xfId="31713"/>
    <cellStyle name="Currency 4 2 13 3" xfId="4660"/>
    <cellStyle name="Currency 4 2 13 3 2" xfId="22380"/>
    <cellStyle name="Currency 4 2 13 3 2 2" xfId="46937"/>
    <cellStyle name="Currency 4 2 13 3 2 3" xfId="55599"/>
    <cellStyle name="Currency 4 2 13 3 3" xfId="12035"/>
    <cellStyle name="Currency 4 2 13 3 3 2" xfId="37052"/>
    <cellStyle name="Currency 4 2 13 3 4" xfId="29782"/>
    <cellStyle name="Currency 4 2 13 4" xfId="16024"/>
    <cellStyle name="Currency 4 2 13 4 2" xfId="23415"/>
    <cellStyle name="Currency 4 2 13 4 2 2" xfId="47958"/>
    <cellStyle name="Currency 4 2 13 4 2 3" xfId="55600"/>
    <cellStyle name="Currency 4 2 13 4 3" xfId="40819"/>
    <cellStyle name="Currency 4 2 13 4 4" xfId="55601"/>
    <cellStyle name="Currency 4 2 13 5" xfId="17089"/>
    <cellStyle name="Currency 4 2 13 5 2" xfId="24507"/>
    <cellStyle name="Currency 4 2 13 5 2 2" xfId="49046"/>
    <cellStyle name="Currency 4 2 13 5 2 3" xfId="55602"/>
    <cellStyle name="Currency 4 2 13 5 3" xfId="41839"/>
    <cellStyle name="Currency 4 2 13 5 4" xfId="55603"/>
    <cellStyle name="Currency 4 2 13 6" xfId="18183"/>
    <cellStyle name="Currency 4 2 13 6 2" xfId="25625"/>
    <cellStyle name="Currency 4 2 13 6 2 2" xfId="50148"/>
    <cellStyle name="Currency 4 2 13 6 2 3" xfId="55604"/>
    <cellStyle name="Currency 4 2 13 6 3" xfId="42879"/>
    <cellStyle name="Currency 4 2 13 6 4" xfId="55605"/>
    <cellStyle name="Currency 4 2 13 7" xfId="20428"/>
    <cellStyle name="Currency 4 2 13 7 2" xfId="44989"/>
    <cellStyle name="Currency 4 2 13 7 3" xfId="55606"/>
    <cellStyle name="Currency 4 2 13 8" xfId="8616"/>
    <cellStyle name="Currency 4 2 13 8 2" xfId="33633"/>
    <cellStyle name="Currency 4 2 13 9" xfId="27850"/>
    <cellStyle name="Currency 4 2 13 9 2" xfId="55607"/>
    <cellStyle name="Currency 4 2 14" xfId="2360"/>
    <cellStyle name="Currency 4 2 14 10" xfId="55608"/>
    <cellStyle name="Currency 4 2 14 2" xfId="6704"/>
    <cellStyle name="Currency 4 2 14 2 2" xfId="21458"/>
    <cellStyle name="Currency 4 2 14 2 2 2" xfId="46017"/>
    <cellStyle name="Currency 4 2 14 2 2 3" xfId="55609"/>
    <cellStyle name="Currency 4 2 14 2 3" xfId="14680"/>
    <cellStyle name="Currency 4 2 14 2 3 2" xfId="39544"/>
    <cellStyle name="Currency 4 2 14 2 4" xfId="10643"/>
    <cellStyle name="Currency 4 2 14 2 4 2" xfId="35660"/>
    <cellStyle name="Currency 4 2 14 2 5" xfId="31787"/>
    <cellStyle name="Currency 4 2 14 3" xfId="4734"/>
    <cellStyle name="Currency 4 2 14 3 2" xfId="22461"/>
    <cellStyle name="Currency 4 2 14 3 2 2" xfId="47011"/>
    <cellStyle name="Currency 4 2 14 3 2 3" xfId="55610"/>
    <cellStyle name="Currency 4 2 14 3 3" xfId="12036"/>
    <cellStyle name="Currency 4 2 14 3 3 2" xfId="37053"/>
    <cellStyle name="Currency 4 2 14 3 4" xfId="29856"/>
    <cellStyle name="Currency 4 2 14 4" xfId="16095"/>
    <cellStyle name="Currency 4 2 14 4 2" xfId="23489"/>
    <cellStyle name="Currency 4 2 14 4 2 2" xfId="48032"/>
    <cellStyle name="Currency 4 2 14 4 2 3" xfId="55611"/>
    <cellStyle name="Currency 4 2 14 4 3" xfId="40890"/>
    <cellStyle name="Currency 4 2 14 4 4" xfId="55612"/>
    <cellStyle name="Currency 4 2 14 5" xfId="17163"/>
    <cellStyle name="Currency 4 2 14 5 2" xfId="24581"/>
    <cellStyle name="Currency 4 2 14 5 2 2" xfId="49120"/>
    <cellStyle name="Currency 4 2 14 5 2 3" xfId="55613"/>
    <cellStyle name="Currency 4 2 14 5 3" xfId="41913"/>
    <cellStyle name="Currency 4 2 14 5 4" xfId="55614"/>
    <cellStyle name="Currency 4 2 14 6" xfId="18257"/>
    <cellStyle name="Currency 4 2 14 6 2" xfId="25699"/>
    <cellStyle name="Currency 4 2 14 6 2 2" xfId="50222"/>
    <cellStyle name="Currency 4 2 14 6 2 3" xfId="55615"/>
    <cellStyle name="Currency 4 2 14 6 3" xfId="42953"/>
    <cellStyle name="Currency 4 2 14 6 4" xfId="55616"/>
    <cellStyle name="Currency 4 2 14 7" xfId="20046"/>
    <cellStyle name="Currency 4 2 14 7 2" xfId="44610"/>
    <cellStyle name="Currency 4 2 14 7 3" xfId="55617"/>
    <cellStyle name="Currency 4 2 14 8" xfId="8690"/>
    <cellStyle name="Currency 4 2 14 8 2" xfId="33707"/>
    <cellStyle name="Currency 4 2 14 9" xfId="27924"/>
    <cellStyle name="Currency 4 2 14 9 2" xfId="55618"/>
    <cellStyle name="Currency 4 2 15" xfId="2375"/>
    <cellStyle name="Currency 4 2 15 2" xfId="6716"/>
    <cellStyle name="Currency 4 2 15 2 2" xfId="22475"/>
    <cellStyle name="Currency 4 2 15 2 2 2" xfId="47023"/>
    <cellStyle name="Currency 4 2 15 2 2 3" xfId="55619"/>
    <cellStyle name="Currency 4 2 15 2 3" xfId="15121"/>
    <cellStyle name="Currency 4 2 15 2 3 2" xfId="39951"/>
    <cellStyle name="Currency 4 2 15 2 4" xfId="10655"/>
    <cellStyle name="Currency 4 2 15 2 4 2" xfId="35672"/>
    <cellStyle name="Currency 4 2 15 2 5" xfId="31799"/>
    <cellStyle name="Currency 4 2 15 3" xfId="4746"/>
    <cellStyle name="Currency 4 2 15 3 2" xfId="23501"/>
    <cellStyle name="Currency 4 2 15 3 2 2" xfId="48044"/>
    <cellStyle name="Currency 4 2 15 3 2 3" xfId="55620"/>
    <cellStyle name="Currency 4 2 15 3 3" xfId="12037"/>
    <cellStyle name="Currency 4 2 15 3 3 2" xfId="37054"/>
    <cellStyle name="Currency 4 2 15 3 4" xfId="29868"/>
    <cellStyle name="Currency 4 2 15 4" xfId="17175"/>
    <cellStyle name="Currency 4 2 15 4 2" xfId="24593"/>
    <cellStyle name="Currency 4 2 15 4 2 2" xfId="49132"/>
    <cellStyle name="Currency 4 2 15 4 2 3" xfId="55621"/>
    <cellStyle name="Currency 4 2 15 4 3" xfId="41925"/>
    <cellStyle name="Currency 4 2 15 4 4" xfId="55622"/>
    <cellStyle name="Currency 4 2 15 5" xfId="18269"/>
    <cellStyle name="Currency 4 2 15 5 2" xfId="25711"/>
    <cellStyle name="Currency 4 2 15 5 2 2" xfId="50234"/>
    <cellStyle name="Currency 4 2 15 5 2 3" xfId="55623"/>
    <cellStyle name="Currency 4 2 15 5 3" xfId="42965"/>
    <cellStyle name="Currency 4 2 15 5 4" xfId="55624"/>
    <cellStyle name="Currency 4 2 15 6" xfId="21470"/>
    <cellStyle name="Currency 4 2 15 6 2" xfId="46029"/>
    <cellStyle name="Currency 4 2 15 6 3" xfId="55625"/>
    <cellStyle name="Currency 4 2 15 7" xfId="8702"/>
    <cellStyle name="Currency 4 2 15 7 2" xfId="33719"/>
    <cellStyle name="Currency 4 2 15 8" xfId="27936"/>
    <cellStyle name="Currency 4 2 15 8 2" xfId="55626"/>
    <cellStyle name="Currency 4 2 15 9" xfId="55627"/>
    <cellStyle name="Currency 4 2 16" xfId="2446"/>
    <cellStyle name="Currency 4 2 16 2" xfId="6778"/>
    <cellStyle name="Currency 4 2 16 2 2" xfId="23564"/>
    <cellStyle name="Currency 4 2 16 2 2 2" xfId="48106"/>
    <cellStyle name="Currency 4 2 16 2 2 3" xfId="55628"/>
    <cellStyle name="Currency 4 2 16 2 3" xfId="16143"/>
    <cellStyle name="Currency 4 2 16 2 3 2" xfId="40935"/>
    <cellStyle name="Currency 4 2 16 2 4" xfId="10717"/>
    <cellStyle name="Currency 4 2 16 2 4 2" xfId="35734"/>
    <cellStyle name="Currency 4 2 16 2 5" xfId="31861"/>
    <cellStyle name="Currency 4 2 16 3" xfId="4808"/>
    <cellStyle name="Currency 4 2 16 3 2" xfId="24655"/>
    <cellStyle name="Currency 4 2 16 3 2 2" xfId="49194"/>
    <cellStyle name="Currency 4 2 16 3 2 3" xfId="55629"/>
    <cellStyle name="Currency 4 2 16 3 3" xfId="12038"/>
    <cellStyle name="Currency 4 2 16 3 3 2" xfId="37055"/>
    <cellStyle name="Currency 4 2 16 3 4" xfId="29930"/>
    <cellStyle name="Currency 4 2 16 4" xfId="18329"/>
    <cellStyle name="Currency 4 2 16 4 2" xfId="25773"/>
    <cellStyle name="Currency 4 2 16 4 2 2" xfId="50296"/>
    <cellStyle name="Currency 4 2 16 4 2 3" xfId="55630"/>
    <cellStyle name="Currency 4 2 16 4 3" xfId="43024"/>
    <cellStyle name="Currency 4 2 16 4 4" xfId="55631"/>
    <cellStyle name="Currency 4 2 16 5" xfId="20499"/>
    <cellStyle name="Currency 4 2 16 5 2" xfId="45060"/>
    <cellStyle name="Currency 4 2 16 5 3" xfId="55632"/>
    <cellStyle name="Currency 4 2 16 6" xfId="8764"/>
    <cellStyle name="Currency 4 2 16 6 2" xfId="33781"/>
    <cellStyle name="Currency 4 2 16 7" xfId="27998"/>
    <cellStyle name="Currency 4 2 16 7 2" xfId="55633"/>
    <cellStyle name="Currency 4 2 16 8" xfId="55634"/>
    <cellStyle name="Currency 4 2 17" xfId="2473"/>
    <cellStyle name="Currency 4 2 17 2" xfId="6802"/>
    <cellStyle name="Currency 4 2 17 2 2" xfId="23589"/>
    <cellStyle name="Currency 4 2 17 2 2 2" xfId="48130"/>
    <cellStyle name="Currency 4 2 17 2 2 3" xfId="55635"/>
    <cellStyle name="Currency 4 2 17 2 3" xfId="16167"/>
    <cellStyle name="Currency 4 2 17 2 3 2" xfId="40956"/>
    <cellStyle name="Currency 4 2 17 2 4" xfId="10741"/>
    <cellStyle name="Currency 4 2 17 2 4 2" xfId="35758"/>
    <cellStyle name="Currency 4 2 17 2 5" xfId="31885"/>
    <cellStyle name="Currency 4 2 17 3" xfId="4832"/>
    <cellStyle name="Currency 4 2 17 3 2" xfId="24679"/>
    <cellStyle name="Currency 4 2 17 3 2 2" xfId="49218"/>
    <cellStyle name="Currency 4 2 17 3 2 3" xfId="55636"/>
    <cellStyle name="Currency 4 2 17 3 3" xfId="12039"/>
    <cellStyle name="Currency 4 2 17 3 3 2" xfId="37056"/>
    <cellStyle name="Currency 4 2 17 3 4" xfId="29954"/>
    <cellStyle name="Currency 4 2 17 4" xfId="18350"/>
    <cellStyle name="Currency 4 2 17 4 2" xfId="25797"/>
    <cellStyle name="Currency 4 2 17 4 2 2" xfId="50320"/>
    <cellStyle name="Currency 4 2 17 4 2 3" xfId="55637"/>
    <cellStyle name="Currency 4 2 17 4 3" xfId="43045"/>
    <cellStyle name="Currency 4 2 17 4 4" xfId="55638"/>
    <cellStyle name="Currency 4 2 17 5" xfId="21529"/>
    <cellStyle name="Currency 4 2 17 5 2" xfId="46088"/>
    <cellStyle name="Currency 4 2 17 5 3" xfId="55639"/>
    <cellStyle name="Currency 4 2 17 6" xfId="8788"/>
    <cellStyle name="Currency 4 2 17 6 2" xfId="33805"/>
    <cellStyle name="Currency 4 2 17 7" xfId="28022"/>
    <cellStyle name="Currency 4 2 17 7 2" xfId="55640"/>
    <cellStyle name="Currency 4 2 17 8" xfId="55641"/>
    <cellStyle name="Currency 4 2 18" xfId="3358"/>
    <cellStyle name="Currency 4 2 18 2" xfId="7518"/>
    <cellStyle name="Currency 4 2 18 2 2" xfId="26505"/>
    <cellStyle name="Currency 4 2 18 2 2 2" xfId="51027"/>
    <cellStyle name="Currency 4 2 18 2 2 3" xfId="55642"/>
    <cellStyle name="Currency 4 2 18 2 3" xfId="18912"/>
    <cellStyle name="Currency 4 2 18 2 3 2" xfId="43605"/>
    <cellStyle name="Currency 4 2 18 2 4" xfId="11448"/>
    <cellStyle name="Currency 4 2 18 2 4 2" xfId="36465"/>
    <cellStyle name="Currency 4 2 18 2 5" xfId="32592"/>
    <cellStyle name="Currency 4 2 18 3" xfId="5539"/>
    <cellStyle name="Currency 4 2 18 3 2" xfId="12040"/>
    <cellStyle name="Currency 4 2 18 3 2 2" xfId="37057"/>
    <cellStyle name="Currency 4 2 18 3 3" xfId="30661"/>
    <cellStyle name="Currency 4 2 18 4" xfId="9507"/>
    <cellStyle name="Currency 4 2 18 4 2" xfId="34524"/>
    <cellStyle name="Currency 4 2 18 5" xfId="28729"/>
    <cellStyle name="Currency 4 2 18 5 2" xfId="55643"/>
    <cellStyle name="Currency 4 2 18 6" xfId="55644"/>
    <cellStyle name="Currency 4 2 19" xfId="3439"/>
    <cellStyle name="Currency 4 2 19 2" xfId="7586"/>
    <cellStyle name="Currency 4 2 19 2 2" xfId="23633"/>
    <cellStyle name="Currency 4 2 19 2 2 2" xfId="48172"/>
    <cellStyle name="Currency 4 2 19 2 3" xfId="11516"/>
    <cellStyle name="Currency 4 2 19 2 3 2" xfId="36533"/>
    <cellStyle name="Currency 4 2 19 2 4" xfId="32660"/>
    <cellStyle name="Currency 4 2 19 3" xfId="5607"/>
    <cellStyle name="Currency 4 2 19 3 2" xfId="12041"/>
    <cellStyle name="Currency 4 2 19 3 2 2" xfId="37058"/>
    <cellStyle name="Currency 4 2 19 3 3" xfId="30729"/>
    <cellStyle name="Currency 4 2 19 4" xfId="9582"/>
    <cellStyle name="Currency 4 2 19 4 2" xfId="34599"/>
    <cellStyle name="Currency 4 2 19 5" xfId="28797"/>
    <cellStyle name="Currency 4 2 2" xfId="656"/>
    <cellStyle name="Currency 4 2 2 10" xfId="2407"/>
    <cellStyle name="Currency 4 2 2 10 2" xfId="6744"/>
    <cellStyle name="Currency 4 2 2 10 2 2" xfId="22505"/>
    <cellStyle name="Currency 4 2 2 10 2 2 2" xfId="47051"/>
    <cellStyle name="Currency 4 2 2 10 2 2 3" xfId="55645"/>
    <cellStyle name="Currency 4 2 2 10 2 3" xfId="15137"/>
    <cellStyle name="Currency 4 2 2 10 2 3 2" xfId="39965"/>
    <cellStyle name="Currency 4 2 2 10 2 4" xfId="10683"/>
    <cellStyle name="Currency 4 2 2 10 2 4 2" xfId="35700"/>
    <cellStyle name="Currency 4 2 2 10 2 5" xfId="31827"/>
    <cellStyle name="Currency 4 2 2 10 3" xfId="4774"/>
    <cellStyle name="Currency 4 2 2 10 3 2" xfId="23529"/>
    <cellStyle name="Currency 4 2 2 10 3 2 2" xfId="48072"/>
    <cellStyle name="Currency 4 2 2 10 3 2 3" xfId="55646"/>
    <cellStyle name="Currency 4 2 2 10 3 3" xfId="12042"/>
    <cellStyle name="Currency 4 2 2 10 3 3 2" xfId="37059"/>
    <cellStyle name="Currency 4 2 2 10 3 4" xfId="29896"/>
    <cellStyle name="Currency 4 2 2 10 4" xfId="17203"/>
    <cellStyle name="Currency 4 2 2 10 4 2" xfId="24621"/>
    <cellStyle name="Currency 4 2 2 10 4 2 2" xfId="49160"/>
    <cellStyle name="Currency 4 2 2 10 4 2 3" xfId="55647"/>
    <cellStyle name="Currency 4 2 2 10 4 3" xfId="41953"/>
    <cellStyle name="Currency 4 2 2 10 4 4" xfId="55648"/>
    <cellStyle name="Currency 4 2 2 10 5" xfId="18298"/>
    <cellStyle name="Currency 4 2 2 10 5 2" xfId="25739"/>
    <cellStyle name="Currency 4 2 2 10 5 2 2" xfId="50262"/>
    <cellStyle name="Currency 4 2 2 10 5 2 3" xfId="55649"/>
    <cellStyle name="Currency 4 2 2 10 5 3" xfId="42993"/>
    <cellStyle name="Currency 4 2 2 10 5 4" xfId="55650"/>
    <cellStyle name="Currency 4 2 2 10 6" xfId="21498"/>
    <cellStyle name="Currency 4 2 2 10 6 2" xfId="46057"/>
    <cellStyle name="Currency 4 2 2 10 6 3" xfId="55651"/>
    <cellStyle name="Currency 4 2 2 10 7" xfId="8730"/>
    <cellStyle name="Currency 4 2 2 10 7 2" xfId="33747"/>
    <cellStyle name="Currency 4 2 2 10 8" xfId="27964"/>
    <cellStyle name="Currency 4 2 2 10 8 2" xfId="55652"/>
    <cellStyle name="Currency 4 2 2 10 9" xfId="55653"/>
    <cellStyle name="Currency 4 2 2 11" xfId="2452"/>
    <cellStyle name="Currency 4 2 2 11 2" xfId="6784"/>
    <cellStyle name="Currency 4 2 2 11 2 2" xfId="23570"/>
    <cellStyle name="Currency 4 2 2 11 2 2 2" xfId="48112"/>
    <cellStyle name="Currency 4 2 2 11 2 2 3" xfId="55654"/>
    <cellStyle name="Currency 4 2 2 11 2 3" xfId="16149"/>
    <cellStyle name="Currency 4 2 2 11 2 3 2" xfId="40941"/>
    <cellStyle name="Currency 4 2 2 11 2 4" xfId="10723"/>
    <cellStyle name="Currency 4 2 2 11 2 4 2" xfId="35740"/>
    <cellStyle name="Currency 4 2 2 11 2 5" xfId="31867"/>
    <cellStyle name="Currency 4 2 2 11 3" xfId="4814"/>
    <cellStyle name="Currency 4 2 2 11 3 2" xfId="24661"/>
    <cellStyle name="Currency 4 2 2 11 3 2 2" xfId="49200"/>
    <cellStyle name="Currency 4 2 2 11 3 2 3" xfId="55655"/>
    <cellStyle name="Currency 4 2 2 11 3 3" xfId="12043"/>
    <cellStyle name="Currency 4 2 2 11 3 3 2" xfId="37060"/>
    <cellStyle name="Currency 4 2 2 11 3 4" xfId="29936"/>
    <cellStyle name="Currency 4 2 2 11 4" xfId="18335"/>
    <cellStyle name="Currency 4 2 2 11 4 2" xfId="25779"/>
    <cellStyle name="Currency 4 2 2 11 4 2 2" xfId="50302"/>
    <cellStyle name="Currency 4 2 2 11 4 2 3" xfId="55656"/>
    <cellStyle name="Currency 4 2 2 11 4 3" xfId="43030"/>
    <cellStyle name="Currency 4 2 2 11 4 4" xfId="55657"/>
    <cellStyle name="Currency 4 2 2 11 5" xfId="20508"/>
    <cellStyle name="Currency 4 2 2 11 5 2" xfId="45069"/>
    <cellStyle name="Currency 4 2 2 11 5 3" xfId="55658"/>
    <cellStyle name="Currency 4 2 2 11 6" xfId="8770"/>
    <cellStyle name="Currency 4 2 2 11 6 2" xfId="33787"/>
    <cellStyle name="Currency 4 2 2 11 7" xfId="28004"/>
    <cellStyle name="Currency 4 2 2 11 7 2" xfId="55659"/>
    <cellStyle name="Currency 4 2 2 11 8" xfId="55660"/>
    <cellStyle name="Currency 4 2 2 12" xfId="2491"/>
    <cellStyle name="Currency 4 2 2 12 2" xfId="6816"/>
    <cellStyle name="Currency 4 2 2 12 2 2" xfId="23602"/>
    <cellStyle name="Currency 4 2 2 12 2 2 2" xfId="48143"/>
    <cellStyle name="Currency 4 2 2 12 2 2 3" xfId="55661"/>
    <cellStyle name="Currency 4 2 2 12 2 3" xfId="16176"/>
    <cellStyle name="Currency 4 2 2 12 2 3 2" xfId="40962"/>
    <cellStyle name="Currency 4 2 2 12 2 4" xfId="10754"/>
    <cellStyle name="Currency 4 2 2 12 2 4 2" xfId="35771"/>
    <cellStyle name="Currency 4 2 2 12 2 5" xfId="31898"/>
    <cellStyle name="Currency 4 2 2 12 3" xfId="4845"/>
    <cellStyle name="Currency 4 2 2 12 3 2" xfId="24692"/>
    <cellStyle name="Currency 4 2 2 12 3 2 2" xfId="49231"/>
    <cellStyle name="Currency 4 2 2 12 3 2 3" xfId="55662"/>
    <cellStyle name="Currency 4 2 2 12 3 3" xfId="12044"/>
    <cellStyle name="Currency 4 2 2 12 3 3 2" xfId="37061"/>
    <cellStyle name="Currency 4 2 2 12 3 4" xfId="29967"/>
    <cellStyle name="Currency 4 2 2 12 4" xfId="18356"/>
    <cellStyle name="Currency 4 2 2 12 4 2" xfId="25810"/>
    <cellStyle name="Currency 4 2 2 12 4 2 2" xfId="50333"/>
    <cellStyle name="Currency 4 2 2 12 4 2 3" xfId="55663"/>
    <cellStyle name="Currency 4 2 2 12 4 3" xfId="43051"/>
    <cellStyle name="Currency 4 2 2 12 4 4" xfId="55664"/>
    <cellStyle name="Currency 4 2 2 12 5" xfId="21536"/>
    <cellStyle name="Currency 4 2 2 12 5 2" xfId="46095"/>
    <cellStyle name="Currency 4 2 2 12 5 3" xfId="55665"/>
    <cellStyle name="Currency 4 2 2 12 6" xfId="8801"/>
    <cellStyle name="Currency 4 2 2 12 6 2" xfId="33818"/>
    <cellStyle name="Currency 4 2 2 12 7" xfId="28035"/>
    <cellStyle name="Currency 4 2 2 12 7 2" xfId="55666"/>
    <cellStyle name="Currency 4 2 2 12 8" xfId="55667"/>
    <cellStyle name="Currency 4 2 2 13" xfId="3376"/>
    <cellStyle name="Currency 4 2 2 13 2" xfId="7534"/>
    <cellStyle name="Currency 4 2 2 13 2 2" xfId="26521"/>
    <cellStyle name="Currency 4 2 2 13 2 2 2" xfId="51043"/>
    <cellStyle name="Currency 4 2 2 13 2 2 3" xfId="55668"/>
    <cellStyle name="Currency 4 2 2 13 2 3" xfId="18928"/>
    <cellStyle name="Currency 4 2 2 13 2 3 2" xfId="43621"/>
    <cellStyle name="Currency 4 2 2 13 2 4" xfId="11464"/>
    <cellStyle name="Currency 4 2 2 13 2 4 2" xfId="36481"/>
    <cellStyle name="Currency 4 2 2 13 2 5" xfId="32608"/>
    <cellStyle name="Currency 4 2 2 13 3" xfId="5555"/>
    <cellStyle name="Currency 4 2 2 13 3 2" xfId="12045"/>
    <cellStyle name="Currency 4 2 2 13 3 2 2" xfId="37062"/>
    <cellStyle name="Currency 4 2 2 13 3 3" xfId="30677"/>
    <cellStyle name="Currency 4 2 2 13 4" xfId="9525"/>
    <cellStyle name="Currency 4 2 2 13 4 2" xfId="34542"/>
    <cellStyle name="Currency 4 2 2 13 5" xfId="28745"/>
    <cellStyle name="Currency 4 2 2 13 5 2" xfId="55669"/>
    <cellStyle name="Currency 4 2 2 13 6" xfId="55670"/>
    <cellStyle name="Currency 4 2 2 14" xfId="3445"/>
    <cellStyle name="Currency 4 2 2 14 2" xfId="7591"/>
    <cellStyle name="Currency 4 2 2 14 2 2" xfId="23642"/>
    <cellStyle name="Currency 4 2 2 14 2 2 2" xfId="48181"/>
    <cellStyle name="Currency 4 2 2 14 2 3" xfId="11521"/>
    <cellStyle name="Currency 4 2 2 14 2 3 2" xfId="36538"/>
    <cellStyle name="Currency 4 2 2 14 2 4" xfId="32665"/>
    <cellStyle name="Currency 4 2 2 14 3" xfId="5612"/>
    <cellStyle name="Currency 4 2 2 14 3 2" xfId="12046"/>
    <cellStyle name="Currency 4 2 2 14 3 2 2" xfId="37063"/>
    <cellStyle name="Currency 4 2 2 14 3 3" xfId="30734"/>
    <cellStyle name="Currency 4 2 2 14 4" xfId="9587"/>
    <cellStyle name="Currency 4 2 2 14 4 2" xfId="34604"/>
    <cellStyle name="Currency 4 2 2 14 5" xfId="28802"/>
    <cellStyle name="Currency 4 2 2 15" xfId="5726"/>
    <cellStyle name="Currency 4 2 2 15 2" xfId="24748"/>
    <cellStyle name="Currency 4 2 2 15 2 2" xfId="49271"/>
    <cellStyle name="Currency 4 2 2 15 2 3" xfId="55671"/>
    <cellStyle name="Currency 4 2 2 15 3" xfId="17308"/>
    <cellStyle name="Currency 4 2 2 15 3 2" xfId="42010"/>
    <cellStyle name="Currency 4 2 2 15 4" xfId="9692"/>
    <cellStyle name="Currency 4 2 2 15 4 2" xfId="34709"/>
    <cellStyle name="Currency 4 2 2 15 5" xfId="30836"/>
    <cellStyle name="Currency 4 2 2 16" xfId="3783"/>
    <cellStyle name="Currency 4 2 2 16 2" xfId="12047"/>
    <cellStyle name="Currency 4 2 2 16 2 2" xfId="37064"/>
    <cellStyle name="Currency 4 2 2 16 3" xfId="28905"/>
    <cellStyle name="Currency 4 2 2 17" xfId="26826"/>
    <cellStyle name="Currency 4 2 2 17 2" xfId="51087"/>
    <cellStyle name="Currency 4 2 2 17 3" xfId="55672"/>
    <cellStyle name="Currency 4 2 2 18" xfId="7738"/>
    <cellStyle name="Currency 4 2 2 18 2" xfId="32756"/>
    <cellStyle name="Currency 4 2 2 19" xfId="26973"/>
    <cellStyle name="Currency 4 2 2 19 2" xfId="55673"/>
    <cellStyle name="Currency 4 2 2 2" xfId="699"/>
    <cellStyle name="Currency 4 2 2 2 10" xfId="16245"/>
    <cellStyle name="Currency 4 2 2 2 10 2" xfId="23658"/>
    <cellStyle name="Currency 4 2 2 2 10 2 2" xfId="48197"/>
    <cellStyle name="Currency 4 2 2 2 10 2 3" xfId="55674"/>
    <cellStyle name="Currency 4 2 2 2 10 3" xfId="41005"/>
    <cellStyle name="Currency 4 2 2 2 10 4" xfId="55675"/>
    <cellStyle name="Currency 4 2 2 2 11" xfId="17323"/>
    <cellStyle name="Currency 4 2 2 2 11 2" xfId="24764"/>
    <cellStyle name="Currency 4 2 2 2 11 2 2" xfId="49287"/>
    <cellStyle name="Currency 4 2 2 2 11 2 3" xfId="55676"/>
    <cellStyle name="Currency 4 2 2 2 11 3" xfId="42025"/>
    <cellStyle name="Currency 4 2 2 2 11 4" xfId="55677"/>
    <cellStyle name="Currency 4 2 2 2 12" xfId="19060"/>
    <cellStyle name="Currency 4 2 2 2 12 2" xfId="43672"/>
    <cellStyle name="Currency 4 2 2 2 12 3" xfId="55678"/>
    <cellStyle name="Currency 4 2 2 2 13" xfId="7754"/>
    <cellStyle name="Currency 4 2 2 2 13 2" xfId="32772"/>
    <cellStyle name="Currency 4 2 2 2 14" xfId="26989"/>
    <cellStyle name="Currency 4 2 2 2 14 2" xfId="55679"/>
    <cellStyle name="Currency 4 2 2 2 15" xfId="55680"/>
    <cellStyle name="Currency 4 2 2 2 16" xfId="55681"/>
    <cellStyle name="Currency 4 2 2 2 17" xfId="55682"/>
    <cellStyle name="Currency 4 2 2 2 18" xfId="55683"/>
    <cellStyle name="Currency 4 2 2 2 19" xfId="55684"/>
    <cellStyle name="Currency 4 2 2 2 2" xfId="796"/>
    <cellStyle name="Currency 4 2 2 2 2 10" xfId="7796"/>
    <cellStyle name="Currency 4 2 2 2 2 10 2" xfId="32814"/>
    <cellStyle name="Currency 4 2 2 2 2 11" xfId="27031"/>
    <cellStyle name="Currency 4 2 2 2 2 11 2" xfId="55685"/>
    <cellStyle name="Currency 4 2 2 2 2 12" xfId="55686"/>
    <cellStyle name="Currency 4 2 2 2 2 2" xfId="5784"/>
    <cellStyle name="Currency 4 2 2 2 2 2 2" xfId="19245"/>
    <cellStyle name="Currency 4 2 2 2 2 2 2 2" xfId="43838"/>
    <cellStyle name="Currency 4 2 2 2 2 2 2 3" xfId="55687"/>
    <cellStyle name="Currency 4 2 2 2 2 2 3" xfId="13665"/>
    <cellStyle name="Currency 4 2 2 2 2 2 3 2" xfId="38627"/>
    <cellStyle name="Currency 4 2 2 2 2 2 4" xfId="9750"/>
    <cellStyle name="Currency 4 2 2 2 2 2 4 2" xfId="34767"/>
    <cellStyle name="Currency 4 2 2 2 2 2 5" xfId="30894"/>
    <cellStyle name="Currency 4 2 2 2 2 3" xfId="3841"/>
    <cellStyle name="Currency 4 2 2 2 2 3 2" xfId="20100"/>
    <cellStyle name="Currency 4 2 2 2 2 3 2 2" xfId="44664"/>
    <cellStyle name="Currency 4 2 2 2 2 3 2 3" xfId="55688"/>
    <cellStyle name="Currency 4 2 2 2 2 3 3" xfId="12048"/>
    <cellStyle name="Currency 4 2 2 2 2 3 3 2" xfId="37065"/>
    <cellStyle name="Currency 4 2 2 2 2 3 4" xfId="28963"/>
    <cellStyle name="Currency 4 2 2 2 2 4" xfId="14060"/>
    <cellStyle name="Currency 4 2 2 2 2 4 2" xfId="20566"/>
    <cellStyle name="Currency 4 2 2 2 2 4 2 2" xfId="45127"/>
    <cellStyle name="Currency 4 2 2 2 2 4 2 3" xfId="55689"/>
    <cellStyle name="Currency 4 2 2 2 2 4 3" xfId="38941"/>
    <cellStyle name="Currency 4 2 2 2 2 4 4" xfId="55690"/>
    <cellStyle name="Currency 4 2 2 2 2 5" xfId="14793"/>
    <cellStyle name="Currency 4 2 2 2 2 5 2" xfId="21593"/>
    <cellStyle name="Currency 4 2 2 2 2 5 2 2" xfId="46152"/>
    <cellStyle name="Currency 4 2 2 2 2 5 2 3" xfId="55691"/>
    <cellStyle name="Currency 4 2 2 2 2 5 3" xfId="39638"/>
    <cellStyle name="Currency 4 2 2 2 2 5 4" xfId="55692"/>
    <cellStyle name="Currency 4 2 2 2 2 6" xfId="15234"/>
    <cellStyle name="Currency 4 2 2 2 2 6 2" xfId="22610"/>
    <cellStyle name="Currency 4 2 2 2 2 6 2 2" xfId="47154"/>
    <cellStyle name="Currency 4 2 2 2 2 6 2 3" xfId="55693"/>
    <cellStyle name="Currency 4 2 2 2 2 6 3" xfId="40037"/>
    <cellStyle name="Currency 4 2 2 2 2 6 4" xfId="55694"/>
    <cellStyle name="Currency 4 2 2 2 2 7" xfId="16288"/>
    <cellStyle name="Currency 4 2 2 2 2 7 2" xfId="23700"/>
    <cellStyle name="Currency 4 2 2 2 2 7 2 2" xfId="48239"/>
    <cellStyle name="Currency 4 2 2 2 2 7 2 3" xfId="55695"/>
    <cellStyle name="Currency 4 2 2 2 2 7 3" xfId="41047"/>
    <cellStyle name="Currency 4 2 2 2 2 7 4" xfId="55696"/>
    <cellStyle name="Currency 4 2 2 2 2 8" xfId="17366"/>
    <cellStyle name="Currency 4 2 2 2 2 8 2" xfId="24806"/>
    <cellStyle name="Currency 4 2 2 2 2 8 2 2" xfId="49329"/>
    <cellStyle name="Currency 4 2 2 2 2 8 2 3" xfId="55697"/>
    <cellStyle name="Currency 4 2 2 2 2 8 3" xfId="42067"/>
    <cellStyle name="Currency 4 2 2 2 2 8 4" xfId="55698"/>
    <cellStyle name="Currency 4 2 2 2 2 9" xfId="19145"/>
    <cellStyle name="Currency 4 2 2 2 2 9 2" xfId="43742"/>
    <cellStyle name="Currency 4 2 2 2 2 9 3" xfId="55699"/>
    <cellStyle name="Currency 4 2 2 2 20" xfId="55700"/>
    <cellStyle name="Currency 4 2 2 2 21" xfId="55701"/>
    <cellStyle name="Currency 4 2 2 2 22" xfId="55702"/>
    <cellStyle name="Currency 4 2 2 2 23" xfId="55703"/>
    <cellStyle name="Currency 4 2 2 2 24" xfId="55704"/>
    <cellStyle name="Currency 4 2 2 2 25" xfId="55705"/>
    <cellStyle name="Currency 4 2 2 2 26" xfId="55706"/>
    <cellStyle name="Currency 4 2 2 2 27" xfId="55707"/>
    <cellStyle name="Currency 4 2 2 2 28" xfId="55708"/>
    <cellStyle name="Currency 4 2 2 2 29" xfId="55709"/>
    <cellStyle name="Currency 4 2 2 2 3" xfId="2039"/>
    <cellStyle name="Currency 4 2 2 2 3 10" xfId="8498"/>
    <cellStyle name="Currency 4 2 2 2 3 10 2" xfId="33515"/>
    <cellStyle name="Currency 4 2 2 2 3 11" xfId="27732"/>
    <cellStyle name="Currency 4 2 2 2 3 11 2" xfId="55710"/>
    <cellStyle name="Currency 4 2 2 2 3 12" xfId="55711"/>
    <cellStyle name="Currency 4 2 2 2 3 2" xfId="6502"/>
    <cellStyle name="Currency 4 2 2 2 3 2 2" xfId="19957"/>
    <cellStyle name="Currency 4 2 2 2 3 2 2 2" xfId="44526"/>
    <cellStyle name="Currency 4 2 2 2 3 2 2 3" xfId="55712"/>
    <cellStyle name="Currency 4 2 2 2 3 2 3" xfId="13574"/>
    <cellStyle name="Currency 4 2 2 2 3 2 3 2" xfId="38564"/>
    <cellStyle name="Currency 4 2 2 2 3 2 4" xfId="10451"/>
    <cellStyle name="Currency 4 2 2 2 3 2 4 2" xfId="35468"/>
    <cellStyle name="Currency 4 2 2 2 3 2 5" xfId="31595"/>
    <cellStyle name="Currency 4 2 2 2 3 3" xfId="4542"/>
    <cellStyle name="Currency 4 2 2 2 3 3 2" xfId="20309"/>
    <cellStyle name="Currency 4 2 2 2 3 3 2 2" xfId="44871"/>
    <cellStyle name="Currency 4 2 2 2 3 3 2 3" xfId="55713"/>
    <cellStyle name="Currency 4 2 2 2 3 3 3" xfId="12049"/>
    <cellStyle name="Currency 4 2 2 2 3 3 3 2" xfId="37066"/>
    <cellStyle name="Currency 4 2 2 2 3 3 4" xfId="29664"/>
    <cellStyle name="Currency 4 2 2 2 3 4" xfId="14609"/>
    <cellStyle name="Currency 4 2 2 2 3 4 2" xfId="21265"/>
    <cellStyle name="Currency 4 2 2 2 3 4 2 2" xfId="45825"/>
    <cellStyle name="Currency 4 2 2 2 3 4 2 3" xfId="55714"/>
    <cellStyle name="Currency 4 2 2 2 3 4 3" xfId="39478"/>
    <cellStyle name="Currency 4 2 2 2 3 4 4" xfId="55715"/>
    <cellStyle name="Currency 4 2 2 2 3 5" xfId="14983"/>
    <cellStyle name="Currency 4 2 2 2 3 5 2" xfId="22275"/>
    <cellStyle name="Currency 4 2 2 2 3 5 2 2" xfId="46834"/>
    <cellStyle name="Currency 4 2 2 2 3 5 2 3" xfId="55716"/>
    <cellStyle name="Currency 4 2 2 2 3 5 3" xfId="39825"/>
    <cellStyle name="Currency 4 2 2 2 3 5 4" xfId="55717"/>
    <cellStyle name="Currency 4 2 2 2 3 6" xfId="15920"/>
    <cellStyle name="Currency 4 2 2 2 3 6 2" xfId="23297"/>
    <cellStyle name="Currency 4 2 2 2 3 6 2 2" xfId="47840"/>
    <cellStyle name="Currency 4 2 2 2 3 6 2 3" xfId="55718"/>
    <cellStyle name="Currency 4 2 2 2 3 6 3" xfId="40716"/>
    <cellStyle name="Currency 4 2 2 2 3 6 4" xfId="55719"/>
    <cellStyle name="Currency 4 2 2 2 3 7" xfId="16982"/>
    <cellStyle name="Currency 4 2 2 2 3 7 2" xfId="24401"/>
    <cellStyle name="Currency 4 2 2 2 3 7 2 2" xfId="48940"/>
    <cellStyle name="Currency 4 2 2 2 3 7 2 3" xfId="55720"/>
    <cellStyle name="Currency 4 2 2 2 3 7 3" xfId="41733"/>
    <cellStyle name="Currency 4 2 2 2 3 7 4" xfId="55721"/>
    <cellStyle name="Currency 4 2 2 2 3 8" xfId="18068"/>
    <cellStyle name="Currency 4 2 2 2 3 8 2" xfId="25507"/>
    <cellStyle name="Currency 4 2 2 2 3 8 2 2" xfId="50030"/>
    <cellStyle name="Currency 4 2 2 2 3 8 2 3" xfId="55722"/>
    <cellStyle name="Currency 4 2 2 2 3 8 3" xfId="42764"/>
    <cellStyle name="Currency 4 2 2 2 3 8 4" xfId="55723"/>
    <cellStyle name="Currency 4 2 2 2 3 9" xfId="19101"/>
    <cellStyle name="Currency 4 2 2 2 3 9 2" xfId="43700"/>
    <cellStyle name="Currency 4 2 2 2 3 9 3" xfId="55724"/>
    <cellStyle name="Currency 4 2 2 2 30" xfId="55725"/>
    <cellStyle name="Currency 4 2 2 2 31" xfId="55726"/>
    <cellStyle name="Currency 4 2 2 2 32" xfId="55727"/>
    <cellStyle name="Currency 4 2 2 2 33" xfId="55728"/>
    <cellStyle name="Currency 4 2 2 2 34" xfId="55729"/>
    <cellStyle name="Currency 4 2 2 2 4" xfId="2225"/>
    <cellStyle name="Currency 4 2 2 2 4 10" xfId="27810"/>
    <cellStyle name="Currency 4 2 2 2 4 10 2" xfId="55730"/>
    <cellStyle name="Currency 4 2 2 2 4 11" xfId="55731"/>
    <cellStyle name="Currency 4 2 2 2 4 2" xfId="6590"/>
    <cellStyle name="Currency 4 2 2 2 4 2 2" xfId="20387"/>
    <cellStyle name="Currency 4 2 2 2 4 2 2 2" xfId="44949"/>
    <cellStyle name="Currency 4 2 2 2 4 2 2 3" xfId="55732"/>
    <cellStyle name="Currency 4 2 2 2 4 2 3" xfId="13955"/>
    <cellStyle name="Currency 4 2 2 2 4 2 3 2" xfId="38850"/>
    <cellStyle name="Currency 4 2 2 2 4 2 4" xfId="10529"/>
    <cellStyle name="Currency 4 2 2 2 4 2 4 2" xfId="35546"/>
    <cellStyle name="Currency 4 2 2 2 4 2 5" xfId="31673"/>
    <cellStyle name="Currency 4 2 2 2 4 3" xfId="4620"/>
    <cellStyle name="Currency 4 2 2 2 4 3 2" xfId="21344"/>
    <cellStyle name="Currency 4 2 2 2 4 3 2 2" xfId="45903"/>
    <cellStyle name="Currency 4 2 2 2 4 3 2 3" xfId="55733"/>
    <cellStyle name="Currency 4 2 2 2 4 3 3" xfId="12050"/>
    <cellStyle name="Currency 4 2 2 2 4 3 3 2" xfId="37067"/>
    <cellStyle name="Currency 4 2 2 2 4 3 4" xfId="29742"/>
    <cellStyle name="Currency 4 2 2 2 4 4" xfId="15044"/>
    <cellStyle name="Currency 4 2 2 2 4 4 2" xfId="22338"/>
    <cellStyle name="Currency 4 2 2 2 4 4 2 2" xfId="46897"/>
    <cellStyle name="Currency 4 2 2 2 4 4 2 3" xfId="55734"/>
    <cellStyle name="Currency 4 2 2 2 4 4 3" xfId="39886"/>
    <cellStyle name="Currency 4 2 2 2 4 4 4" xfId="55735"/>
    <cellStyle name="Currency 4 2 2 2 4 5" xfId="15983"/>
    <cellStyle name="Currency 4 2 2 2 4 5 2" xfId="23375"/>
    <cellStyle name="Currency 4 2 2 2 4 5 2 2" xfId="47918"/>
    <cellStyle name="Currency 4 2 2 2 4 5 2 3" xfId="55736"/>
    <cellStyle name="Currency 4 2 2 2 4 5 3" xfId="40779"/>
    <cellStyle name="Currency 4 2 2 2 4 5 4" xfId="55737"/>
    <cellStyle name="Currency 4 2 2 2 4 6" xfId="17049"/>
    <cellStyle name="Currency 4 2 2 2 4 6 2" xfId="24467"/>
    <cellStyle name="Currency 4 2 2 2 4 6 2 2" xfId="49006"/>
    <cellStyle name="Currency 4 2 2 2 4 6 2 3" xfId="55738"/>
    <cellStyle name="Currency 4 2 2 2 4 6 3" xfId="41799"/>
    <cellStyle name="Currency 4 2 2 2 4 6 4" xfId="55739"/>
    <cellStyle name="Currency 4 2 2 2 4 7" xfId="18143"/>
    <cellStyle name="Currency 4 2 2 2 4 7 2" xfId="25585"/>
    <cellStyle name="Currency 4 2 2 2 4 7 2 2" xfId="50108"/>
    <cellStyle name="Currency 4 2 2 2 4 7 2 3" xfId="55740"/>
    <cellStyle name="Currency 4 2 2 2 4 7 3" xfId="42839"/>
    <cellStyle name="Currency 4 2 2 2 4 7 4" xfId="55741"/>
    <cellStyle name="Currency 4 2 2 2 4 8" xfId="20027"/>
    <cellStyle name="Currency 4 2 2 2 4 8 2" xfId="44592"/>
    <cellStyle name="Currency 4 2 2 2 4 8 3" xfId="55742"/>
    <cellStyle name="Currency 4 2 2 2 4 9" xfId="8576"/>
    <cellStyle name="Currency 4 2 2 2 4 9 2" xfId="33593"/>
    <cellStyle name="Currency 4 2 2 2 5" xfId="2335"/>
    <cellStyle name="Currency 4 2 2 2 5 10" xfId="27904"/>
    <cellStyle name="Currency 4 2 2 2 5 10 2" xfId="55743"/>
    <cellStyle name="Currency 4 2 2 2 5 11" xfId="55744"/>
    <cellStyle name="Currency 4 2 2 2 5 2" xfId="6684"/>
    <cellStyle name="Currency 4 2 2 2 5 2 2" xfId="20482"/>
    <cellStyle name="Currency 4 2 2 2 5 2 2 2" xfId="45043"/>
    <cellStyle name="Currency 4 2 2 2 5 2 2 3" xfId="55745"/>
    <cellStyle name="Currency 4 2 2 2 5 2 3" xfId="13998"/>
    <cellStyle name="Currency 4 2 2 2 5 2 3 2" xfId="38892"/>
    <cellStyle name="Currency 4 2 2 2 5 2 4" xfId="10623"/>
    <cellStyle name="Currency 4 2 2 2 5 2 4 2" xfId="35640"/>
    <cellStyle name="Currency 4 2 2 2 5 2 5" xfId="31767"/>
    <cellStyle name="Currency 4 2 2 2 5 3" xfId="4714"/>
    <cellStyle name="Currency 4 2 2 2 5 3 2" xfId="21438"/>
    <cellStyle name="Currency 4 2 2 2 5 3 2 2" xfId="45997"/>
    <cellStyle name="Currency 4 2 2 2 5 3 2 3" xfId="55746"/>
    <cellStyle name="Currency 4 2 2 2 5 3 3" xfId="12051"/>
    <cellStyle name="Currency 4 2 2 2 5 3 3 2" xfId="37068"/>
    <cellStyle name="Currency 4 2 2 2 5 3 4" xfId="29836"/>
    <cellStyle name="Currency 4 2 2 2 5 4" xfId="15091"/>
    <cellStyle name="Currency 4 2 2 2 5 4 2" xfId="22436"/>
    <cellStyle name="Currency 4 2 2 2 5 4 2 2" xfId="46991"/>
    <cellStyle name="Currency 4 2 2 2 5 4 2 3" xfId="55747"/>
    <cellStyle name="Currency 4 2 2 2 5 4 3" xfId="39928"/>
    <cellStyle name="Currency 4 2 2 2 5 4 4" xfId="55748"/>
    <cellStyle name="Currency 4 2 2 2 5 5" xfId="16078"/>
    <cellStyle name="Currency 4 2 2 2 5 5 2" xfId="23469"/>
    <cellStyle name="Currency 4 2 2 2 5 5 2 2" xfId="48012"/>
    <cellStyle name="Currency 4 2 2 2 5 5 2 3" xfId="55749"/>
    <cellStyle name="Currency 4 2 2 2 5 5 3" xfId="40873"/>
    <cellStyle name="Currency 4 2 2 2 5 5 4" xfId="55750"/>
    <cellStyle name="Currency 4 2 2 2 5 6" xfId="17143"/>
    <cellStyle name="Currency 4 2 2 2 5 6 2" xfId="24561"/>
    <cellStyle name="Currency 4 2 2 2 5 6 2 2" xfId="49100"/>
    <cellStyle name="Currency 4 2 2 2 5 6 2 3" xfId="55751"/>
    <cellStyle name="Currency 4 2 2 2 5 6 3" xfId="41893"/>
    <cellStyle name="Currency 4 2 2 2 5 6 4" xfId="55752"/>
    <cellStyle name="Currency 4 2 2 2 5 7" xfId="18237"/>
    <cellStyle name="Currency 4 2 2 2 5 7 2" xfId="25679"/>
    <cellStyle name="Currency 4 2 2 2 5 7 2 2" xfId="50202"/>
    <cellStyle name="Currency 4 2 2 2 5 7 2 3" xfId="55753"/>
    <cellStyle name="Currency 4 2 2 2 5 7 3" xfId="42933"/>
    <cellStyle name="Currency 4 2 2 2 5 7 4" xfId="55754"/>
    <cellStyle name="Currency 4 2 2 2 5 8" xfId="19203"/>
    <cellStyle name="Currency 4 2 2 2 5 8 2" xfId="43796"/>
    <cellStyle name="Currency 4 2 2 2 5 8 3" xfId="55755"/>
    <cellStyle name="Currency 4 2 2 2 5 9" xfId="8670"/>
    <cellStyle name="Currency 4 2 2 2 5 9 2" xfId="33687"/>
    <cellStyle name="Currency 4 2 2 2 6" xfId="3499"/>
    <cellStyle name="Currency 4 2 2 2 6 2" xfId="7637"/>
    <cellStyle name="Currency 4 2 2 2 6 2 2" xfId="20064"/>
    <cellStyle name="Currency 4 2 2 2 6 2 2 2" xfId="44628"/>
    <cellStyle name="Currency 4 2 2 2 6 2 3" xfId="11567"/>
    <cellStyle name="Currency 4 2 2 2 6 2 3 2" xfId="36584"/>
    <cellStyle name="Currency 4 2 2 2 6 2 4" xfId="32711"/>
    <cellStyle name="Currency 4 2 2 2 6 3" xfId="5658"/>
    <cellStyle name="Currency 4 2 2 2 6 3 2" xfId="12052"/>
    <cellStyle name="Currency 4 2 2 2 6 3 2 2" xfId="37069"/>
    <cellStyle name="Currency 4 2 2 2 6 3 3" xfId="30780"/>
    <cellStyle name="Currency 4 2 2 2 6 4" xfId="9634"/>
    <cellStyle name="Currency 4 2 2 2 6 4 2" xfId="34651"/>
    <cellStyle name="Currency 4 2 2 2 6 5" xfId="28848"/>
    <cellStyle name="Currency 4 2 2 2 7" xfId="5742"/>
    <cellStyle name="Currency 4 2 2 2 7 2" xfId="20524"/>
    <cellStyle name="Currency 4 2 2 2 7 2 2" xfId="45085"/>
    <cellStyle name="Currency 4 2 2 2 7 2 3" xfId="55756"/>
    <cellStyle name="Currency 4 2 2 2 7 3" xfId="14030"/>
    <cellStyle name="Currency 4 2 2 2 7 3 2" xfId="38911"/>
    <cellStyle name="Currency 4 2 2 2 7 4" xfId="9708"/>
    <cellStyle name="Currency 4 2 2 2 7 4 2" xfId="34725"/>
    <cellStyle name="Currency 4 2 2 2 7 5" xfId="30852"/>
    <cellStyle name="Currency 4 2 2 2 8" xfId="3799"/>
    <cellStyle name="Currency 4 2 2 2 8 2" xfId="21551"/>
    <cellStyle name="Currency 4 2 2 2 8 2 2" xfId="46110"/>
    <cellStyle name="Currency 4 2 2 2 8 2 3" xfId="55757"/>
    <cellStyle name="Currency 4 2 2 2 8 3" xfId="12053"/>
    <cellStyle name="Currency 4 2 2 2 8 3 2" xfId="37070"/>
    <cellStyle name="Currency 4 2 2 2 8 4" xfId="28921"/>
    <cellStyle name="Currency 4 2 2 2 9" xfId="15195"/>
    <cellStyle name="Currency 4 2 2 2 9 2" xfId="22568"/>
    <cellStyle name="Currency 4 2 2 2 9 2 2" xfId="47112"/>
    <cellStyle name="Currency 4 2 2 2 9 2 3" xfId="55758"/>
    <cellStyle name="Currency 4 2 2 2 9 3" xfId="39998"/>
    <cellStyle name="Currency 4 2 2 2 9 4" xfId="55759"/>
    <cellStyle name="Currency 4 2 2 20" xfId="55760"/>
    <cellStyle name="Currency 4 2 2 21" xfId="55761"/>
    <cellStyle name="Currency 4 2 2 22" xfId="55762"/>
    <cellStyle name="Currency 4 2 2 23" xfId="55763"/>
    <cellStyle name="Currency 4 2 2 24" xfId="55764"/>
    <cellStyle name="Currency 4 2 2 25" xfId="55765"/>
    <cellStyle name="Currency 4 2 2 26" xfId="55766"/>
    <cellStyle name="Currency 4 2 2 27" xfId="55767"/>
    <cellStyle name="Currency 4 2 2 28" xfId="55768"/>
    <cellStyle name="Currency 4 2 2 29" xfId="55769"/>
    <cellStyle name="Currency 4 2 2 3" xfId="698"/>
    <cellStyle name="Currency 4 2 2 3 10" xfId="16244"/>
    <cellStyle name="Currency 4 2 2 3 10 2" xfId="23657"/>
    <cellStyle name="Currency 4 2 2 3 10 2 2" xfId="48196"/>
    <cellStyle name="Currency 4 2 2 3 10 2 3" xfId="55770"/>
    <cellStyle name="Currency 4 2 2 3 10 3" xfId="41004"/>
    <cellStyle name="Currency 4 2 2 3 10 4" xfId="55771"/>
    <cellStyle name="Currency 4 2 2 3 11" xfId="17322"/>
    <cellStyle name="Currency 4 2 2 3 11 2" xfId="24763"/>
    <cellStyle name="Currency 4 2 2 3 11 2 2" xfId="49286"/>
    <cellStyle name="Currency 4 2 2 3 11 2 3" xfId="55772"/>
    <cellStyle name="Currency 4 2 2 3 11 3" xfId="42024"/>
    <cellStyle name="Currency 4 2 2 3 11 4" xfId="55773"/>
    <cellStyle name="Currency 4 2 2 3 12" xfId="19100"/>
    <cellStyle name="Currency 4 2 2 3 12 2" xfId="43699"/>
    <cellStyle name="Currency 4 2 2 3 12 3" xfId="55774"/>
    <cellStyle name="Currency 4 2 2 3 13" xfId="7753"/>
    <cellStyle name="Currency 4 2 2 3 13 2" xfId="32771"/>
    <cellStyle name="Currency 4 2 2 3 14" xfId="26988"/>
    <cellStyle name="Currency 4 2 2 3 14 2" xfId="55775"/>
    <cellStyle name="Currency 4 2 2 3 15" xfId="55776"/>
    <cellStyle name="Currency 4 2 2 3 16" xfId="55777"/>
    <cellStyle name="Currency 4 2 2 3 17" xfId="55778"/>
    <cellStyle name="Currency 4 2 2 3 18" xfId="55779"/>
    <cellStyle name="Currency 4 2 2 3 19" xfId="55780"/>
    <cellStyle name="Currency 4 2 2 3 2" xfId="795"/>
    <cellStyle name="Currency 4 2 2 3 2 10" xfId="7795"/>
    <cellStyle name="Currency 4 2 2 3 2 10 2" xfId="32813"/>
    <cellStyle name="Currency 4 2 2 3 2 11" xfId="27030"/>
    <cellStyle name="Currency 4 2 2 3 2 11 2" xfId="55781"/>
    <cellStyle name="Currency 4 2 2 3 2 12" xfId="55782"/>
    <cellStyle name="Currency 4 2 2 3 2 2" xfId="5783"/>
    <cellStyle name="Currency 4 2 2 3 2 2 2" xfId="19244"/>
    <cellStyle name="Currency 4 2 2 3 2 2 2 2" xfId="43837"/>
    <cellStyle name="Currency 4 2 2 3 2 2 2 3" xfId="55783"/>
    <cellStyle name="Currency 4 2 2 3 2 2 3" xfId="13666"/>
    <cellStyle name="Currency 4 2 2 3 2 2 3 2" xfId="38628"/>
    <cellStyle name="Currency 4 2 2 3 2 2 4" xfId="9749"/>
    <cellStyle name="Currency 4 2 2 3 2 2 4 2" xfId="34766"/>
    <cellStyle name="Currency 4 2 2 3 2 2 5" xfId="30893"/>
    <cellStyle name="Currency 4 2 2 3 2 3" xfId="3840"/>
    <cellStyle name="Currency 4 2 2 3 2 3 2" xfId="20099"/>
    <cellStyle name="Currency 4 2 2 3 2 3 2 2" xfId="44663"/>
    <cellStyle name="Currency 4 2 2 3 2 3 2 3" xfId="55784"/>
    <cellStyle name="Currency 4 2 2 3 2 3 3" xfId="12054"/>
    <cellStyle name="Currency 4 2 2 3 2 3 3 2" xfId="37071"/>
    <cellStyle name="Currency 4 2 2 3 2 3 4" xfId="28962"/>
    <cellStyle name="Currency 4 2 2 3 2 4" xfId="14059"/>
    <cellStyle name="Currency 4 2 2 3 2 4 2" xfId="20565"/>
    <cellStyle name="Currency 4 2 2 3 2 4 2 2" xfId="45126"/>
    <cellStyle name="Currency 4 2 2 3 2 4 2 3" xfId="55785"/>
    <cellStyle name="Currency 4 2 2 3 2 4 3" xfId="38940"/>
    <cellStyle name="Currency 4 2 2 3 2 4 4" xfId="55786"/>
    <cellStyle name="Currency 4 2 2 3 2 5" xfId="14792"/>
    <cellStyle name="Currency 4 2 2 3 2 5 2" xfId="21592"/>
    <cellStyle name="Currency 4 2 2 3 2 5 2 2" xfId="46151"/>
    <cellStyle name="Currency 4 2 2 3 2 5 2 3" xfId="55787"/>
    <cellStyle name="Currency 4 2 2 3 2 5 3" xfId="39637"/>
    <cellStyle name="Currency 4 2 2 3 2 5 4" xfId="55788"/>
    <cellStyle name="Currency 4 2 2 3 2 6" xfId="15233"/>
    <cellStyle name="Currency 4 2 2 3 2 6 2" xfId="22609"/>
    <cellStyle name="Currency 4 2 2 3 2 6 2 2" xfId="47153"/>
    <cellStyle name="Currency 4 2 2 3 2 6 2 3" xfId="55789"/>
    <cellStyle name="Currency 4 2 2 3 2 6 3" xfId="40036"/>
    <cellStyle name="Currency 4 2 2 3 2 6 4" xfId="55790"/>
    <cellStyle name="Currency 4 2 2 3 2 7" xfId="16287"/>
    <cellStyle name="Currency 4 2 2 3 2 7 2" xfId="23699"/>
    <cellStyle name="Currency 4 2 2 3 2 7 2 2" xfId="48238"/>
    <cellStyle name="Currency 4 2 2 3 2 7 2 3" xfId="55791"/>
    <cellStyle name="Currency 4 2 2 3 2 7 3" xfId="41046"/>
    <cellStyle name="Currency 4 2 2 3 2 7 4" xfId="55792"/>
    <cellStyle name="Currency 4 2 2 3 2 8" xfId="17365"/>
    <cellStyle name="Currency 4 2 2 3 2 8 2" xfId="24805"/>
    <cellStyle name="Currency 4 2 2 3 2 8 2 2" xfId="49328"/>
    <cellStyle name="Currency 4 2 2 3 2 8 2 3" xfId="55793"/>
    <cellStyle name="Currency 4 2 2 3 2 8 3" xfId="42066"/>
    <cellStyle name="Currency 4 2 2 3 2 8 4" xfId="55794"/>
    <cellStyle name="Currency 4 2 2 3 2 9" xfId="19144"/>
    <cellStyle name="Currency 4 2 2 3 2 9 2" xfId="43741"/>
    <cellStyle name="Currency 4 2 2 3 2 9 3" xfId="55795"/>
    <cellStyle name="Currency 4 2 2 3 20" xfId="55796"/>
    <cellStyle name="Currency 4 2 2 3 21" xfId="55797"/>
    <cellStyle name="Currency 4 2 2 3 22" xfId="55798"/>
    <cellStyle name="Currency 4 2 2 3 23" xfId="55799"/>
    <cellStyle name="Currency 4 2 2 3 24" xfId="55800"/>
    <cellStyle name="Currency 4 2 2 3 25" xfId="55801"/>
    <cellStyle name="Currency 4 2 2 3 26" xfId="55802"/>
    <cellStyle name="Currency 4 2 2 3 3" xfId="2038"/>
    <cellStyle name="Currency 4 2 2 3 3 10" xfId="27731"/>
    <cellStyle name="Currency 4 2 2 3 3 10 2" xfId="55803"/>
    <cellStyle name="Currency 4 2 2 3 3 11" xfId="55804"/>
    <cellStyle name="Currency 4 2 2 3 3 2" xfId="6501"/>
    <cellStyle name="Currency 4 2 2 3 3 2 2" xfId="20308"/>
    <cellStyle name="Currency 4 2 2 3 3 2 2 2" xfId="44870"/>
    <cellStyle name="Currency 4 2 2 3 3 2 2 3" xfId="55805"/>
    <cellStyle name="Currency 4 2 2 3 3 2 3" xfId="13896"/>
    <cellStyle name="Currency 4 2 2 3 3 2 3 2" xfId="38798"/>
    <cellStyle name="Currency 4 2 2 3 3 2 4" xfId="10450"/>
    <cellStyle name="Currency 4 2 2 3 3 2 4 2" xfId="35467"/>
    <cellStyle name="Currency 4 2 2 3 3 2 5" xfId="31594"/>
    <cellStyle name="Currency 4 2 2 3 3 3" xfId="4541"/>
    <cellStyle name="Currency 4 2 2 3 3 3 2" xfId="21264"/>
    <cellStyle name="Currency 4 2 2 3 3 3 2 2" xfId="45824"/>
    <cellStyle name="Currency 4 2 2 3 3 3 2 3" xfId="55806"/>
    <cellStyle name="Currency 4 2 2 3 3 3 3" xfId="12055"/>
    <cellStyle name="Currency 4 2 2 3 3 3 3 2" xfId="37072"/>
    <cellStyle name="Currency 4 2 2 3 3 3 4" xfId="29663"/>
    <cellStyle name="Currency 4 2 2 3 3 4" xfId="14982"/>
    <cellStyle name="Currency 4 2 2 3 3 4 2" xfId="22274"/>
    <cellStyle name="Currency 4 2 2 3 3 4 2 2" xfId="46833"/>
    <cellStyle name="Currency 4 2 2 3 3 4 2 3" xfId="55807"/>
    <cellStyle name="Currency 4 2 2 3 3 4 3" xfId="39824"/>
    <cellStyle name="Currency 4 2 2 3 3 4 4" xfId="55808"/>
    <cellStyle name="Currency 4 2 2 3 3 5" xfId="15919"/>
    <cellStyle name="Currency 4 2 2 3 3 5 2" xfId="23296"/>
    <cellStyle name="Currency 4 2 2 3 3 5 2 2" xfId="47839"/>
    <cellStyle name="Currency 4 2 2 3 3 5 2 3" xfId="55809"/>
    <cellStyle name="Currency 4 2 2 3 3 5 3" xfId="40715"/>
    <cellStyle name="Currency 4 2 2 3 3 5 4" xfId="55810"/>
    <cellStyle name="Currency 4 2 2 3 3 6" xfId="16981"/>
    <cellStyle name="Currency 4 2 2 3 3 6 2" xfId="24400"/>
    <cellStyle name="Currency 4 2 2 3 3 6 2 2" xfId="48939"/>
    <cellStyle name="Currency 4 2 2 3 3 6 2 3" xfId="55811"/>
    <cellStyle name="Currency 4 2 2 3 3 6 3" xfId="41732"/>
    <cellStyle name="Currency 4 2 2 3 3 6 4" xfId="55812"/>
    <cellStyle name="Currency 4 2 2 3 3 7" xfId="18067"/>
    <cellStyle name="Currency 4 2 2 3 3 7 2" xfId="25506"/>
    <cellStyle name="Currency 4 2 2 3 3 7 2 2" xfId="50029"/>
    <cellStyle name="Currency 4 2 2 3 3 7 2 3" xfId="55813"/>
    <cellStyle name="Currency 4 2 2 3 3 7 3" xfId="42763"/>
    <cellStyle name="Currency 4 2 2 3 3 7 4" xfId="55814"/>
    <cellStyle name="Currency 4 2 2 3 3 8" xfId="19956"/>
    <cellStyle name="Currency 4 2 2 3 3 8 2" xfId="44525"/>
    <cellStyle name="Currency 4 2 2 3 3 8 3" xfId="55815"/>
    <cellStyle name="Currency 4 2 2 3 3 9" xfId="8497"/>
    <cellStyle name="Currency 4 2 2 3 3 9 2" xfId="33514"/>
    <cellStyle name="Currency 4 2 2 3 4" xfId="2224"/>
    <cellStyle name="Currency 4 2 2 3 4 10" xfId="27809"/>
    <cellStyle name="Currency 4 2 2 3 4 10 2" xfId="55816"/>
    <cellStyle name="Currency 4 2 2 3 4 11" xfId="55817"/>
    <cellStyle name="Currency 4 2 2 3 4 2" xfId="6589"/>
    <cellStyle name="Currency 4 2 2 3 4 2 2" xfId="20386"/>
    <cellStyle name="Currency 4 2 2 3 4 2 2 2" xfId="44948"/>
    <cellStyle name="Currency 4 2 2 3 4 2 2 3" xfId="55818"/>
    <cellStyle name="Currency 4 2 2 3 4 2 3" xfId="13954"/>
    <cellStyle name="Currency 4 2 2 3 4 2 3 2" xfId="38849"/>
    <cellStyle name="Currency 4 2 2 3 4 2 4" xfId="10528"/>
    <cellStyle name="Currency 4 2 2 3 4 2 4 2" xfId="35545"/>
    <cellStyle name="Currency 4 2 2 3 4 2 5" xfId="31672"/>
    <cellStyle name="Currency 4 2 2 3 4 3" xfId="4619"/>
    <cellStyle name="Currency 4 2 2 3 4 3 2" xfId="21343"/>
    <cellStyle name="Currency 4 2 2 3 4 3 2 2" xfId="45902"/>
    <cellStyle name="Currency 4 2 2 3 4 3 2 3" xfId="55819"/>
    <cellStyle name="Currency 4 2 2 3 4 3 3" xfId="12056"/>
    <cellStyle name="Currency 4 2 2 3 4 3 3 2" xfId="37073"/>
    <cellStyle name="Currency 4 2 2 3 4 3 4" xfId="29741"/>
    <cellStyle name="Currency 4 2 2 3 4 4" xfId="15043"/>
    <cellStyle name="Currency 4 2 2 3 4 4 2" xfId="22337"/>
    <cellStyle name="Currency 4 2 2 3 4 4 2 2" xfId="46896"/>
    <cellStyle name="Currency 4 2 2 3 4 4 2 3" xfId="55820"/>
    <cellStyle name="Currency 4 2 2 3 4 4 3" xfId="39885"/>
    <cellStyle name="Currency 4 2 2 3 4 4 4" xfId="55821"/>
    <cellStyle name="Currency 4 2 2 3 4 5" xfId="15982"/>
    <cellStyle name="Currency 4 2 2 3 4 5 2" xfId="23374"/>
    <cellStyle name="Currency 4 2 2 3 4 5 2 2" xfId="47917"/>
    <cellStyle name="Currency 4 2 2 3 4 5 2 3" xfId="55822"/>
    <cellStyle name="Currency 4 2 2 3 4 5 3" xfId="40778"/>
    <cellStyle name="Currency 4 2 2 3 4 5 4" xfId="55823"/>
    <cellStyle name="Currency 4 2 2 3 4 6" xfId="17048"/>
    <cellStyle name="Currency 4 2 2 3 4 6 2" xfId="24466"/>
    <cellStyle name="Currency 4 2 2 3 4 6 2 2" xfId="49005"/>
    <cellStyle name="Currency 4 2 2 3 4 6 2 3" xfId="55824"/>
    <cellStyle name="Currency 4 2 2 3 4 6 3" xfId="41798"/>
    <cellStyle name="Currency 4 2 2 3 4 6 4" xfId="55825"/>
    <cellStyle name="Currency 4 2 2 3 4 7" xfId="18142"/>
    <cellStyle name="Currency 4 2 2 3 4 7 2" xfId="25584"/>
    <cellStyle name="Currency 4 2 2 3 4 7 2 2" xfId="50107"/>
    <cellStyle name="Currency 4 2 2 3 4 7 2 3" xfId="55826"/>
    <cellStyle name="Currency 4 2 2 3 4 7 3" xfId="42838"/>
    <cellStyle name="Currency 4 2 2 3 4 7 4" xfId="55827"/>
    <cellStyle name="Currency 4 2 2 3 4 8" xfId="20026"/>
    <cellStyle name="Currency 4 2 2 3 4 8 2" xfId="44591"/>
    <cellStyle name="Currency 4 2 2 3 4 8 3" xfId="55828"/>
    <cellStyle name="Currency 4 2 2 3 4 9" xfId="8575"/>
    <cellStyle name="Currency 4 2 2 3 4 9 2" xfId="33592"/>
    <cellStyle name="Currency 4 2 2 3 5" xfId="2334"/>
    <cellStyle name="Currency 4 2 2 3 5 10" xfId="27903"/>
    <cellStyle name="Currency 4 2 2 3 5 10 2" xfId="55829"/>
    <cellStyle name="Currency 4 2 2 3 5 11" xfId="55830"/>
    <cellStyle name="Currency 4 2 2 3 5 2" xfId="6683"/>
    <cellStyle name="Currency 4 2 2 3 5 2 2" xfId="20481"/>
    <cellStyle name="Currency 4 2 2 3 5 2 2 2" xfId="45042"/>
    <cellStyle name="Currency 4 2 2 3 5 2 2 3" xfId="55831"/>
    <cellStyle name="Currency 4 2 2 3 5 2 3" xfId="13997"/>
    <cellStyle name="Currency 4 2 2 3 5 2 3 2" xfId="38891"/>
    <cellStyle name="Currency 4 2 2 3 5 2 4" xfId="10622"/>
    <cellStyle name="Currency 4 2 2 3 5 2 4 2" xfId="35639"/>
    <cellStyle name="Currency 4 2 2 3 5 2 5" xfId="31766"/>
    <cellStyle name="Currency 4 2 2 3 5 3" xfId="4713"/>
    <cellStyle name="Currency 4 2 2 3 5 3 2" xfId="21437"/>
    <cellStyle name="Currency 4 2 2 3 5 3 2 2" xfId="45996"/>
    <cellStyle name="Currency 4 2 2 3 5 3 2 3" xfId="55832"/>
    <cellStyle name="Currency 4 2 2 3 5 3 3" xfId="12057"/>
    <cellStyle name="Currency 4 2 2 3 5 3 3 2" xfId="37074"/>
    <cellStyle name="Currency 4 2 2 3 5 3 4" xfId="29835"/>
    <cellStyle name="Currency 4 2 2 3 5 4" xfId="15090"/>
    <cellStyle name="Currency 4 2 2 3 5 4 2" xfId="22435"/>
    <cellStyle name="Currency 4 2 2 3 5 4 2 2" xfId="46990"/>
    <cellStyle name="Currency 4 2 2 3 5 4 2 3" xfId="55833"/>
    <cellStyle name="Currency 4 2 2 3 5 4 3" xfId="39927"/>
    <cellStyle name="Currency 4 2 2 3 5 4 4" xfId="55834"/>
    <cellStyle name="Currency 4 2 2 3 5 5" xfId="16077"/>
    <cellStyle name="Currency 4 2 2 3 5 5 2" xfId="23468"/>
    <cellStyle name="Currency 4 2 2 3 5 5 2 2" xfId="48011"/>
    <cellStyle name="Currency 4 2 2 3 5 5 2 3" xfId="55835"/>
    <cellStyle name="Currency 4 2 2 3 5 5 3" xfId="40872"/>
    <cellStyle name="Currency 4 2 2 3 5 5 4" xfId="55836"/>
    <cellStyle name="Currency 4 2 2 3 5 6" xfId="17142"/>
    <cellStyle name="Currency 4 2 2 3 5 6 2" xfId="24560"/>
    <cellStyle name="Currency 4 2 2 3 5 6 2 2" xfId="49099"/>
    <cellStyle name="Currency 4 2 2 3 5 6 2 3" xfId="55837"/>
    <cellStyle name="Currency 4 2 2 3 5 6 3" xfId="41892"/>
    <cellStyle name="Currency 4 2 2 3 5 6 4" xfId="55838"/>
    <cellStyle name="Currency 4 2 2 3 5 7" xfId="18236"/>
    <cellStyle name="Currency 4 2 2 3 5 7 2" xfId="25678"/>
    <cellStyle name="Currency 4 2 2 3 5 7 2 2" xfId="50201"/>
    <cellStyle name="Currency 4 2 2 3 5 7 2 3" xfId="55839"/>
    <cellStyle name="Currency 4 2 2 3 5 7 3" xfId="42932"/>
    <cellStyle name="Currency 4 2 2 3 5 7 4" xfId="55840"/>
    <cellStyle name="Currency 4 2 2 3 5 8" xfId="19202"/>
    <cellStyle name="Currency 4 2 2 3 5 8 2" xfId="43795"/>
    <cellStyle name="Currency 4 2 2 3 5 8 3" xfId="55841"/>
    <cellStyle name="Currency 4 2 2 3 5 9" xfId="8669"/>
    <cellStyle name="Currency 4 2 2 3 5 9 2" xfId="33686"/>
    <cellStyle name="Currency 4 2 2 3 6" xfId="5741"/>
    <cellStyle name="Currency 4 2 2 3 6 2" xfId="20063"/>
    <cellStyle name="Currency 4 2 2 3 6 2 2" xfId="44627"/>
    <cellStyle name="Currency 4 2 2 3 6 2 3" xfId="55842"/>
    <cellStyle name="Currency 4 2 2 3 6 3" xfId="13633"/>
    <cellStyle name="Currency 4 2 2 3 6 3 2" xfId="38604"/>
    <cellStyle name="Currency 4 2 2 3 6 4" xfId="9707"/>
    <cellStyle name="Currency 4 2 2 3 6 4 2" xfId="34724"/>
    <cellStyle name="Currency 4 2 2 3 6 5" xfId="30851"/>
    <cellStyle name="Currency 4 2 2 3 7" xfId="3798"/>
    <cellStyle name="Currency 4 2 2 3 7 2" xfId="20523"/>
    <cellStyle name="Currency 4 2 2 3 7 2 2" xfId="45084"/>
    <cellStyle name="Currency 4 2 2 3 7 2 3" xfId="55843"/>
    <cellStyle name="Currency 4 2 2 3 7 3" xfId="12058"/>
    <cellStyle name="Currency 4 2 2 3 7 3 2" xfId="37075"/>
    <cellStyle name="Currency 4 2 2 3 7 4" xfId="28920"/>
    <cellStyle name="Currency 4 2 2 3 8" xfId="14754"/>
    <cellStyle name="Currency 4 2 2 3 8 2" xfId="21550"/>
    <cellStyle name="Currency 4 2 2 3 8 2 2" xfId="46109"/>
    <cellStyle name="Currency 4 2 2 3 8 2 3" xfId="55844"/>
    <cellStyle name="Currency 4 2 2 3 8 3" xfId="39599"/>
    <cellStyle name="Currency 4 2 2 3 8 4" xfId="55845"/>
    <cellStyle name="Currency 4 2 2 3 9" xfId="15194"/>
    <cellStyle name="Currency 4 2 2 3 9 2" xfId="22567"/>
    <cellStyle name="Currency 4 2 2 3 9 2 2" xfId="47111"/>
    <cellStyle name="Currency 4 2 2 3 9 2 3" xfId="55846"/>
    <cellStyle name="Currency 4 2 2 3 9 3" xfId="39997"/>
    <cellStyle name="Currency 4 2 2 3 9 4" xfId="55847"/>
    <cellStyle name="Currency 4 2 2 30" xfId="55848"/>
    <cellStyle name="Currency 4 2 2 31" xfId="55849"/>
    <cellStyle name="Currency 4 2 2 32" xfId="55850"/>
    <cellStyle name="Currency 4 2 2 33" xfId="55851"/>
    <cellStyle name="Currency 4 2 2 34" xfId="55852"/>
    <cellStyle name="Currency 4 2 2 35" xfId="55853"/>
    <cellStyle name="Currency 4 2 2 36" xfId="55854"/>
    <cellStyle name="Currency 4 2 2 37" xfId="55855"/>
    <cellStyle name="Currency 4 2 2 38" xfId="55856"/>
    <cellStyle name="Currency 4 2 2 39" xfId="55857"/>
    <cellStyle name="Currency 4 2 2 4" xfId="780"/>
    <cellStyle name="Currency 4 2 2 4 10" xfId="7780"/>
    <cellStyle name="Currency 4 2 2 4 10 2" xfId="32798"/>
    <cellStyle name="Currency 4 2 2 4 11" xfId="27015"/>
    <cellStyle name="Currency 4 2 2 4 11 2" xfId="55858"/>
    <cellStyle name="Currency 4 2 2 4 12" xfId="55859"/>
    <cellStyle name="Currency 4 2 2 4 2" xfId="5768"/>
    <cellStyle name="Currency 4 2 2 4 2 2" xfId="19229"/>
    <cellStyle name="Currency 4 2 2 4 2 2 2" xfId="43822"/>
    <cellStyle name="Currency 4 2 2 4 2 2 3" xfId="55860"/>
    <cellStyle name="Currency 4 2 2 4 2 3" xfId="13679"/>
    <cellStyle name="Currency 4 2 2 4 2 3 2" xfId="38641"/>
    <cellStyle name="Currency 4 2 2 4 2 4" xfId="9734"/>
    <cellStyle name="Currency 4 2 2 4 2 4 2" xfId="34751"/>
    <cellStyle name="Currency 4 2 2 4 2 5" xfId="30878"/>
    <cellStyle name="Currency 4 2 2 4 3" xfId="3825"/>
    <cellStyle name="Currency 4 2 2 4 3 2" xfId="20084"/>
    <cellStyle name="Currency 4 2 2 4 3 2 2" xfId="44648"/>
    <cellStyle name="Currency 4 2 2 4 3 2 3" xfId="55861"/>
    <cellStyle name="Currency 4 2 2 4 3 3" xfId="12059"/>
    <cellStyle name="Currency 4 2 2 4 3 3 2" xfId="37076"/>
    <cellStyle name="Currency 4 2 2 4 3 4" xfId="28947"/>
    <cellStyle name="Currency 4 2 2 4 4" xfId="14044"/>
    <cellStyle name="Currency 4 2 2 4 4 2" xfId="20550"/>
    <cellStyle name="Currency 4 2 2 4 4 2 2" xfId="45111"/>
    <cellStyle name="Currency 4 2 2 4 4 2 3" xfId="55862"/>
    <cellStyle name="Currency 4 2 2 4 4 3" xfId="38925"/>
    <cellStyle name="Currency 4 2 2 4 4 4" xfId="55863"/>
    <cellStyle name="Currency 4 2 2 4 5" xfId="14777"/>
    <cellStyle name="Currency 4 2 2 4 5 2" xfId="21577"/>
    <cellStyle name="Currency 4 2 2 4 5 2 2" xfId="46136"/>
    <cellStyle name="Currency 4 2 2 4 5 2 3" xfId="55864"/>
    <cellStyle name="Currency 4 2 2 4 5 3" xfId="39622"/>
    <cellStyle name="Currency 4 2 2 4 5 4" xfId="55865"/>
    <cellStyle name="Currency 4 2 2 4 6" xfId="15218"/>
    <cellStyle name="Currency 4 2 2 4 6 2" xfId="22594"/>
    <cellStyle name="Currency 4 2 2 4 6 2 2" xfId="47138"/>
    <cellStyle name="Currency 4 2 2 4 6 2 3" xfId="55866"/>
    <cellStyle name="Currency 4 2 2 4 6 3" xfId="40021"/>
    <cellStyle name="Currency 4 2 2 4 6 4" xfId="55867"/>
    <cellStyle name="Currency 4 2 2 4 7" xfId="16272"/>
    <cellStyle name="Currency 4 2 2 4 7 2" xfId="23684"/>
    <cellStyle name="Currency 4 2 2 4 7 2 2" xfId="48223"/>
    <cellStyle name="Currency 4 2 2 4 7 2 3" xfId="55868"/>
    <cellStyle name="Currency 4 2 2 4 7 3" xfId="41031"/>
    <cellStyle name="Currency 4 2 2 4 7 4" xfId="55869"/>
    <cellStyle name="Currency 4 2 2 4 8" xfId="17350"/>
    <cellStyle name="Currency 4 2 2 4 8 2" xfId="24790"/>
    <cellStyle name="Currency 4 2 2 4 8 2 2" xfId="49313"/>
    <cellStyle name="Currency 4 2 2 4 8 2 3" xfId="55870"/>
    <cellStyle name="Currency 4 2 2 4 8 3" xfId="42051"/>
    <cellStyle name="Currency 4 2 2 4 8 4" xfId="55871"/>
    <cellStyle name="Currency 4 2 2 4 9" xfId="19129"/>
    <cellStyle name="Currency 4 2 2 4 9 2" xfId="43726"/>
    <cellStyle name="Currency 4 2 2 4 9 3" xfId="55872"/>
    <cellStyle name="Currency 4 2 2 40" xfId="55873"/>
    <cellStyle name="Currency 4 2 2 41" xfId="55874"/>
    <cellStyle name="Currency 4 2 2 5" xfId="1026"/>
    <cellStyle name="Currency 4 2 2 5 2" xfId="13650"/>
    <cellStyle name="Currency 4 2 2 5 3" xfId="19081"/>
    <cellStyle name="Currency 4 2 2 5 3 2" xfId="43684"/>
    <cellStyle name="Currency 4 2 2 5 3 3" xfId="55875"/>
    <cellStyle name="Currency 4 2 2 5 4" xfId="13600"/>
    <cellStyle name="Currency 4 2 2 5 4 2" xfId="38583"/>
    <cellStyle name="Currency 4 2 2 5 5" xfId="55876"/>
    <cellStyle name="Currency 4 2 2 6" xfId="2023"/>
    <cellStyle name="Currency 4 2 2 6 10" xfId="27716"/>
    <cellStyle name="Currency 4 2 2 6 10 2" xfId="55877"/>
    <cellStyle name="Currency 4 2 2 6 11" xfId="55878"/>
    <cellStyle name="Currency 4 2 2 6 2" xfId="6486"/>
    <cellStyle name="Currency 4 2 2 6 2 2" xfId="20293"/>
    <cellStyle name="Currency 4 2 2 6 2 2 2" xfId="44855"/>
    <cellStyle name="Currency 4 2 2 6 2 2 3" xfId="55879"/>
    <cellStyle name="Currency 4 2 2 6 2 3" xfId="13887"/>
    <cellStyle name="Currency 4 2 2 6 2 3 2" xfId="38789"/>
    <cellStyle name="Currency 4 2 2 6 2 4" xfId="10435"/>
    <cellStyle name="Currency 4 2 2 6 2 4 2" xfId="35452"/>
    <cellStyle name="Currency 4 2 2 6 2 5" xfId="31579"/>
    <cellStyle name="Currency 4 2 2 6 3" xfId="4526"/>
    <cellStyle name="Currency 4 2 2 6 3 2" xfId="21249"/>
    <cellStyle name="Currency 4 2 2 6 3 2 2" xfId="45809"/>
    <cellStyle name="Currency 4 2 2 6 3 2 3" xfId="55880"/>
    <cellStyle name="Currency 4 2 2 6 3 3" xfId="12060"/>
    <cellStyle name="Currency 4 2 2 6 3 3 2" xfId="37077"/>
    <cellStyle name="Currency 4 2 2 6 3 4" xfId="29648"/>
    <cellStyle name="Currency 4 2 2 6 4" xfId="14967"/>
    <cellStyle name="Currency 4 2 2 6 4 2" xfId="22259"/>
    <cellStyle name="Currency 4 2 2 6 4 2 2" xfId="46818"/>
    <cellStyle name="Currency 4 2 2 6 4 2 3" xfId="55881"/>
    <cellStyle name="Currency 4 2 2 6 4 3" xfId="39809"/>
    <cellStyle name="Currency 4 2 2 6 4 4" xfId="55882"/>
    <cellStyle name="Currency 4 2 2 6 5" xfId="15904"/>
    <cellStyle name="Currency 4 2 2 6 5 2" xfId="23281"/>
    <cellStyle name="Currency 4 2 2 6 5 2 2" xfId="47824"/>
    <cellStyle name="Currency 4 2 2 6 5 2 3" xfId="55883"/>
    <cellStyle name="Currency 4 2 2 6 5 3" xfId="40700"/>
    <cellStyle name="Currency 4 2 2 6 5 4" xfId="55884"/>
    <cellStyle name="Currency 4 2 2 6 6" xfId="16966"/>
    <cellStyle name="Currency 4 2 2 6 6 2" xfId="24385"/>
    <cellStyle name="Currency 4 2 2 6 6 2 2" xfId="48924"/>
    <cellStyle name="Currency 4 2 2 6 6 2 3" xfId="55885"/>
    <cellStyle name="Currency 4 2 2 6 6 3" xfId="41717"/>
    <cellStyle name="Currency 4 2 2 6 6 4" xfId="55886"/>
    <cellStyle name="Currency 4 2 2 6 7" xfId="18052"/>
    <cellStyle name="Currency 4 2 2 6 7 2" xfId="25491"/>
    <cellStyle name="Currency 4 2 2 6 7 2 2" xfId="50014"/>
    <cellStyle name="Currency 4 2 2 6 7 2 3" xfId="55887"/>
    <cellStyle name="Currency 4 2 2 6 7 3" xfId="42748"/>
    <cellStyle name="Currency 4 2 2 6 7 4" xfId="55888"/>
    <cellStyle name="Currency 4 2 2 6 8" xfId="19941"/>
    <cellStyle name="Currency 4 2 2 6 8 2" xfId="44510"/>
    <cellStyle name="Currency 4 2 2 6 8 3" xfId="55889"/>
    <cellStyle name="Currency 4 2 2 6 9" xfId="8482"/>
    <cellStyle name="Currency 4 2 2 6 9 2" xfId="33499"/>
    <cellStyle name="Currency 4 2 2 7" xfId="2209"/>
    <cellStyle name="Currency 4 2 2 7 10" xfId="27794"/>
    <cellStyle name="Currency 4 2 2 7 10 2" xfId="55890"/>
    <cellStyle name="Currency 4 2 2 7 11" xfId="55891"/>
    <cellStyle name="Currency 4 2 2 7 2" xfId="6574"/>
    <cellStyle name="Currency 4 2 2 7 2 2" xfId="20371"/>
    <cellStyle name="Currency 4 2 2 7 2 2 2" xfId="44933"/>
    <cellStyle name="Currency 4 2 2 7 2 2 3" xfId="55892"/>
    <cellStyle name="Currency 4 2 2 7 2 3" xfId="13939"/>
    <cellStyle name="Currency 4 2 2 7 2 3 2" xfId="38834"/>
    <cellStyle name="Currency 4 2 2 7 2 4" xfId="10513"/>
    <cellStyle name="Currency 4 2 2 7 2 4 2" xfId="35530"/>
    <cellStyle name="Currency 4 2 2 7 2 5" xfId="31657"/>
    <cellStyle name="Currency 4 2 2 7 3" xfId="4604"/>
    <cellStyle name="Currency 4 2 2 7 3 2" xfId="21328"/>
    <cellStyle name="Currency 4 2 2 7 3 2 2" xfId="45887"/>
    <cellStyle name="Currency 4 2 2 7 3 2 3" xfId="55893"/>
    <cellStyle name="Currency 4 2 2 7 3 3" xfId="12061"/>
    <cellStyle name="Currency 4 2 2 7 3 3 2" xfId="37078"/>
    <cellStyle name="Currency 4 2 2 7 3 4" xfId="29726"/>
    <cellStyle name="Currency 4 2 2 7 4" xfId="15028"/>
    <cellStyle name="Currency 4 2 2 7 4 2" xfId="22322"/>
    <cellStyle name="Currency 4 2 2 7 4 2 2" xfId="46881"/>
    <cellStyle name="Currency 4 2 2 7 4 2 3" xfId="55894"/>
    <cellStyle name="Currency 4 2 2 7 4 3" xfId="39870"/>
    <cellStyle name="Currency 4 2 2 7 4 4" xfId="55895"/>
    <cellStyle name="Currency 4 2 2 7 5" xfId="15967"/>
    <cellStyle name="Currency 4 2 2 7 5 2" xfId="23359"/>
    <cellStyle name="Currency 4 2 2 7 5 2 2" xfId="47902"/>
    <cellStyle name="Currency 4 2 2 7 5 2 3" xfId="55896"/>
    <cellStyle name="Currency 4 2 2 7 5 3" xfId="40763"/>
    <cellStyle name="Currency 4 2 2 7 5 4" xfId="55897"/>
    <cellStyle name="Currency 4 2 2 7 6" xfId="17033"/>
    <cellStyle name="Currency 4 2 2 7 6 2" xfId="24451"/>
    <cellStyle name="Currency 4 2 2 7 6 2 2" xfId="48990"/>
    <cellStyle name="Currency 4 2 2 7 6 2 3" xfId="55898"/>
    <cellStyle name="Currency 4 2 2 7 6 3" xfId="41783"/>
    <cellStyle name="Currency 4 2 2 7 6 4" xfId="55899"/>
    <cellStyle name="Currency 4 2 2 7 7" xfId="18127"/>
    <cellStyle name="Currency 4 2 2 7 7 2" xfId="25569"/>
    <cellStyle name="Currency 4 2 2 7 7 2 2" xfId="50092"/>
    <cellStyle name="Currency 4 2 2 7 7 2 3" xfId="55900"/>
    <cellStyle name="Currency 4 2 2 7 7 3" xfId="42823"/>
    <cellStyle name="Currency 4 2 2 7 7 4" xfId="55901"/>
    <cellStyle name="Currency 4 2 2 7 8" xfId="20011"/>
    <cellStyle name="Currency 4 2 2 7 8 2" xfId="44576"/>
    <cellStyle name="Currency 4 2 2 7 8 3" xfId="55902"/>
    <cellStyle name="Currency 4 2 2 7 9" xfId="8560"/>
    <cellStyle name="Currency 4 2 2 7 9 2" xfId="33577"/>
    <cellStyle name="Currency 4 2 2 8" xfId="2291"/>
    <cellStyle name="Currency 4 2 2 8 10" xfId="27861"/>
    <cellStyle name="Currency 4 2 2 8 10 2" xfId="55903"/>
    <cellStyle name="Currency 4 2 2 8 11" xfId="55904"/>
    <cellStyle name="Currency 4 2 2 8 2" xfId="6641"/>
    <cellStyle name="Currency 4 2 2 8 2 2" xfId="20439"/>
    <cellStyle name="Currency 4 2 2 8 2 2 2" xfId="45000"/>
    <cellStyle name="Currency 4 2 2 8 2 2 3" xfId="55905"/>
    <cellStyle name="Currency 4 2 2 8 2 3" xfId="13977"/>
    <cellStyle name="Currency 4 2 2 8 2 3 2" xfId="38871"/>
    <cellStyle name="Currency 4 2 2 8 2 4" xfId="10580"/>
    <cellStyle name="Currency 4 2 2 8 2 4 2" xfId="35597"/>
    <cellStyle name="Currency 4 2 2 8 2 5" xfId="31724"/>
    <cellStyle name="Currency 4 2 2 8 3" xfId="4671"/>
    <cellStyle name="Currency 4 2 2 8 3 2" xfId="21395"/>
    <cellStyle name="Currency 4 2 2 8 3 2 2" xfId="45954"/>
    <cellStyle name="Currency 4 2 2 8 3 2 3" xfId="55906"/>
    <cellStyle name="Currency 4 2 2 8 3 3" xfId="12062"/>
    <cellStyle name="Currency 4 2 2 8 3 3 2" xfId="37079"/>
    <cellStyle name="Currency 4 2 2 8 3 4" xfId="29793"/>
    <cellStyle name="Currency 4 2 2 8 4" xfId="15070"/>
    <cellStyle name="Currency 4 2 2 8 4 2" xfId="22393"/>
    <cellStyle name="Currency 4 2 2 8 4 2 2" xfId="46948"/>
    <cellStyle name="Currency 4 2 2 8 4 2 3" xfId="55907"/>
    <cellStyle name="Currency 4 2 2 8 4 3" xfId="39907"/>
    <cellStyle name="Currency 4 2 2 8 4 4" xfId="55908"/>
    <cellStyle name="Currency 4 2 2 8 5" xfId="16035"/>
    <cellStyle name="Currency 4 2 2 8 5 2" xfId="23426"/>
    <cellStyle name="Currency 4 2 2 8 5 2 2" xfId="47969"/>
    <cellStyle name="Currency 4 2 2 8 5 2 3" xfId="55909"/>
    <cellStyle name="Currency 4 2 2 8 5 3" xfId="40830"/>
    <cellStyle name="Currency 4 2 2 8 5 4" xfId="55910"/>
    <cellStyle name="Currency 4 2 2 8 6" xfId="17100"/>
    <cellStyle name="Currency 4 2 2 8 6 2" xfId="24518"/>
    <cellStyle name="Currency 4 2 2 8 6 2 2" xfId="49057"/>
    <cellStyle name="Currency 4 2 2 8 6 2 3" xfId="55911"/>
    <cellStyle name="Currency 4 2 2 8 6 3" xfId="41850"/>
    <cellStyle name="Currency 4 2 2 8 6 4" xfId="55912"/>
    <cellStyle name="Currency 4 2 2 8 7" xfId="18194"/>
    <cellStyle name="Currency 4 2 2 8 7 2" xfId="25636"/>
    <cellStyle name="Currency 4 2 2 8 7 2 2" xfId="50159"/>
    <cellStyle name="Currency 4 2 2 8 7 2 3" xfId="55913"/>
    <cellStyle name="Currency 4 2 2 8 7 3" xfId="42890"/>
    <cellStyle name="Currency 4 2 2 8 7 4" xfId="55914"/>
    <cellStyle name="Currency 4 2 2 8 8" xfId="19187"/>
    <cellStyle name="Currency 4 2 2 8 8 2" xfId="43780"/>
    <cellStyle name="Currency 4 2 2 8 8 3" xfId="55915"/>
    <cellStyle name="Currency 4 2 2 8 9" xfId="8627"/>
    <cellStyle name="Currency 4 2 2 8 9 2" xfId="33644"/>
    <cellStyle name="Currency 4 2 2 9" xfId="2366"/>
    <cellStyle name="Currency 4 2 2 9 10" xfId="55916"/>
    <cellStyle name="Currency 4 2 2 9 2" xfId="6710"/>
    <cellStyle name="Currency 4 2 2 9 2 2" xfId="21464"/>
    <cellStyle name="Currency 4 2 2 9 2 2 2" xfId="46023"/>
    <cellStyle name="Currency 4 2 2 9 2 2 3" xfId="55917"/>
    <cellStyle name="Currency 4 2 2 9 2 3" xfId="14686"/>
    <cellStyle name="Currency 4 2 2 9 2 3 2" xfId="39550"/>
    <cellStyle name="Currency 4 2 2 9 2 4" xfId="10649"/>
    <cellStyle name="Currency 4 2 2 9 2 4 2" xfId="35666"/>
    <cellStyle name="Currency 4 2 2 9 2 5" xfId="31793"/>
    <cellStyle name="Currency 4 2 2 9 3" xfId="4740"/>
    <cellStyle name="Currency 4 2 2 9 3 2" xfId="22467"/>
    <cellStyle name="Currency 4 2 2 9 3 2 2" xfId="47017"/>
    <cellStyle name="Currency 4 2 2 9 3 2 3" xfId="55918"/>
    <cellStyle name="Currency 4 2 2 9 3 3" xfId="12063"/>
    <cellStyle name="Currency 4 2 2 9 3 3 2" xfId="37080"/>
    <cellStyle name="Currency 4 2 2 9 3 4" xfId="29862"/>
    <cellStyle name="Currency 4 2 2 9 4" xfId="16101"/>
    <cellStyle name="Currency 4 2 2 9 4 2" xfId="23495"/>
    <cellStyle name="Currency 4 2 2 9 4 2 2" xfId="48038"/>
    <cellStyle name="Currency 4 2 2 9 4 2 3" xfId="55919"/>
    <cellStyle name="Currency 4 2 2 9 4 3" xfId="40896"/>
    <cellStyle name="Currency 4 2 2 9 4 4" xfId="55920"/>
    <cellStyle name="Currency 4 2 2 9 5" xfId="17169"/>
    <cellStyle name="Currency 4 2 2 9 5 2" xfId="24587"/>
    <cellStyle name="Currency 4 2 2 9 5 2 2" xfId="49126"/>
    <cellStyle name="Currency 4 2 2 9 5 2 3" xfId="55921"/>
    <cellStyle name="Currency 4 2 2 9 5 3" xfId="41919"/>
    <cellStyle name="Currency 4 2 2 9 5 4" xfId="55922"/>
    <cellStyle name="Currency 4 2 2 9 6" xfId="18263"/>
    <cellStyle name="Currency 4 2 2 9 6 2" xfId="25705"/>
    <cellStyle name="Currency 4 2 2 9 6 2 2" xfId="50228"/>
    <cellStyle name="Currency 4 2 2 9 6 2 3" xfId="55923"/>
    <cellStyle name="Currency 4 2 2 9 6 3" xfId="42959"/>
    <cellStyle name="Currency 4 2 2 9 6 4" xfId="55924"/>
    <cellStyle name="Currency 4 2 2 9 7" xfId="20053"/>
    <cellStyle name="Currency 4 2 2 9 7 2" xfId="44617"/>
    <cellStyle name="Currency 4 2 2 9 7 3" xfId="55925"/>
    <cellStyle name="Currency 4 2 2 9 8" xfId="8696"/>
    <cellStyle name="Currency 4 2 2 9 8 2" xfId="33713"/>
    <cellStyle name="Currency 4 2 2 9 9" xfId="27930"/>
    <cellStyle name="Currency 4 2 2 9 9 2" xfId="55926"/>
    <cellStyle name="Currency 4 2 20" xfId="5717"/>
    <cellStyle name="Currency 4 2 20 2" xfId="24739"/>
    <cellStyle name="Currency 4 2 20 2 2" xfId="49262"/>
    <cellStyle name="Currency 4 2 20 2 3" xfId="55927"/>
    <cellStyle name="Currency 4 2 20 3" xfId="17300"/>
    <cellStyle name="Currency 4 2 20 3 2" xfId="42002"/>
    <cellStyle name="Currency 4 2 20 4" xfId="9683"/>
    <cellStyle name="Currency 4 2 20 4 2" xfId="34700"/>
    <cellStyle name="Currency 4 2 20 5" xfId="30827"/>
    <cellStyle name="Currency 4 2 21" xfId="3774"/>
    <cellStyle name="Currency 4 2 21 2" xfId="12064"/>
    <cellStyle name="Currency 4 2 21 2 2" xfId="37081"/>
    <cellStyle name="Currency 4 2 21 3" xfId="28896"/>
    <cellStyle name="Currency 4 2 22" xfId="19364"/>
    <cellStyle name="Currency 4 2 22 2" xfId="43945"/>
    <cellStyle name="Currency 4 2 22 3" xfId="55928"/>
    <cellStyle name="Currency 4 2 23" xfId="7729"/>
    <cellStyle name="Currency 4 2 23 2" xfId="32747"/>
    <cellStyle name="Currency 4 2 24" xfId="26964"/>
    <cellStyle name="Currency 4 2 24 2" xfId="55929"/>
    <cellStyle name="Currency 4 2 25" xfId="55930"/>
    <cellStyle name="Currency 4 2 26" xfId="55931"/>
    <cellStyle name="Currency 4 2 27" xfId="55932"/>
    <cellStyle name="Currency 4 2 28" xfId="55933"/>
    <cellStyle name="Currency 4 2 29" xfId="55934"/>
    <cellStyle name="Currency 4 2 3" xfId="700"/>
    <cellStyle name="Currency 4 2 3 10" xfId="16246"/>
    <cellStyle name="Currency 4 2 3 10 2" xfId="23659"/>
    <cellStyle name="Currency 4 2 3 10 2 2" xfId="48198"/>
    <cellStyle name="Currency 4 2 3 10 2 3" xfId="55935"/>
    <cellStyle name="Currency 4 2 3 10 3" xfId="41006"/>
    <cellStyle name="Currency 4 2 3 10 4" xfId="55936"/>
    <cellStyle name="Currency 4 2 3 11" xfId="17324"/>
    <cellStyle name="Currency 4 2 3 11 2" xfId="24765"/>
    <cellStyle name="Currency 4 2 3 11 2 2" xfId="49288"/>
    <cellStyle name="Currency 4 2 3 11 2 3" xfId="55937"/>
    <cellStyle name="Currency 4 2 3 11 3" xfId="42026"/>
    <cellStyle name="Currency 4 2 3 11 4" xfId="55938"/>
    <cellStyle name="Currency 4 2 3 12" xfId="19043"/>
    <cellStyle name="Currency 4 2 3 12 2" xfId="43656"/>
    <cellStyle name="Currency 4 2 3 12 3" xfId="55939"/>
    <cellStyle name="Currency 4 2 3 13" xfId="7755"/>
    <cellStyle name="Currency 4 2 3 13 2" xfId="32773"/>
    <cellStyle name="Currency 4 2 3 14" xfId="26990"/>
    <cellStyle name="Currency 4 2 3 14 2" xfId="55940"/>
    <cellStyle name="Currency 4 2 3 15" xfId="55941"/>
    <cellStyle name="Currency 4 2 3 16" xfId="55942"/>
    <cellStyle name="Currency 4 2 3 17" xfId="55943"/>
    <cellStyle name="Currency 4 2 3 18" xfId="55944"/>
    <cellStyle name="Currency 4 2 3 19" xfId="55945"/>
    <cellStyle name="Currency 4 2 3 2" xfId="797"/>
    <cellStyle name="Currency 4 2 3 2 10" xfId="7797"/>
    <cellStyle name="Currency 4 2 3 2 10 2" xfId="32815"/>
    <cellStyle name="Currency 4 2 3 2 11" xfId="27032"/>
    <cellStyle name="Currency 4 2 3 2 11 2" xfId="55946"/>
    <cellStyle name="Currency 4 2 3 2 12" xfId="55947"/>
    <cellStyle name="Currency 4 2 3 2 13" xfId="55948"/>
    <cellStyle name="Currency 4 2 3 2 14" xfId="55949"/>
    <cellStyle name="Currency 4 2 3 2 15" xfId="55950"/>
    <cellStyle name="Currency 4 2 3 2 16" xfId="55951"/>
    <cellStyle name="Currency 4 2 3 2 17" xfId="55952"/>
    <cellStyle name="Currency 4 2 3 2 18" xfId="55953"/>
    <cellStyle name="Currency 4 2 3 2 19" xfId="55954"/>
    <cellStyle name="Currency 4 2 3 2 2" xfId="5785"/>
    <cellStyle name="Currency 4 2 3 2 2 2" xfId="19246"/>
    <cellStyle name="Currency 4 2 3 2 2 2 2" xfId="43839"/>
    <cellStyle name="Currency 4 2 3 2 2 2 3" xfId="55955"/>
    <cellStyle name="Currency 4 2 3 2 2 3" xfId="13664"/>
    <cellStyle name="Currency 4 2 3 2 2 3 2" xfId="38626"/>
    <cellStyle name="Currency 4 2 3 2 2 4" xfId="9751"/>
    <cellStyle name="Currency 4 2 3 2 2 4 2" xfId="34768"/>
    <cellStyle name="Currency 4 2 3 2 2 5" xfId="30895"/>
    <cellStyle name="Currency 4 2 3 2 20" xfId="55956"/>
    <cellStyle name="Currency 4 2 3 2 21" xfId="55957"/>
    <cellStyle name="Currency 4 2 3 2 22" xfId="55958"/>
    <cellStyle name="Currency 4 2 3 2 23" xfId="55959"/>
    <cellStyle name="Currency 4 2 3 2 24" xfId="55960"/>
    <cellStyle name="Currency 4 2 3 2 25" xfId="55961"/>
    <cellStyle name="Currency 4 2 3 2 26" xfId="55962"/>
    <cellStyle name="Currency 4 2 3 2 27" xfId="55963"/>
    <cellStyle name="Currency 4 2 3 2 28" xfId="55964"/>
    <cellStyle name="Currency 4 2 3 2 29" xfId="55965"/>
    <cellStyle name="Currency 4 2 3 2 3" xfId="3842"/>
    <cellStyle name="Currency 4 2 3 2 3 2" xfId="20101"/>
    <cellStyle name="Currency 4 2 3 2 3 2 2" xfId="44665"/>
    <cellStyle name="Currency 4 2 3 2 3 2 3" xfId="55966"/>
    <cellStyle name="Currency 4 2 3 2 3 3" xfId="12065"/>
    <cellStyle name="Currency 4 2 3 2 3 3 2" xfId="37082"/>
    <cellStyle name="Currency 4 2 3 2 3 4" xfId="28964"/>
    <cellStyle name="Currency 4 2 3 2 30" xfId="55967"/>
    <cellStyle name="Currency 4 2 3 2 31" xfId="55968"/>
    <cellStyle name="Currency 4 2 3 2 4" xfId="14061"/>
    <cellStyle name="Currency 4 2 3 2 4 2" xfId="20567"/>
    <cellStyle name="Currency 4 2 3 2 4 2 2" xfId="45128"/>
    <cellStyle name="Currency 4 2 3 2 4 2 3" xfId="55969"/>
    <cellStyle name="Currency 4 2 3 2 4 3" xfId="38942"/>
    <cellStyle name="Currency 4 2 3 2 4 4" xfId="55970"/>
    <cellStyle name="Currency 4 2 3 2 5" xfId="14794"/>
    <cellStyle name="Currency 4 2 3 2 5 2" xfId="21594"/>
    <cellStyle name="Currency 4 2 3 2 5 2 2" xfId="46153"/>
    <cellStyle name="Currency 4 2 3 2 5 2 3" xfId="55971"/>
    <cellStyle name="Currency 4 2 3 2 5 3" xfId="39639"/>
    <cellStyle name="Currency 4 2 3 2 5 4" xfId="55972"/>
    <cellStyle name="Currency 4 2 3 2 6" xfId="15235"/>
    <cellStyle name="Currency 4 2 3 2 6 2" xfId="22611"/>
    <cellStyle name="Currency 4 2 3 2 6 2 2" xfId="47155"/>
    <cellStyle name="Currency 4 2 3 2 6 2 3" xfId="55973"/>
    <cellStyle name="Currency 4 2 3 2 6 3" xfId="40038"/>
    <cellStyle name="Currency 4 2 3 2 6 4" xfId="55974"/>
    <cellStyle name="Currency 4 2 3 2 7" xfId="16289"/>
    <cellStyle name="Currency 4 2 3 2 7 2" xfId="23701"/>
    <cellStyle name="Currency 4 2 3 2 7 2 2" xfId="48240"/>
    <cellStyle name="Currency 4 2 3 2 7 2 3" xfId="55975"/>
    <cellStyle name="Currency 4 2 3 2 7 3" xfId="41048"/>
    <cellStyle name="Currency 4 2 3 2 7 4" xfId="55976"/>
    <cellStyle name="Currency 4 2 3 2 8" xfId="17367"/>
    <cellStyle name="Currency 4 2 3 2 8 2" xfId="24807"/>
    <cellStyle name="Currency 4 2 3 2 8 2 2" xfId="49330"/>
    <cellStyle name="Currency 4 2 3 2 8 2 3" xfId="55977"/>
    <cellStyle name="Currency 4 2 3 2 8 3" xfId="42068"/>
    <cellStyle name="Currency 4 2 3 2 8 4" xfId="55978"/>
    <cellStyle name="Currency 4 2 3 2 9" xfId="19146"/>
    <cellStyle name="Currency 4 2 3 2 9 2" xfId="43743"/>
    <cellStyle name="Currency 4 2 3 2 9 3" xfId="55979"/>
    <cellStyle name="Currency 4 2 3 20" xfId="55980"/>
    <cellStyle name="Currency 4 2 3 21" xfId="55981"/>
    <cellStyle name="Currency 4 2 3 22" xfId="55982"/>
    <cellStyle name="Currency 4 2 3 23" xfId="55983"/>
    <cellStyle name="Currency 4 2 3 24" xfId="55984"/>
    <cellStyle name="Currency 4 2 3 25" xfId="55985"/>
    <cellStyle name="Currency 4 2 3 26" xfId="55986"/>
    <cellStyle name="Currency 4 2 3 27" xfId="55987"/>
    <cellStyle name="Currency 4 2 3 28" xfId="55988"/>
    <cellStyle name="Currency 4 2 3 29" xfId="55989"/>
    <cellStyle name="Currency 4 2 3 3" xfId="2040"/>
    <cellStyle name="Currency 4 2 3 3 10" xfId="8499"/>
    <cellStyle name="Currency 4 2 3 3 10 2" xfId="33516"/>
    <cellStyle name="Currency 4 2 3 3 11" xfId="27733"/>
    <cellStyle name="Currency 4 2 3 3 11 2" xfId="55990"/>
    <cellStyle name="Currency 4 2 3 3 12" xfId="55991"/>
    <cellStyle name="Currency 4 2 3 3 2" xfId="6503"/>
    <cellStyle name="Currency 4 2 3 3 2 2" xfId="19958"/>
    <cellStyle name="Currency 4 2 3 3 2 2 2" xfId="44527"/>
    <cellStyle name="Currency 4 2 3 3 2 2 3" xfId="55992"/>
    <cellStyle name="Currency 4 2 3 3 2 3" xfId="13573"/>
    <cellStyle name="Currency 4 2 3 3 2 3 2" xfId="38563"/>
    <cellStyle name="Currency 4 2 3 3 2 4" xfId="10452"/>
    <cellStyle name="Currency 4 2 3 3 2 4 2" xfId="35469"/>
    <cellStyle name="Currency 4 2 3 3 2 5" xfId="31596"/>
    <cellStyle name="Currency 4 2 3 3 3" xfId="4543"/>
    <cellStyle name="Currency 4 2 3 3 3 2" xfId="20310"/>
    <cellStyle name="Currency 4 2 3 3 3 2 2" xfId="44872"/>
    <cellStyle name="Currency 4 2 3 3 3 2 3" xfId="55993"/>
    <cellStyle name="Currency 4 2 3 3 3 3" xfId="12066"/>
    <cellStyle name="Currency 4 2 3 3 3 3 2" xfId="37083"/>
    <cellStyle name="Currency 4 2 3 3 3 4" xfId="29665"/>
    <cellStyle name="Currency 4 2 3 3 4" xfId="14610"/>
    <cellStyle name="Currency 4 2 3 3 4 2" xfId="21266"/>
    <cellStyle name="Currency 4 2 3 3 4 2 2" xfId="45826"/>
    <cellStyle name="Currency 4 2 3 3 4 2 3" xfId="55994"/>
    <cellStyle name="Currency 4 2 3 3 4 3" xfId="39479"/>
    <cellStyle name="Currency 4 2 3 3 4 4" xfId="55995"/>
    <cellStyle name="Currency 4 2 3 3 5" xfId="14984"/>
    <cellStyle name="Currency 4 2 3 3 5 2" xfId="22276"/>
    <cellStyle name="Currency 4 2 3 3 5 2 2" xfId="46835"/>
    <cellStyle name="Currency 4 2 3 3 5 2 3" xfId="55996"/>
    <cellStyle name="Currency 4 2 3 3 5 3" xfId="39826"/>
    <cellStyle name="Currency 4 2 3 3 5 4" xfId="55997"/>
    <cellStyle name="Currency 4 2 3 3 6" xfId="15921"/>
    <cellStyle name="Currency 4 2 3 3 6 2" xfId="23298"/>
    <cellStyle name="Currency 4 2 3 3 6 2 2" xfId="47841"/>
    <cellStyle name="Currency 4 2 3 3 6 2 3" xfId="55998"/>
    <cellStyle name="Currency 4 2 3 3 6 3" xfId="40717"/>
    <cellStyle name="Currency 4 2 3 3 6 4" xfId="55999"/>
    <cellStyle name="Currency 4 2 3 3 7" xfId="16983"/>
    <cellStyle name="Currency 4 2 3 3 7 2" xfId="24402"/>
    <cellStyle name="Currency 4 2 3 3 7 2 2" xfId="48941"/>
    <cellStyle name="Currency 4 2 3 3 7 2 3" xfId="56000"/>
    <cellStyle name="Currency 4 2 3 3 7 3" xfId="41734"/>
    <cellStyle name="Currency 4 2 3 3 7 4" xfId="56001"/>
    <cellStyle name="Currency 4 2 3 3 8" xfId="18069"/>
    <cellStyle name="Currency 4 2 3 3 8 2" xfId="25508"/>
    <cellStyle name="Currency 4 2 3 3 8 2 2" xfId="50031"/>
    <cellStyle name="Currency 4 2 3 3 8 2 3" xfId="56002"/>
    <cellStyle name="Currency 4 2 3 3 8 3" xfId="42765"/>
    <cellStyle name="Currency 4 2 3 3 8 4" xfId="56003"/>
    <cellStyle name="Currency 4 2 3 3 9" xfId="19102"/>
    <cellStyle name="Currency 4 2 3 3 9 2" xfId="43701"/>
    <cellStyle name="Currency 4 2 3 3 9 3" xfId="56004"/>
    <cellStyle name="Currency 4 2 3 30" xfId="56005"/>
    <cellStyle name="Currency 4 2 3 31" xfId="56006"/>
    <cellStyle name="Currency 4 2 3 32" xfId="56007"/>
    <cellStyle name="Currency 4 2 3 33" xfId="56008"/>
    <cellStyle name="Currency 4 2 3 34" xfId="56009"/>
    <cellStyle name="Currency 4 2 3 35" xfId="56010"/>
    <cellStyle name="Currency 4 2 3 36" xfId="56011"/>
    <cellStyle name="Currency 4 2 3 4" xfId="2226"/>
    <cellStyle name="Currency 4 2 3 4 10" xfId="27811"/>
    <cellStyle name="Currency 4 2 3 4 10 2" xfId="56012"/>
    <cellStyle name="Currency 4 2 3 4 11" xfId="56013"/>
    <cellStyle name="Currency 4 2 3 4 2" xfId="6591"/>
    <cellStyle name="Currency 4 2 3 4 2 2" xfId="20388"/>
    <cellStyle name="Currency 4 2 3 4 2 2 2" xfId="44950"/>
    <cellStyle name="Currency 4 2 3 4 2 2 3" xfId="56014"/>
    <cellStyle name="Currency 4 2 3 4 2 3" xfId="13956"/>
    <cellStyle name="Currency 4 2 3 4 2 3 2" xfId="38851"/>
    <cellStyle name="Currency 4 2 3 4 2 4" xfId="10530"/>
    <cellStyle name="Currency 4 2 3 4 2 4 2" xfId="35547"/>
    <cellStyle name="Currency 4 2 3 4 2 5" xfId="31674"/>
    <cellStyle name="Currency 4 2 3 4 3" xfId="4621"/>
    <cellStyle name="Currency 4 2 3 4 3 2" xfId="21345"/>
    <cellStyle name="Currency 4 2 3 4 3 2 2" xfId="45904"/>
    <cellStyle name="Currency 4 2 3 4 3 2 3" xfId="56015"/>
    <cellStyle name="Currency 4 2 3 4 3 3" xfId="12067"/>
    <cellStyle name="Currency 4 2 3 4 3 3 2" xfId="37084"/>
    <cellStyle name="Currency 4 2 3 4 3 4" xfId="29743"/>
    <cellStyle name="Currency 4 2 3 4 4" xfId="15045"/>
    <cellStyle name="Currency 4 2 3 4 4 2" xfId="22339"/>
    <cellStyle name="Currency 4 2 3 4 4 2 2" xfId="46898"/>
    <cellStyle name="Currency 4 2 3 4 4 2 3" xfId="56016"/>
    <cellStyle name="Currency 4 2 3 4 4 3" xfId="39887"/>
    <cellStyle name="Currency 4 2 3 4 4 4" xfId="56017"/>
    <cellStyle name="Currency 4 2 3 4 5" xfId="15984"/>
    <cellStyle name="Currency 4 2 3 4 5 2" xfId="23376"/>
    <cellStyle name="Currency 4 2 3 4 5 2 2" xfId="47919"/>
    <cellStyle name="Currency 4 2 3 4 5 2 3" xfId="56018"/>
    <cellStyle name="Currency 4 2 3 4 5 3" xfId="40780"/>
    <cellStyle name="Currency 4 2 3 4 5 4" xfId="56019"/>
    <cellStyle name="Currency 4 2 3 4 6" xfId="17050"/>
    <cellStyle name="Currency 4 2 3 4 6 2" xfId="24468"/>
    <cellStyle name="Currency 4 2 3 4 6 2 2" xfId="49007"/>
    <cellStyle name="Currency 4 2 3 4 6 2 3" xfId="56020"/>
    <cellStyle name="Currency 4 2 3 4 6 3" xfId="41800"/>
    <cellStyle name="Currency 4 2 3 4 6 4" xfId="56021"/>
    <cellStyle name="Currency 4 2 3 4 7" xfId="18144"/>
    <cellStyle name="Currency 4 2 3 4 7 2" xfId="25586"/>
    <cellStyle name="Currency 4 2 3 4 7 2 2" xfId="50109"/>
    <cellStyle name="Currency 4 2 3 4 7 2 3" xfId="56022"/>
    <cellStyle name="Currency 4 2 3 4 7 3" xfId="42840"/>
    <cellStyle name="Currency 4 2 3 4 7 4" xfId="56023"/>
    <cellStyle name="Currency 4 2 3 4 8" xfId="20028"/>
    <cellStyle name="Currency 4 2 3 4 8 2" xfId="44593"/>
    <cellStyle name="Currency 4 2 3 4 8 3" xfId="56024"/>
    <cellStyle name="Currency 4 2 3 4 9" xfId="8577"/>
    <cellStyle name="Currency 4 2 3 4 9 2" xfId="33594"/>
    <cellStyle name="Currency 4 2 3 5" xfId="2336"/>
    <cellStyle name="Currency 4 2 3 5 10" xfId="27905"/>
    <cellStyle name="Currency 4 2 3 5 10 2" xfId="56025"/>
    <cellStyle name="Currency 4 2 3 5 11" xfId="56026"/>
    <cellStyle name="Currency 4 2 3 5 2" xfId="6685"/>
    <cellStyle name="Currency 4 2 3 5 2 2" xfId="20483"/>
    <cellStyle name="Currency 4 2 3 5 2 2 2" xfId="45044"/>
    <cellStyle name="Currency 4 2 3 5 2 2 3" xfId="56027"/>
    <cellStyle name="Currency 4 2 3 5 2 3" xfId="13999"/>
    <cellStyle name="Currency 4 2 3 5 2 3 2" xfId="38893"/>
    <cellStyle name="Currency 4 2 3 5 2 4" xfId="10624"/>
    <cellStyle name="Currency 4 2 3 5 2 4 2" xfId="35641"/>
    <cellStyle name="Currency 4 2 3 5 2 5" xfId="31768"/>
    <cellStyle name="Currency 4 2 3 5 3" xfId="4715"/>
    <cellStyle name="Currency 4 2 3 5 3 2" xfId="21439"/>
    <cellStyle name="Currency 4 2 3 5 3 2 2" xfId="45998"/>
    <cellStyle name="Currency 4 2 3 5 3 2 3" xfId="56028"/>
    <cellStyle name="Currency 4 2 3 5 3 3" xfId="12068"/>
    <cellStyle name="Currency 4 2 3 5 3 3 2" xfId="37085"/>
    <cellStyle name="Currency 4 2 3 5 3 4" xfId="29837"/>
    <cellStyle name="Currency 4 2 3 5 4" xfId="15092"/>
    <cellStyle name="Currency 4 2 3 5 4 2" xfId="22437"/>
    <cellStyle name="Currency 4 2 3 5 4 2 2" xfId="46992"/>
    <cellStyle name="Currency 4 2 3 5 4 2 3" xfId="56029"/>
    <cellStyle name="Currency 4 2 3 5 4 3" xfId="39929"/>
    <cellStyle name="Currency 4 2 3 5 4 4" xfId="56030"/>
    <cellStyle name="Currency 4 2 3 5 5" xfId="16079"/>
    <cellStyle name="Currency 4 2 3 5 5 2" xfId="23470"/>
    <cellStyle name="Currency 4 2 3 5 5 2 2" xfId="48013"/>
    <cellStyle name="Currency 4 2 3 5 5 2 3" xfId="56031"/>
    <cellStyle name="Currency 4 2 3 5 5 3" xfId="40874"/>
    <cellStyle name="Currency 4 2 3 5 5 4" xfId="56032"/>
    <cellStyle name="Currency 4 2 3 5 6" xfId="17144"/>
    <cellStyle name="Currency 4 2 3 5 6 2" xfId="24562"/>
    <cellStyle name="Currency 4 2 3 5 6 2 2" xfId="49101"/>
    <cellStyle name="Currency 4 2 3 5 6 2 3" xfId="56033"/>
    <cellStyle name="Currency 4 2 3 5 6 3" xfId="41894"/>
    <cellStyle name="Currency 4 2 3 5 6 4" xfId="56034"/>
    <cellStyle name="Currency 4 2 3 5 7" xfId="18238"/>
    <cellStyle name="Currency 4 2 3 5 7 2" xfId="25680"/>
    <cellStyle name="Currency 4 2 3 5 7 2 2" xfId="50203"/>
    <cellStyle name="Currency 4 2 3 5 7 2 3" xfId="56035"/>
    <cellStyle name="Currency 4 2 3 5 7 3" xfId="42934"/>
    <cellStyle name="Currency 4 2 3 5 7 4" xfId="56036"/>
    <cellStyle name="Currency 4 2 3 5 8" xfId="19204"/>
    <cellStyle name="Currency 4 2 3 5 8 2" xfId="43797"/>
    <cellStyle name="Currency 4 2 3 5 8 3" xfId="56037"/>
    <cellStyle name="Currency 4 2 3 5 9" xfId="8671"/>
    <cellStyle name="Currency 4 2 3 5 9 2" xfId="33688"/>
    <cellStyle name="Currency 4 2 3 6" xfId="3369"/>
    <cellStyle name="Currency 4 2 3 6 2" xfId="7527"/>
    <cellStyle name="Currency 4 2 3 6 2 2" xfId="26514"/>
    <cellStyle name="Currency 4 2 3 6 2 2 2" xfId="51036"/>
    <cellStyle name="Currency 4 2 3 6 2 2 3" xfId="56038"/>
    <cellStyle name="Currency 4 2 3 6 2 3" xfId="18921"/>
    <cellStyle name="Currency 4 2 3 6 2 3 2" xfId="43614"/>
    <cellStyle name="Currency 4 2 3 6 2 4" xfId="11457"/>
    <cellStyle name="Currency 4 2 3 6 2 4 2" xfId="36474"/>
    <cellStyle name="Currency 4 2 3 6 2 5" xfId="32601"/>
    <cellStyle name="Currency 4 2 3 6 3" xfId="5548"/>
    <cellStyle name="Currency 4 2 3 6 3 2" xfId="12069"/>
    <cellStyle name="Currency 4 2 3 6 3 2 2" xfId="37086"/>
    <cellStyle name="Currency 4 2 3 6 3 3" xfId="30670"/>
    <cellStyle name="Currency 4 2 3 6 4" xfId="9518"/>
    <cellStyle name="Currency 4 2 3 6 4 2" xfId="34535"/>
    <cellStyle name="Currency 4 2 3 6 5" xfId="28738"/>
    <cellStyle name="Currency 4 2 3 6 5 2" xfId="56039"/>
    <cellStyle name="Currency 4 2 3 6 6" xfId="56040"/>
    <cellStyle name="Currency 4 2 3 7" xfId="3474"/>
    <cellStyle name="Currency 4 2 3 7 2" xfId="7614"/>
    <cellStyle name="Currency 4 2 3 7 2 2" xfId="20525"/>
    <cellStyle name="Currency 4 2 3 7 2 2 2" xfId="45086"/>
    <cellStyle name="Currency 4 2 3 7 2 3" xfId="11544"/>
    <cellStyle name="Currency 4 2 3 7 2 3 2" xfId="36561"/>
    <cellStyle name="Currency 4 2 3 7 2 4" xfId="32688"/>
    <cellStyle name="Currency 4 2 3 7 3" xfId="5635"/>
    <cellStyle name="Currency 4 2 3 7 3 2" xfId="12070"/>
    <cellStyle name="Currency 4 2 3 7 3 2 2" xfId="37087"/>
    <cellStyle name="Currency 4 2 3 7 3 3" xfId="30757"/>
    <cellStyle name="Currency 4 2 3 7 4" xfId="9611"/>
    <cellStyle name="Currency 4 2 3 7 4 2" xfId="34628"/>
    <cellStyle name="Currency 4 2 3 7 5" xfId="28825"/>
    <cellStyle name="Currency 4 2 3 8" xfId="5743"/>
    <cellStyle name="Currency 4 2 3 8 2" xfId="21552"/>
    <cellStyle name="Currency 4 2 3 8 2 2" xfId="46111"/>
    <cellStyle name="Currency 4 2 3 8 2 3" xfId="56041"/>
    <cellStyle name="Currency 4 2 3 8 3" xfId="14755"/>
    <cellStyle name="Currency 4 2 3 8 3 2" xfId="39600"/>
    <cellStyle name="Currency 4 2 3 8 4" xfId="9709"/>
    <cellStyle name="Currency 4 2 3 8 4 2" xfId="34726"/>
    <cellStyle name="Currency 4 2 3 8 5" xfId="30853"/>
    <cellStyle name="Currency 4 2 3 9" xfId="3800"/>
    <cellStyle name="Currency 4 2 3 9 2" xfId="22569"/>
    <cellStyle name="Currency 4 2 3 9 2 2" xfId="47113"/>
    <cellStyle name="Currency 4 2 3 9 2 3" xfId="56042"/>
    <cellStyle name="Currency 4 2 3 9 3" xfId="12071"/>
    <cellStyle name="Currency 4 2 3 9 3 2" xfId="37088"/>
    <cellStyle name="Currency 4 2 3 9 4" xfId="28922"/>
    <cellStyle name="Currency 4 2 30" xfId="56043"/>
    <cellStyle name="Currency 4 2 31" xfId="56044"/>
    <cellStyle name="Currency 4 2 32" xfId="56045"/>
    <cellStyle name="Currency 4 2 33" xfId="56046"/>
    <cellStyle name="Currency 4 2 34" xfId="56047"/>
    <cellStyle name="Currency 4 2 35" xfId="56048"/>
    <cellStyle name="Currency 4 2 36" xfId="56049"/>
    <cellStyle name="Currency 4 2 37" xfId="56050"/>
    <cellStyle name="Currency 4 2 38" xfId="56051"/>
    <cellStyle name="Currency 4 2 39" xfId="56052"/>
    <cellStyle name="Currency 4 2 4" xfId="701"/>
    <cellStyle name="Currency 4 2 4 10" xfId="16247"/>
    <cellStyle name="Currency 4 2 4 10 2" xfId="23660"/>
    <cellStyle name="Currency 4 2 4 10 2 2" xfId="48199"/>
    <cellStyle name="Currency 4 2 4 10 2 3" xfId="56053"/>
    <cellStyle name="Currency 4 2 4 10 3" xfId="41007"/>
    <cellStyle name="Currency 4 2 4 10 4" xfId="56054"/>
    <cellStyle name="Currency 4 2 4 11" xfId="17325"/>
    <cellStyle name="Currency 4 2 4 11 2" xfId="24766"/>
    <cellStyle name="Currency 4 2 4 11 2 2" xfId="49289"/>
    <cellStyle name="Currency 4 2 4 11 2 3" xfId="56055"/>
    <cellStyle name="Currency 4 2 4 11 3" xfId="42027"/>
    <cellStyle name="Currency 4 2 4 11 4" xfId="56056"/>
    <cellStyle name="Currency 4 2 4 12" xfId="19051"/>
    <cellStyle name="Currency 4 2 4 12 2" xfId="43663"/>
    <cellStyle name="Currency 4 2 4 12 3" xfId="56057"/>
    <cellStyle name="Currency 4 2 4 13" xfId="7756"/>
    <cellStyle name="Currency 4 2 4 13 2" xfId="32774"/>
    <cellStyle name="Currency 4 2 4 14" xfId="26991"/>
    <cellStyle name="Currency 4 2 4 14 2" xfId="56058"/>
    <cellStyle name="Currency 4 2 4 15" xfId="56059"/>
    <cellStyle name="Currency 4 2 4 16" xfId="56060"/>
    <cellStyle name="Currency 4 2 4 17" xfId="56061"/>
    <cellStyle name="Currency 4 2 4 18" xfId="56062"/>
    <cellStyle name="Currency 4 2 4 19" xfId="56063"/>
    <cellStyle name="Currency 4 2 4 2" xfId="798"/>
    <cellStyle name="Currency 4 2 4 2 10" xfId="7798"/>
    <cellStyle name="Currency 4 2 4 2 10 2" xfId="32816"/>
    <cellStyle name="Currency 4 2 4 2 11" xfId="27033"/>
    <cellStyle name="Currency 4 2 4 2 11 2" xfId="56064"/>
    <cellStyle name="Currency 4 2 4 2 12" xfId="56065"/>
    <cellStyle name="Currency 4 2 4 2 2" xfId="5786"/>
    <cellStyle name="Currency 4 2 4 2 2 2" xfId="19247"/>
    <cellStyle name="Currency 4 2 4 2 2 2 2" xfId="43840"/>
    <cellStyle name="Currency 4 2 4 2 2 2 3" xfId="56066"/>
    <cellStyle name="Currency 4 2 4 2 2 3" xfId="13663"/>
    <cellStyle name="Currency 4 2 4 2 2 3 2" xfId="38625"/>
    <cellStyle name="Currency 4 2 4 2 2 4" xfId="9752"/>
    <cellStyle name="Currency 4 2 4 2 2 4 2" xfId="34769"/>
    <cellStyle name="Currency 4 2 4 2 2 5" xfId="30896"/>
    <cellStyle name="Currency 4 2 4 2 3" xfId="3843"/>
    <cellStyle name="Currency 4 2 4 2 3 2" xfId="20102"/>
    <cellStyle name="Currency 4 2 4 2 3 2 2" xfId="44666"/>
    <cellStyle name="Currency 4 2 4 2 3 2 3" xfId="56067"/>
    <cellStyle name="Currency 4 2 4 2 3 3" xfId="12072"/>
    <cellStyle name="Currency 4 2 4 2 3 3 2" xfId="37089"/>
    <cellStyle name="Currency 4 2 4 2 3 4" xfId="28965"/>
    <cellStyle name="Currency 4 2 4 2 4" xfId="14062"/>
    <cellStyle name="Currency 4 2 4 2 4 2" xfId="20568"/>
    <cellStyle name="Currency 4 2 4 2 4 2 2" xfId="45129"/>
    <cellStyle name="Currency 4 2 4 2 4 2 3" xfId="56068"/>
    <cellStyle name="Currency 4 2 4 2 4 3" xfId="38943"/>
    <cellStyle name="Currency 4 2 4 2 4 4" xfId="56069"/>
    <cellStyle name="Currency 4 2 4 2 5" xfId="14795"/>
    <cellStyle name="Currency 4 2 4 2 5 2" xfId="21595"/>
    <cellStyle name="Currency 4 2 4 2 5 2 2" xfId="46154"/>
    <cellStyle name="Currency 4 2 4 2 5 2 3" xfId="56070"/>
    <cellStyle name="Currency 4 2 4 2 5 3" xfId="39640"/>
    <cellStyle name="Currency 4 2 4 2 5 4" xfId="56071"/>
    <cellStyle name="Currency 4 2 4 2 6" xfId="15236"/>
    <cellStyle name="Currency 4 2 4 2 6 2" xfId="22612"/>
    <cellStyle name="Currency 4 2 4 2 6 2 2" xfId="47156"/>
    <cellStyle name="Currency 4 2 4 2 6 2 3" xfId="56072"/>
    <cellStyle name="Currency 4 2 4 2 6 3" xfId="40039"/>
    <cellStyle name="Currency 4 2 4 2 6 4" xfId="56073"/>
    <cellStyle name="Currency 4 2 4 2 7" xfId="16290"/>
    <cellStyle name="Currency 4 2 4 2 7 2" xfId="23702"/>
    <cellStyle name="Currency 4 2 4 2 7 2 2" xfId="48241"/>
    <cellStyle name="Currency 4 2 4 2 7 2 3" xfId="56074"/>
    <cellStyle name="Currency 4 2 4 2 7 3" xfId="41049"/>
    <cellStyle name="Currency 4 2 4 2 7 4" xfId="56075"/>
    <cellStyle name="Currency 4 2 4 2 8" xfId="17368"/>
    <cellStyle name="Currency 4 2 4 2 8 2" xfId="24808"/>
    <cellStyle name="Currency 4 2 4 2 8 2 2" xfId="49331"/>
    <cellStyle name="Currency 4 2 4 2 8 2 3" xfId="56076"/>
    <cellStyle name="Currency 4 2 4 2 8 3" xfId="42069"/>
    <cellStyle name="Currency 4 2 4 2 8 4" xfId="56077"/>
    <cellStyle name="Currency 4 2 4 2 9" xfId="19147"/>
    <cellStyle name="Currency 4 2 4 2 9 2" xfId="43744"/>
    <cellStyle name="Currency 4 2 4 2 9 3" xfId="56078"/>
    <cellStyle name="Currency 4 2 4 20" xfId="56079"/>
    <cellStyle name="Currency 4 2 4 21" xfId="56080"/>
    <cellStyle name="Currency 4 2 4 22" xfId="56081"/>
    <cellStyle name="Currency 4 2 4 23" xfId="56082"/>
    <cellStyle name="Currency 4 2 4 24" xfId="56083"/>
    <cellStyle name="Currency 4 2 4 25" xfId="56084"/>
    <cellStyle name="Currency 4 2 4 26" xfId="56085"/>
    <cellStyle name="Currency 4 2 4 27" xfId="56086"/>
    <cellStyle name="Currency 4 2 4 28" xfId="56087"/>
    <cellStyle name="Currency 4 2 4 29" xfId="56088"/>
    <cellStyle name="Currency 4 2 4 3" xfId="2041"/>
    <cellStyle name="Currency 4 2 4 3 10" xfId="8500"/>
    <cellStyle name="Currency 4 2 4 3 10 2" xfId="33517"/>
    <cellStyle name="Currency 4 2 4 3 11" xfId="27734"/>
    <cellStyle name="Currency 4 2 4 3 11 2" xfId="56089"/>
    <cellStyle name="Currency 4 2 4 3 12" xfId="56090"/>
    <cellStyle name="Currency 4 2 4 3 2" xfId="6504"/>
    <cellStyle name="Currency 4 2 4 3 2 2" xfId="19959"/>
    <cellStyle name="Currency 4 2 4 3 2 2 2" xfId="44528"/>
    <cellStyle name="Currency 4 2 4 3 2 2 3" xfId="56091"/>
    <cellStyle name="Currency 4 2 4 3 2 3" xfId="13572"/>
    <cellStyle name="Currency 4 2 4 3 2 3 2" xfId="38562"/>
    <cellStyle name="Currency 4 2 4 3 2 4" xfId="10453"/>
    <cellStyle name="Currency 4 2 4 3 2 4 2" xfId="35470"/>
    <cellStyle name="Currency 4 2 4 3 2 5" xfId="31597"/>
    <cellStyle name="Currency 4 2 4 3 3" xfId="4544"/>
    <cellStyle name="Currency 4 2 4 3 3 2" xfId="20311"/>
    <cellStyle name="Currency 4 2 4 3 3 2 2" xfId="44873"/>
    <cellStyle name="Currency 4 2 4 3 3 2 3" xfId="56092"/>
    <cellStyle name="Currency 4 2 4 3 3 3" xfId="12073"/>
    <cellStyle name="Currency 4 2 4 3 3 3 2" xfId="37090"/>
    <cellStyle name="Currency 4 2 4 3 3 4" xfId="29666"/>
    <cellStyle name="Currency 4 2 4 3 4" xfId="14611"/>
    <cellStyle name="Currency 4 2 4 3 4 2" xfId="21267"/>
    <cellStyle name="Currency 4 2 4 3 4 2 2" xfId="45827"/>
    <cellStyle name="Currency 4 2 4 3 4 2 3" xfId="56093"/>
    <cellStyle name="Currency 4 2 4 3 4 3" xfId="39480"/>
    <cellStyle name="Currency 4 2 4 3 4 4" xfId="56094"/>
    <cellStyle name="Currency 4 2 4 3 5" xfId="14985"/>
    <cellStyle name="Currency 4 2 4 3 5 2" xfId="22277"/>
    <cellStyle name="Currency 4 2 4 3 5 2 2" xfId="46836"/>
    <cellStyle name="Currency 4 2 4 3 5 2 3" xfId="56095"/>
    <cellStyle name="Currency 4 2 4 3 5 3" xfId="39827"/>
    <cellStyle name="Currency 4 2 4 3 5 4" xfId="56096"/>
    <cellStyle name="Currency 4 2 4 3 6" xfId="15922"/>
    <cellStyle name="Currency 4 2 4 3 6 2" xfId="23299"/>
    <cellStyle name="Currency 4 2 4 3 6 2 2" xfId="47842"/>
    <cellStyle name="Currency 4 2 4 3 6 2 3" xfId="56097"/>
    <cellStyle name="Currency 4 2 4 3 6 3" xfId="40718"/>
    <cellStyle name="Currency 4 2 4 3 6 4" xfId="56098"/>
    <cellStyle name="Currency 4 2 4 3 7" xfId="16984"/>
    <cellStyle name="Currency 4 2 4 3 7 2" xfId="24403"/>
    <cellStyle name="Currency 4 2 4 3 7 2 2" xfId="48942"/>
    <cellStyle name="Currency 4 2 4 3 7 2 3" xfId="56099"/>
    <cellStyle name="Currency 4 2 4 3 7 3" xfId="41735"/>
    <cellStyle name="Currency 4 2 4 3 7 4" xfId="56100"/>
    <cellStyle name="Currency 4 2 4 3 8" xfId="18070"/>
    <cellStyle name="Currency 4 2 4 3 8 2" xfId="25509"/>
    <cellStyle name="Currency 4 2 4 3 8 2 2" xfId="50032"/>
    <cellStyle name="Currency 4 2 4 3 8 2 3" xfId="56101"/>
    <cellStyle name="Currency 4 2 4 3 8 3" xfId="42766"/>
    <cellStyle name="Currency 4 2 4 3 8 4" xfId="56102"/>
    <cellStyle name="Currency 4 2 4 3 9" xfId="19103"/>
    <cellStyle name="Currency 4 2 4 3 9 2" xfId="43702"/>
    <cellStyle name="Currency 4 2 4 3 9 3" xfId="56103"/>
    <cellStyle name="Currency 4 2 4 30" xfId="56104"/>
    <cellStyle name="Currency 4 2 4 31" xfId="56105"/>
    <cellStyle name="Currency 4 2 4 32" xfId="56106"/>
    <cellStyle name="Currency 4 2 4 33" xfId="56107"/>
    <cellStyle name="Currency 4 2 4 34" xfId="56108"/>
    <cellStyle name="Currency 4 2 4 4" xfId="2227"/>
    <cellStyle name="Currency 4 2 4 4 10" xfId="27812"/>
    <cellStyle name="Currency 4 2 4 4 10 2" xfId="56109"/>
    <cellStyle name="Currency 4 2 4 4 11" xfId="56110"/>
    <cellStyle name="Currency 4 2 4 4 2" xfId="6592"/>
    <cellStyle name="Currency 4 2 4 4 2 2" xfId="20389"/>
    <cellStyle name="Currency 4 2 4 4 2 2 2" xfId="44951"/>
    <cellStyle name="Currency 4 2 4 4 2 2 3" xfId="56111"/>
    <cellStyle name="Currency 4 2 4 4 2 3" xfId="13957"/>
    <cellStyle name="Currency 4 2 4 4 2 3 2" xfId="38852"/>
    <cellStyle name="Currency 4 2 4 4 2 4" xfId="10531"/>
    <cellStyle name="Currency 4 2 4 4 2 4 2" xfId="35548"/>
    <cellStyle name="Currency 4 2 4 4 2 5" xfId="31675"/>
    <cellStyle name="Currency 4 2 4 4 3" xfId="4622"/>
    <cellStyle name="Currency 4 2 4 4 3 2" xfId="21346"/>
    <cellStyle name="Currency 4 2 4 4 3 2 2" xfId="45905"/>
    <cellStyle name="Currency 4 2 4 4 3 2 3" xfId="56112"/>
    <cellStyle name="Currency 4 2 4 4 3 3" xfId="12074"/>
    <cellStyle name="Currency 4 2 4 4 3 3 2" xfId="37091"/>
    <cellStyle name="Currency 4 2 4 4 3 4" xfId="29744"/>
    <cellStyle name="Currency 4 2 4 4 4" xfId="15046"/>
    <cellStyle name="Currency 4 2 4 4 4 2" xfId="22340"/>
    <cellStyle name="Currency 4 2 4 4 4 2 2" xfId="46899"/>
    <cellStyle name="Currency 4 2 4 4 4 2 3" xfId="56113"/>
    <cellStyle name="Currency 4 2 4 4 4 3" xfId="39888"/>
    <cellStyle name="Currency 4 2 4 4 4 4" xfId="56114"/>
    <cellStyle name="Currency 4 2 4 4 5" xfId="15985"/>
    <cellStyle name="Currency 4 2 4 4 5 2" xfId="23377"/>
    <cellStyle name="Currency 4 2 4 4 5 2 2" xfId="47920"/>
    <cellStyle name="Currency 4 2 4 4 5 2 3" xfId="56115"/>
    <cellStyle name="Currency 4 2 4 4 5 3" xfId="40781"/>
    <cellStyle name="Currency 4 2 4 4 5 4" xfId="56116"/>
    <cellStyle name="Currency 4 2 4 4 6" xfId="17051"/>
    <cellStyle name="Currency 4 2 4 4 6 2" xfId="24469"/>
    <cellStyle name="Currency 4 2 4 4 6 2 2" xfId="49008"/>
    <cellStyle name="Currency 4 2 4 4 6 2 3" xfId="56117"/>
    <cellStyle name="Currency 4 2 4 4 6 3" xfId="41801"/>
    <cellStyle name="Currency 4 2 4 4 6 4" xfId="56118"/>
    <cellStyle name="Currency 4 2 4 4 7" xfId="18145"/>
    <cellStyle name="Currency 4 2 4 4 7 2" xfId="25587"/>
    <cellStyle name="Currency 4 2 4 4 7 2 2" xfId="50110"/>
    <cellStyle name="Currency 4 2 4 4 7 2 3" xfId="56119"/>
    <cellStyle name="Currency 4 2 4 4 7 3" xfId="42841"/>
    <cellStyle name="Currency 4 2 4 4 7 4" xfId="56120"/>
    <cellStyle name="Currency 4 2 4 4 8" xfId="20029"/>
    <cellStyle name="Currency 4 2 4 4 8 2" xfId="44594"/>
    <cellStyle name="Currency 4 2 4 4 8 3" xfId="56121"/>
    <cellStyle name="Currency 4 2 4 4 9" xfId="8578"/>
    <cellStyle name="Currency 4 2 4 4 9 2" xfId="33595"/>
    <cellStyle name="Currency 4 2 4 5" xfId="2337"/>
    <cellStyle name="Currency 4 2 4 5 10" xfId="27906"/>
    <cellStyle name="Currency 4 2 4 5 10 2" xfId="56122"/>
    <cellStyle name="Currency 4 2 4 5 11" xfId="56123"/>
    <cellStyle name="Currency 4 2 4 5 2" xfId="6686"/>
    <cellStyle name="Currency 4 2 4 5 2 2" xfId="20484"/>
    <cellStyle name="Currency 4 2 4 5 2 2 2" xfId="45045"/>
    <cellStyle name="Currency 4 2 4 5 2 2 3" xfId="56124"/>
    <cellStyle name="Currency 4 2 4 5 2 3" xfId="14000"/>
    <cellStyle name="Currency 4 2 4 5 2 3 2" xfId="38894"/>
    <cellStyle name="Currency 4 2 4 5 2 4" xfId="10625"/>
    <cellStyle name="Currency 4 2 4 5 2 4 2" xfId="35642"/>
    <cellStyle name="Currency 4 2 4 5 2 5" xfId="31769"/>
    <cellStyle name="Currency 4 2 4 5 3" xfId="4716"/>
    <cellStyle name="Currency 4 2 4 5 3 2" xfId="21440"/>
    <cellStyle name="Currency 4 2 4 5 3 2 2" xfId="45999"/>
    <cellStyle name="Currency 4 2 4 5 3 2 3" xfId="56125"/>
    <cellStyle name="Currency 4 2 4 5 3 3" xfId="12075"/>
    <cellStyle name="Currency 4 2 4 5 3 3 2" xfId="37092"/>
    <cellStyle name="Currency 4 2 4 5 3 4" xfId="29838"/>
    <cellStyle name="Currency 4 2 4 5 4" xfId="15093"/>
    <cellStyle name="Currency 4 2 4 5 4 2" xfId="22438"/>
    <cellStyle name="Currency 4 2 4 5 4 2 2" xfId="46993"/>
    <cellStyle name="Currency 4 2 4 5 4 2 3" xfId="56126"/>
    <cellStyle name="Currency 4 2 4 5 4 3" xfId="39930"/>
    <cellStyle name="Currency 4 2 4 5 4 4" xfId="56127"/>
    <cellStyle name="Currency 4 2 4 5 5" xfId="16080"/>
    <cellStyle name="Currency 4 2 4 5 5 2" xfId="23471"/>
    <cellStyle name="Currency 4 2 4 5 5 2 2" xfId="48014"/>
    <cellStyle name="Currency 4 2 4 5 5 2 3" xfId="56128"/>
    <cellStyle name="Currency 4 2 4 5 5 3" xfId="40875"/>
    <cellStyle name="Currency 4 2 4 5 5 4" xfId="56129"/>
    <cellStyle name="Currency 4 2 4 5 6" xfId="17145"/>
    <cellStyle name="Currency 4 2 4 5 6 2" xfId="24563"/>
    <cellStyle name="Currency 4 2 4 5 6 2 2" xfId="49102"/>
    <cellStyle name="Currency 4 2 4 5 6 2 3" xfId="56130"/>
    <cellStyle name="Currency 4 2 4 5 6 3" xfId="41895"/>
    <cellStyle name="Currency 4 2 4 5 6 4" xfId="56131"/>
    <cellStyle name="Currency 4 2 4 5 7" xfId="18239"/>
    <cellStyle name="Currency 4 2 4 5 7 2" xfId="25681"/>
    <cellStyle name="Currency 4 2 4 5 7 2 2" xfId="50204"/>
    <cellStyle name="Currency 4 2 4 5 7 2 3" xfId="56132"/>
    <cellStyle name="Currency 4 2 4 5 7 3" xfId="42935"/>
    <cellStyle name="Currency 4 2 4 5 7 4" xfId="56133"/>
    <cellStyle name="Currency 4 2 4 5 8" xfId="19205"/>
    <cellStyle name="Currency 4 2 4 5 8 2" xfId="43798"/>
    <cellStyle name="Currency 4 2 4 5 8 3" xfId="56134"/>
    <cellStyle name="Currency 4 2 4 5 9" xfId="8672"/>
    <cellStyle name="Currency 4 2 4 5 9 2" xfId="33689"/>
    <cellStyle name="Currency 4 2 4 6" xfId="3426"/>
    <cellStyle name="Currency 4 2 4 6 2" xfId="7574"/>
    <cellStyle name="Currency 4 2 4 6 2 2" xfId="26561"/>
    <cellStyle name="Currency 4 2 4 6 2 2 2" xfId="51083"/>
    <cellStyle name="Currency 4 2 4 6 2 2 3" xfId="56135"/>
    <cellStyle name="Currency 4 2 4 6 2 3" xfId="18959"/>
    <cellStyle name="Currency 4 2 4 6 2 3 2" xfId="43652"/>
    <cellStyle name="Currency 4 2 4 6 2 4" xfId="11504"/>
    <cellStyle name="Currency 4 2 4 6 2 4 2" xfId="36521"/>
    <cellStyle name="Currency 4 2 4 6 2 5" xfId="32648"/>
    <cellStyle name="Currency 4 2 4 6 3" xfId="5595"/>
    <cellStyle name="Currency 4 2 4 6 3 2" xfId="12076"/>
    <cellStyle name="Currency 4 2 4 6 3 2 2" xfId="37093"/>
    <cellStyle name="Currency 4 2 4 6 3 3" xfId="30717"/>
    <cellStyle name="Currency 4 2 4 6 4" xfId="9570"/>
    <cellStyle name="Currency 4 2 4 6 4 2" xfId="34587"/>
    <cellStyle name="Currency 4 2 4 6 5" xfId="28785"/>
    <cellStyle name="Currency 4 2 4 6 5 2" xfId="56136"/>
    <cellStyle name="Currency 4 2 4 6 6" xfId="56137"/>
    <cellStyle name="Currency 4 2 4 7" xfId="5744"/>
    <cellStyle name="Currency 4 2 4 7 2" xfId="20526"/>
    <cellStyle name="Currency 4 2 4 7 2 2" xfId="45087"/>
    <cellStyle name="Currency 4 2 4 7 2 3" xfId="56138"/>
    <cellStyle name="Currency 4 2 4 7 3" xfId="14031"/>
    <cellStyle name="Currency 4 2 4 7 3 2" xfId="38912"/>
    <cellStyle name="Currency 4 2 4 7 4" xfId="9710"/>
    <cellStyle name="Currency 4 2 4 7 4 2" xfId="34727"/>
    <cellStyle name="Currency 4 2 4 7 5" xfId="30854"/>
    <cellStyle name="Currency 4 2 4 8" xfId="3801"/>
    <cellStyle name="Currency 4 2 4 8 2" xfId="21553"/>
    <cellStyle name="Currency 4 2 4 8 2 2" xfId="46112"/>
    <cellStyle name="Currency 4 2 4 8 2 3" xfId="56139"/>
    <cellStyle name="Currency 4 2 4 8 3" xfId="12077"/>
    <cellStyle name="Currency 4 2 4 8 3 2" xfId="37094"/>
    <cellStyle name="Currency 4 2 4 8 4" xfId="28923"/>
    <cellStyle name="Currency 4 2 4 9" xfId="15196"/>
    <cellStyle name="Currency 4 2 4 9 2" xfId="22570"/>
    <cellStyle name="Currency 4 2 4 9 2 2" xfId="47114"/>
    <cellStyle name="Currency 4 2 4 9 2 3" xfId="56140"/>
    <cellStyle name="Currency 4 2 4 9 3" xfId="39999"/>
    <cellStyle name="Currency 4 2 4 9 4" xfId="56141"/>
    <cellStyle name="Currency 4 2 40" xfId="56142"/>
    <cellStyle name="Currency 4 2 41" xfId="56143"/>
    <cellStyle name="Currency 4 2 42" xfId="56144"/>
    <cellStyle name="Currency 4 2 43" xfId="56145"/>
    <cellStyle name="Currency 4 2 44" xfId="56146"/>
    <cellStyle name="Currency 4 2 45" xfId="56147"/>
    <cellStyle name="Currency 4 2 46" xfId="56148"/>
    <cellStyle name="Currency 4 2 5" xfId="697"/>
    <cellStyle name="Currency 4 2 5 10" xfId="16243"/>
    <cellStyle name="Currency 4 2 5 10 2" xfId="23656"/>
    <cellStyle name="Currency 4 2 5 10 2 2" xfId="48195"/>
    <cellStyle name="Currency 4 2 5 10 2 3" xfId="56149"/>
    <cellStyle name="Currency 4 2 5 10 3" xfId="41003"/>
    <cellStyle name="Currency 4 2 5 10 4" xfId="56150"/>
    <cellStyle name="Currency 4 2 5 11" xfId="17321"/>
    <cellStyle name="Currency 4 2 5 11 2" xfId="24762"/>
    <cellStyle name="Currency 4 2 5 11 2 2" xfId="49285"/>
    <cellStyle name="Currency 4 2 5 11 2 3" xfId="56151"/>
    <cellStyle name="Currency 4 2 5 11 3" xfId="42023"/>
    <cellStyle name="Currency 4 2 5 11 4" xfId="56152"/>
    <cellStyle name="Currency 4 2 5 12" xfId="19099"/>
    <cellStyle name="Currency 4 2 5 12 2" xfId="43698"/>
    <cellStyle name="Currency 4 2 5 12 3" xfId="56153"/>
    <cellStyle name="Currency 4 2 5 13" xfId="7752"/>
    <cellStyle name="Currency 4 2 5 13 2" xfId="32770"/>
    <cellStyle name="Currency 4 2 5 14" xfId="26987"/>
    <cellStyle name="Currency 4 2 5 14 2" xfId="56154"/>
    <cellStyle name="Currency 4 2 5 15" xfId="56155"/>
    <cellStyle name="Currency 4 2 5 16" xfId="56156"/>
    <cellStyle name="Currency 4 2 5 17" xfId="56157"/>
    <cellStyle name="Currency 4 2 5 18" xfId="56158"/>
    <cellStyle name="Currency 4 2 5 19" xfId="56159"/>
    <cellStyle name="Currency 4 2 5 2" xfId="794"/>
    <cellStyle name="Currency 4 2 5 2 10" xfId="7794"/>
    <cellStyle name="Currency 4 2 5 2 10 2" xfId="32812"/>
    <cellStyle name="Currency 4 2 5 2 11" xfId="27029"/>
    <cellStyle name="Currency 4 2 5 2 11 2" xfId="56160"/>
    <cellStyle name="Currency 4 2 5 2 12" xfId="56161"/>
    <cellStyle name="Currency 4 2 5 2 2" xfId="5782"/>
    <cellStyle name="Currency 4 2 5 2 2 2" xfId="19243"/>
    <cellStyle name="Currency 4 2 5 2 2 2 2" xfId="43836"/>
    <cellStyle name="Currency 4 2 5 2 2 2 3" xfId="56162"/>
    <cellStyle name="Currency 4 2 5 2 2 3" xfId="13667"/>
    <cellStyle name="Currency 4 2 5 2 2 3 2" xfId="38629"/>
    <cellStyle name="Currency 4 2 5 2 2 4" xfId="9748"/>
    <cellStyle name="Currency 4 2 5 2 2 4 2" xfId="34765"/>
    <cellStyle name="Currency 4 2 5 2 2 5" xfId="30892"/>
    <cellStyle name="Currency 4 2 5 2 3" xfId="3839"/>
    <cellStyle name="Currency 4 2 5 2 3 2" xfId="20098"/>
    <cellStyle name="Currency 4 2 5 2 3 2 2" xfId="44662"/>
    <cellStyle name="Currency 4 2 5 2 3 2 3" xfId="56163"/>
    <cellStyle name="Currency 4 2 5 2 3 3" xfId="12078"/>
    <cellStyle name="Currency 4 2 5 2 3 3 2" xfId="37095"/>
    <cellStyle name="Currency 4 2 5 2 3 4" xfId="28961"/>
    <cellStyle name="Currency 4 2 5 2 4" xfId="14058"/>
    <cellStyle name="Currency 4 2 5 2 4 2" xfId="20564"/>
    <cellStyle name="Currency 4 2 5 2 4 2 2" xfId="45125"/>
    <cellStyle name="Currency 4 2 5 2 4 2 3" xfId="56164"/>
    <cellStyle name="Currency 4 2 5 2 4 3" xfId="38939"/>
    <cellStyle name="Currency 4 2 5 2 4 4" xfId="56165"/>
    <cellStyle name="Currency 4 2 5 2 5" xfId="14791"/>
    <cellStyle name="Currency 4 2 5 2 5 2" xfId="21591"/>
    <cellStyle name="Currency 4 2 5 2 5 2 2" xfId="46150"/>
    <cellStyle name="Currency 4 2 5 2 5 2 3" xfId="56166"/>
    <cellStyle name="Currency 4 2 5 2 5 3" xfId="39636"/>
    <cellStyle name="Currency 4 2 5 2 5 4" xfId="56167"/>
    <cellStyle name="Currency 4 2 5 2 6" xfId="15232"/>
    <cellStyle name="Currency 4 2 5 2 6 2" xfId="22608"/>
    <cellStyle name="Currency 4 2 5 2 6 2 2" xfId="47152"/>
    <cellStyle name="Currency 4 2 5 2 6 2 3" xfId="56168"/>
    <cellStyle name="Currency 4 2 5 2 6 3" xfId="40035"/>
    <cellStyle name="Currency 4 2 5 2 6 4" xfId="56169"/>
    <cellStyle name="Currency 4 2 5 2 7" xfId="16286"/>
    <cellStyle name="Currency 4 2 5 2 7 2" xfId="23698"/>
    <cellStyle name="Currency 4 2 5 2 7 2 2" xfId="48237"/>
    <cellStyle name="Currency 4 2 5 2 7 2 3" xfId="56170"/>
    <cellStyle name="Currency 4 2 5 2 7 3" xfId="41045"/>
    <cellStyle name="Currency 4 2 5 2 7 4" xfId="56171"/>
    <cellStyle name="Currency 4 2 5 2 8" xfId="17364"/>
    <cellStyle name="Currency 4 2 5 2 8 2" xfId="24804"/>
    <cellStyle name="Currency 4 2 5 2 8 2 2" xfId="49327"/>
    <cellStyle name="Currency 4 2 5 2 8 2 3" xfId="56172"/>
    <cellStyle name="Currency 4 2 5 2 8 3" xfId="42065"/>
    <cellStyle name="Currency 4 2 5 2 8 4" xfId="56173"/>
    <cellStyle name="Currency 4 2 5 2 9" xfId="19143"/>
    <cellStyle name="Currency 4 2 5 2 9 2" xfId="43740"/>
    <cellStyle name="Currency 4 2 5 2 9 3" xfId="56174"/>
    <cellStyle name="Currency 4 2 5 20" xfId="56175"/>
    <cellStyle name="Currency 4 2 5 21" xfId="56176"/>
    <cellStyle name="Currency 4 2 5 22" xfId="56177"/>
    <cellStyle name="Currency 4 2 5 23" xfId="56178"/>
    <cellStyle name="Currency 4 2 5 24" xfId="56179"/>
    <cellStyle name="Currency 4 2 5 25" xfId="56180"/>
    <cellStyle name="Currency 4 2 5 26" xfId="56181"/>
    <cellStyle name="Currency 4 2 5 3" xfId="2037"/>
    <cellStyle name="Currency 4 2 5 3 10" xfId="27730"/>
    <cellStyle name="Currency 4 2 5 3 10 2" xfId="56182"/>
    <cellStyle name="Currency 4 2 5 3 11" xfId="56183"/>
    <cellStyle name="Currency 4 2 5 3 2" xfId="6500"/>
    <cellStyle name="Currency 4 2 5 3 2 2" xfId="20307"/>
    <cellStyle name="Currency 4 2 5 3 2 2 2" xfId="44869"/>
    <cellStyle name="Currency 4 2 5 3 2 2 3" xfId="56184"/>
    <cellStyle name="Currency 4 2 5 3 2 3" xfId="13895"/>
    <cellStyle name="Currency 4 2 5 3 2 3 2" xfId="38797"/>
    <cellStyle name="Currency 4 2 5 3 2 4" xfId="10449"/>
    <cellStyle name="Currency 4 2 5 3 2 4 2" xfId="35466"/>
    <cellStyle name="Currency 4 2 5 3 2 5" xfId="31593"/>
    <cellStyle name="Currency 4 2 5 3 3" xfId="4540"/>
    <cellStyle name="Currency 4 2 5 3 3 2" xfId="21263"/>
    <cellStyle name="Currency 4 2 5 3 3 2 2" xfId="45823"/>
    <cellStyle name="Currency 4 2 5 3 3 2 3" xfId="56185"/>
    <cellStyle name="Currency 4 2 5 3 3 3" xfId="12079"/>
    <cellStyle name="Currency 4 2 5 3 3 3 2" xfId="37096"/>
    <cellStyle name="Currency 4 2 5 3 3 4" xfId="29662"/>
    <cellStyle name="Currency 4 2 5 3 4" xfId="14981"/>
    <cellStyle name="Currency 4 2 5 3 4 2" xfId="22273"/>
    <cellStyle name="Currency 4 2 5 3 4 2 2" xfId="46832"/>
    <cellStyle name="Currency 4 2 5 3 4 2 3" xfId="56186"/>
    <cellStyle name="Currency 4 2 5 3 4 3" xfId="39823"/>
    <cellStyle name="Currency 4 2 5 3 4 4" xfId="56187"/>
    <cellStyle name="Currency 4 2 5 3 5" xfId="15918"/>
    <cellStyle name="Currency 4 2 5 3 5 2" xfId="23295"/>
    <cellStyle name="Currency 4 2 5 3 5 2 2" xfId="47838"/>
    <cellStyle name="Currency 4 2 5 3 5 2 3" xfId="56188"/>
    <cellStyle name="Currency 4 2 5 3 5 3" xfId="40714"/>
    <cellStyle name="Currency 4 2 5 3 5 4" xfId="56189"/>
    <cellStyle name="Currency 4 2 5 3 6" xfId="16980"/>
    <cellStyle name="Currency 4 2 5 3 6 2" xfId="24399"/>
    <cellStyle name="Currency 4 2 5 3 6 2 2" xfId="48938"/>
    <cellStyle name="Currency 4 2 5 3 6 2 3" xfId="56190"/>
    <cellStyle name="Currency 4 2 5 3 6 3" xfId="41731"/>
    <cellStyle name="Currency 4 2 5 3 6 4" xfId="56191"/>
    <cellStyle name="Currency 4 2 5 3 7" xfId="18066"/>
    <cellStyle name="Currency 4 2 5 3 7 2" xfId="25505"/>
    <cellStyle name="Currency 4 2 5 3 7 2 2" xfId="50028"/>
    <cellStyle name="Currency 4 2 5 3 7 2 3" xfId="56192"/>
    <cellStyle name="Currency 4 2 5 3 7 3" xfId="42762"/>
    <cellStyle name="Currency 4 2 5 3 7 4" xfId="56193"/>
    <cellStyle name="Currency 4 2 5 3 8" xfId="19955"/>
    <cellStyle name="Currency 4 2 5 3 8 2" xfId="44524"/>
    <cellStyle name="Currency 4 2 5 3 8 3" xfId="56194"/>
    <cellStyle name="Currency 4 2 5 3 9" xfId="8496"/>
    <cellStyle name="Currency 4 2 5 3 9 2" xfId="33513"/>
    <cellStyle name="Currency 4 2 5 4" xfId="2223"/>
    <cellStyle name="Currency 4 2 5 4 10" xfId="27808"/>
    <cellStyle name="Currency 4 2 5 4 10 2" xfId="56195"/>
    <cellStyle name="Currency 4 2 5 4 11" xfId="56196"/>
    <cellStyle name="Currency 4 2 5 4 2" xfId="6588"/>
    <cellStyle name="Currency 4 2 5 4 2 2" xfId="20385"/>
    <cellStyle name="Currency 4 2 5 4 2 2 2" xfId="44947"/>
    <cellStyle name="Currency 4 2 5 4 2 2 3" xfId="56197"/>
    <cellStyle name="Currency 4 2 5 4 2 3" xfId="13953"/>
    <cellStyle name="Currency 4 2 5 4 2 3 2" xfId="38848"/>
    <cellStyle name="Currency 4 2 5 4 2 4" xfId="10527"/>
    <cellStyle name="Currency 4 2 5 4 2 4 2" xfId="35544"/>
    <cellStyle name="Currency 4 2 5 4 2 5" xfId="31671"/>
    <cellStyle name="Currency 4 2 5 4 3" xfId="4618"/>
    <cellStyle name="Currency 4 2 5 4 3 2" xfId="21342"/>
    <cellStyle name="Currency 4 2 5 4 3 2 2" xfId="45901"/>
    <cellStyle name="Currency 4 2 5 4 3 2 3" xfId="56198"/>
    <cellStyle name="Currency 4 2 5 4 3 3" xfId="12080"/>
    <cellStyle name="Currency 4 2 5 4 3 3 2" xfId="37097"/>
    <cellStyle name="Currency 4 2 5 4 3 4" xfId="29740"/>
    <cellStyle name="Currency 4 2 5 4 4" xfId="15042"/>
    <cellStyle name="Currency 4 2 5 4 4 2" xfId="22336"/>
    <cellStyle name="Currency 4 2 5 4 4 2 2" xfId="46895"/>
    <cellStyle name="Currency 4 2 5 4 4 2 3" xfId="56199"/>
    <cellStyle name="Currency 4 2 5 4 4 3" xfId="39884"/>
    <cellStyle name="Currency 4 2 5 4 4 4" xfId="56200"/>
    <cellStyle name="Currency 4 2 5 4 5" xfId="15981"/>
    <cellStyle name="Currency 4 2 5 4 5 2" xfId="23373"/>
    <cellStyle name="Currency 4 2 5 4 5 2 2" xfId="47916"/>
    <cellStyle name="Currency 4 2 5 4 5 2 3" xfId="56201"/>
    <cellStyle name="Currency 4 2 5 4 5 3" xfId="40777"/>
    <cellStyle name="Currency 4 2 5 4 5 4" xfId="56202"/>
    <cellStyle name="Currency 4 2 5 4 6" xfId="17047"/>
    <cellStyle name="Currency 4 2 5 4 6 2" xfId="24465"/>
    <cellStyle name="Currency 4 2 5 4 6 2 2" xfId="49004"/>
    <cellStyle name="Currency 4 2 5 4 6 2 3" xfId="56203"/>
    <cellStyle name="Currency 4 2 5 4 6 3" xfId="41797"/>
    <cellStyle name="Currency 4 2 5 4 6 4" xfId="56204"/>
    <cellStyle name="Currency 4 2 5 4 7" xfId="18141"/>
    <cellStyle name="Currency 4 2 5 4 7 2" xfId="25583"/>
    <cellStyle name="Currency 4 2 5 4 7 2 2" xfId="50106"/>
    <cellStyle name="Currency 4 2 5 4 7 2 3" xfId="56205"/>
    <cellStyle name="Currency 4 2 5 4 7 3" xfId="42837"/>
    <cellStyle name="Currency 4 2 5 4 7 4" xfId="56206"/>
    <cellStyle name="Currency 4 2 5 4 8" xfId="20025"/>
    <cellStyle name="Currency 4 2 5 4 8 2" xfId="44590"/>
    <cellStyle name="Currency 4 2 5 4 8 3" xfId="56207"/>
    <cellStyle name="Currency 4 2 5 4 9" xfId="8574"/>
    <cellStyle name="Currency 4 2 5 4 9 2" xfId="33591"/>
    <cellStyle name="Currency 4 2 5 5" xfId="2333"/>
    <cellStyle name="Currency 4 2 5 5 10" xfId="27902"/>
    <cellStyle name="Currency 4 2 5 5 10 2" xfId="56208"/>
    <cellStyle name="Currency 4 2 5 5 11" xfId="56209"/>
    <cellStyle name="Currency 4 2 5 5 2" xfId="6682"/>
    <cellStyle name="Currency 4 2 5 5 2 2" xfId="20480"/>
    <cellStyle name="Currency 4 2 5 5 2 2 2" xfId="45041"/>
    <cellStyle name="Currency 4 2 5 5 2 2 3" xfId="56210"/>
    <cellStyle name="Currency 4 2 5 5 2 3" xfId="13996"/>
    <cellStyle name="Currency 4 2 5 5 2 3 2" xfId="38890"/>
    <cellStyle name="Currency 4 2 5 5 2 4" xfId="10621"/>
    <cellStyle name="Currency 4 2 5 5 2 4 2" xfId="35638"/>
    <cellStyle name="Currency 4 2 5 5 2 5" xfId="31765"/>
    <cellStyle name="Currency 4 2 5 5 3" xfId="4712"/>
    <cellStyle name="Currency 4 2 5 5 3 2" xfId="21436"/>
    <cellStyle name="Currency 4 2 5 5 3 2 2" xfId="45995"/>
    <cellStyle name="Currency 4 2 5 5 3 2 3" xfId="56211"/>
    <cellStyle name="Currency 4 2 5 5 3 3" xfId="12081"/>
    <cellStyle name="Currency 4 2 5 5 3 3 2" xfId="37098"/>
    <cellStyle name="Currency 4 2 5 5 3 4" xfId="29834"/>
    <cellStyle name="Currency 4 2 5 5 4" xfId="15089"/>
    <cellStyle name="Currency 4 2 5 5 4 2" xfId="22434"/>
    <cellStyle name="Currency 4 2 5 5 4 2 2" xfId="46989"/>
    <cellStyle name="Currency 4 2 5 5 4 2 3" xfId="56212"/>
    <cellStyle name="Currency 4 2 5 5 4 3" xfId="39926"/>
    <cellStyle name="Currency 4 2 5 5 4 4" xfId="56213"/>
    <cellStyle name="Currency 4 2 5 5 5" xfId="16076"/>
    <cellStyle name="Currency 4 2 5 5 5 2" xfId="23467"/>
    <cellStyle name="Currency 4 2 5 5 5 2 2" xfId="48010"/>
    <cellStyle name="Currency 4 2 5 5 5 2 3" xfId="56214"/>
    <cellStyle name="Currency 4 2 5 5 5 3" xfId="40871"/>
    <cellStyle name="Currency 4 2 5 5 5 4" xfId="56215"/>
    <cellStyle name="Currency 4 2 5 5 6" xfId="17141"/>
    <cellStyle name="Currency 4 2 5 5 6 2" xfId="24559"/>
    <cellStyle name="Currency 4 2 5 5 6 2 2" xfId="49098"/>
    <cellStyle name="Currency 4 2 5 5 6 2 3" xfId="56216"/>
    <cellStyle name="Currency 4 2 5 5 6 3" xfId="41891"/>
    <cellStyle name="Currency 4 2 5 5 6 4" xfId="56217"/>
    <cellStyle name="Currency 4 2 5 5 7" xfId="18235"/>
    <cellStyle name="Currency 4 2 5 5 7 2" xfId="25677"/>
    <cellStyle name="Currency 4 2 5 5 7 2 2" xfId="50200"/>
    <cellStyle name="Currency 4 2 5 5 7 2 3" xfId="56218"/>
    <cellStyle name="Currency 4 2 5 5 7 3" xfId="42931"/>
    <cellStyle name="Currency 4 2 5 5 7 4" xfId="56219"/>
    <cellStyle name="Currency 4 2 5 5 8" xfId="19201"/>
    <cellStyle name="Currency 4 2 5 5 8 2" xfId="43794"/>
    <cellStyle name="Currency 4 2 5 5 8 3" xfId="56220"/>
    <cellStyle name="Currency 4 2 5 5 9" xfId="8668"/>
    <cellStyle name="Currency 4 2 5 5 9 2" xfId="33685"/>
    <cellStyle name="Currency 4 2 5 6" xfId="5740"/>
    <cellStyle name="Currency 4 2 5 6 2" xfId="20062"/>
    <cellStyle name="Currency 4 2 5 6 2 2" xfId="44626"/>
    <cellStyle name="Currency 4 2 5 6 2 3" xfId="56221"/>
    <cellStyle name="Currency 4 2 5 6 3" xfId="13634"/>
    <cellStyle name="Currency 4 2 5 6 3 2" xfId="38605"/>
    <cellStyle name="Currency 4 2 5 6 4" xfId="9706"/>
    <cellStyle name="Currency 4 2 5 6 4 2" xfId="34723"/>
    <cellStyle name="Currency 4 2 5 6 5" xfId="30850"/>
    <cellStyle name="Currency 4 2 5 7" xfId="3797"/>
    <cellStyle name="Currency 4 2 5 7 2" xfId="20522"/>
    <cellStyle name="Currency 4 2 5 7 2 2" xfId="45083"/>
    <cellStyle name="Currency 4 2 5 7 2 3" xfId="56222"/>
    <cellStyle name="Currency 4 2 5 7 3" xfId="12082"/>
    <cellStyle name="Currency 4 2 5 7 3 2" xfId="37099"/>
    <cellStyle name="Currency 4 2 5 7 4" xfId="28919"/>
    <cellStyle name="Currency 4 2 5 8" xfId="14753"/>
    <cellStyle name="Currency 4 2 5 8 2" xfId="21549"/>
    <cellStyle name="Currency 4 2 5 8 2 2" xfId="46108"/>
    <cellStyle name="Currency 4 2 5 8 2 3" xfId="56223"/>
    <cellStyle name="Currency 4 2 5 8 3" xfId="39598"/>
    <cellStyle name="Currency 4 2 5 8 4" xfId="56224"/>
    <cellStyle name="Currency 4 2 5 9" xfId="15193"/>
    <cellStyle name="Currency 4 2 5 9 2" xfId="22566"/>
    <cellStyle name="Currency 4 2 5 9 2 2" xfId="47110"/>
    <cellStyle name="Currency 4 2 5 9 2 3" xfId="56225"/>
    <cellStyle name="Currency 4 2 5 9 3" xfId="39996"/>
    <cellStyle name="Currency 4 2 5 9 4" xfId="56226"/>
    <cellStyle name="Currency 4 2 6" xfId="771"/>
    <cellStyle name="Currency 4 2 6 10" xfId="7771"/>
    <cellStyle name="Currency 4 2 6 10 2" xfId="32789"/>
    <cellStyle name="Currency 4 2 6 11" xfId="27006"/>
    <cellStyle name="Currency 4 2 6 11 2" xfId="56227"/>
    <cellStyle name="Currency 4 2 6 12" xfId="56228"/>
    <cellStyle name="Currency 4 2 6 2" xfId="5759"/>
    <cellStyle name="Currency 4 2 6 2 2" xfId="19220"/>
    <cellStyle name="Currency 4 2 6 2 2 2" xfId="43813"/>
    <cellStyle name="Currency 4 2 6 2 2 3" xfId="56229"/>
    <cellStyle name="Currency 4 2 6 2 3" xfId="13686"/>
    <cellStyle name="Currency 4 2 6 2 3 2" xfId="38648"/>
    <cellStyle name="Currency 4 2 6 2 4" xfId="9725"/>
    <cellStyle name="Currency 4 2 6 2 4 2" xfId="34742"/>
    <cellStyle name="Currency 4 2 6 2 5" xfId="30869"/>
    <cellStyle name="Currency 4 2 6 3" xfId="3816"/>
    <cellStyle name="Currency 4 2 6 3 2" xfId="20075"/>
    <cellStyle name="Currency 4 2 6 3 2 2" xfId="44639"/>
    <cellStyle name="Currency 4 2 6 3 2 3" xfId="56230"/>
    <cellStyle name="Currency 4 2 6 3 3" xfId="12083"/>
    <cellStyle name="Currency 4 2 6 3 3 2" xfId="37100"/>
    <cellStyle name="Currency 4 2 6 3 4" xfId="28938"/>
    <cellStyle name="Currency 4 2 6 4" xfId="14035"/>
    <cellStyle name="Currency 4 2 6 4 2" xfId="20541"/>
    <cellStyle name="Currency 4 2 6 4 2 2" xfId="45102"/>
    <cellStyle name="Currency 4 2 6 4 2 3" xfId="56231"/>
    <cellStyle name="Currency 4 2 6 4 3" xfId="38916"/>
    <cellStyle name="Currency 4 2 6 4 4" xfId="56232"/>
    <cellStyle name="Currency 4 2 6 5" xfId="14768"/>
    <cellStyle name="Currency 4 2 6 5 2" xfId="21568"/>
    <cellStyle name="Currency 4 2 6 5 2 2" xfId="46127"/>
    <cellStyle name="Currency 4 2 6 5 2 3" xfId="56233"/>
    <cellStyle name="Currency 4 2 6 5 3" xfId="39613"/>
    <cellStyle name="Currency 4 2 6 5 4" xfId="56234"/>
    <cellStyle name="Currency 4 2 6 6" xfId="15209"/>
    <cellStyle name="Currency 4 2 6 6 2" xfId="22585"/>
    <cellStyle name="Currency 4 2 6 6 2 2" xfId="47129"/>
    <cellStyle name="Currency 4 2 6 6 2 3" xfId="56235"/>
    <cellStyle name="Currency 4 2 6 6 3" xfId="40012"/>
    <cellStyle name="Currency 4 2 6 6 4" xfId="56236"/>
    <cellStyle name="Currency 4 2 6 7" xfId="16263"/>
    <cellStyle name="Currency 4 2 6 7 2" xfId="23675"/>
    <cellStyle name="Currency 4 2 6 7 2 2" xfId="48214"/>
    <cellStyle name="Currency 4 2 6 7 2 3" xfId="56237"/>
    <cellStyle name="Currency 4 2 6 7 3" xfId="41022"/>
    <cellStyle name="Currency 4 2 6 7 4" xfId="56238"/>
    <cellStyle name="Currency 4 2 6 8" xfId="17341"/>
    <cellStyle name="Currency 4 2 6 8 2" xfId="24781"/>
    <cellStyle name="Currency 4 2 6 8 2 2" xfId="49304"/>
    <cellStyle name="Currency 4 2 6 8 2 3" xfId="56239"/>
    <cellStyle name="Currency 4 2 6 8 3" xfId="42042"/>
    <cellStyle name="Currency 4 2 6 8 4" xfId="56240"/>
    <cellStyle name="Currency 4 2 6 9" xfId="19120"/>
    <cellStyle name="Currency 4 2 6 9 2" xfId="43717"/>
    <cellStyle name="Currency 4 2 6 9 3" xfId="56241"/>
    <cellStyle name="Currency 4 2 7" xfId="1025"/>
    <cellStyle name="Currency 4 2 7 2" xfId="13651"/>
    <cellStyle name="Currency 4 2 7 3" xfId="19064"/>
    <cellStyle name="Currency 4 2 7 3 2" xfId="43675"/>
    <cellStyle name="Currency 4 2 7 3 3" xfId="56242"/>
    <cellStyle name="Currency 4 2 7 4" xfId="13590"/>
    <cellStyle name="Currency 4 2 7 4 2" xfId="38574"/>
    <cellStyle name="Currency 4 2 7 5" xfId="56243"/>
    <cellStyle name="Currency 4 2 8" xfId="2014"/>
    <cellStyle name="Currency 4 2 8 10" xfId="27707"/>
    <cellStyle name="Currency 4 2 8 10 2" xfId="56244"/>
    <cellStyle name="Currency 4 2 8 11" xfId="56245"/>
    <cellStyle name="Currency 4 2 8 2" xfId="6477"/>
    <cellStyle name="Currency 4 2 8 2 2" xfId="20284"/>
    <cellStyle name="Currency 4 2 8 2 2 2" xfId="44846"/>
    <cellStyle name="Currency 4 2 8 2 2 3" xfId="56246"/>
    <cellStyle name="Currency 4 2 8 2 3" xfId="13884"/>
    <cellStyle name="Currency 4 2 8 2 3 2" xfId="38786"/>
    <cellStyle name="Currency 4 2 8 2 4" xfId="10426"/>
    <cellStyle name="Currency 4 2 8 2 4 2" xfId="35443"/>
    <cellStyle name="Currency 4 2 8 2 5" xfId="31570"/>
    <cellStyle name="Currency 4 2 8 3" xfId="4517"/>
    <cellStyle name="Currency 4 2 8 3 2" xfId="21240"/>
    <cellStyle name="Currency 4 2 8 3 2 2" xfId="45800"/>
    <cellStyle name="Currency 4 2 8 3 2 3" xfId="56247"/>
    <cellStyle name="Currency 4 2 8 3 3" xfId="12084"/>
    <cellStyle name="Currency 4 2 8 3 3 2" xfId="37101"/>
    <cellStyle name="Currency 4 2 8 3 4" xfId="29639"/>
    <cellStyle name="Currency 4 2 8 4" xfId="14958"/>
    <cellStyle name="Currency 4 2 8 4 2" xfId="22250"/>
    <cellStyle name="Currency 4 2 8 4 2 2" xfId="46809"/>
    <cellStyle name="Currency 4 2 8 4 2 3" xfId="56248"/>
    <cellStyle name="Currency 4 2 8 4 3" xfId="39800"/>
    <cellStyle name="Currency 4 2 8 4 4" xfId="56249"/>
    <cellStyle name="Currency 4 2 8 5" xfId="15895"/>
    <cellStyle name="Currency 4 2 8 5 2" xfId="23272"/>
    <cellStyle name="Currency 4 2 8 5 2 2" xfId="47815"/>
    <cellStyle name="Currency 4 2 8 5 2 3" xfId="56250"/>
    <cellStyle name="Currency 4 2 8 5 3" xfId="40691"/>
    <cellStyle name="Currency 4 2 8 5 4" xfId="56251"/>
    <cellStyle name="Currency 4 2 8 6" xfId="16957"/>
    <cellStyle name="Currency 4 2 8 6 2" xfId="24376"/>
    <cellStyle name="Currency 4 2 8 6 2 2" xfId="48915"/>
    <cellStyle name="Currency 4 2 8 6 2 3" xfId="56252"/>
    <cellStyle name="Currency 4 2 8 6 3" xfId="41708"/>
    <cellStyle name="Currency 4 2 8 6 4" xfId="56253"/>
    <cellStyle name="Currency 4 2 8 7" xfId="18043"/>
    <cellStyle name="Currency 4 2 8 7 2" xfId="25482"/>
    <cellStyle name="Currency 4 2 8 7 2 2" xfId="50005"/>
    <cellStyle name="Currency 4 2 8 7 2 3" xfId="56254"/>
    <cellStyle name="Currency 4 2 8 7 3" xfId="42739"/>
    <cellStyle name="Currency 4 2 8 7 4" xfId="56255"/>
    <cellStyle name="Currency 4 2 8 8" xfId="19932"/>
    <cellStyle name="Currency 4 2 8 8 2" xfId="44501"/>
    <cellStyle name="Currency 4 2 8 8 3" xfId="56256"/>
    <cellStyle name="Currency 4 2 8 9" xfId="8473"/>
    <cellStyle name="Currency 4 2 8 9 2" xfId="33490"/>
    <cellStyle name="Currency 4 2 9" xfId="2064"/>
    <cellStyle name="Currency 4 2 9 10" xfId="27752"/>
    <cellStyle name="Currency 4 2 9 10 2" xfId="56257"/>
    <cellStyle name="Currency 4 2 9 11" xfId="56258"/>
    <cellStyle name="Currency 4 2 9 2" xfId="6522"/>
    <cellStyle name="Currency 4 2 9 2 2" xfId="20329"/>
    <cellStyle name="Currency 4 2 9 2 2 2" xfId="44891"/>
    <cellStyle name="Currency 4 2 9 2 2 3" xfId="56259"/>
    <cellStyle name="Currency 4 2 9 2 3" xfId="13912"/>
    <cellStyle name="Currency 4 2 9 2 3 2" xfId="38809"/>
    <cellStyle name="Currency 4 2 9 2 4" xfId="10471"/>
    <cellStyle name="Currency 4 2 9 2 4 2" xfId="35488"/>
    <cellStyle name="Currency 4 2 9 2 5" xfId="31615"/>
    <cellStyle name="Currency 4 2 9 3" xfId="4562"/>
    <cellStyle name="Currency 4 2 9 3 2" xfId="21285"/>
    <cellStyle name="Currency 4 2 9 3 2 2" xfId="45845"/>
    <cellStyle name="Currency 4 2 9 3 2 3" xfId="56260"/>
    <cellStyle name="Currency 4 2 9 3 3" xfId="12085"/>
    <cellStyle name="Currency 4 2 9 3 3 2" xfId="37102"/>
    <cellStyle name="Currency 4 2 9 3 4" xfId="29684"/>
    <cellStyle name="Currency 4 2 9 4" xfId="15003"/>
    <cellStyle name="Currency 4 2 9 4 2" xfId="22295"/>
    <cellStyle name="Currency 4 2 9 4 2 2" xfId="46854"/>
    <cellStyle name="Currency 4 2 9 4 2 3" xfId="56261"/>
    <cellStyle name="Currency 4 2 9 4 3" xfId="39845"/>
    <cellStyle name="Currency 4 2 9 4 4" xfId="56262"/>
    <cellStyle name="Currency 4 2 9 5" xfId="15940"/>
    <cellStyle name="Currency 4 2 9 5 2" xfId="23317"/>
    <cellStyle name="Currency 4 2 9 5 2 2" xfId="47860"/>
    <cellStyle name="Currency 4 2 9 5 2 3" xfId="56263"/>
    <cellStyle name="Currency 4 2 9 5 3" xfId="40736"/>
    <cellStyle name="Currency 4 2 9 5 4" xfId="56264"/>
    <cellStyle name="Currency 4 2 9 6" xfId="17002"/>
    <cellStyle name="Currency 4 2 9 6 2" xfId="24421"/>
    <cellStyle name="Currency 4 2 9 6 2 2" xfId="48960"/>
    <cellStyle name="Currency 4 2 9 6 2 3" xfId="56265"/>
    <cellStyle name="Currency 4 2 9 6 3" xfId="41753"/>
    <cellStyle name="Currency 4 2 9 6 4" xfId="56266"/>
    <cellStyle name="Currency 4 2 9 7" xfId="18088"/>
    <cellStyle name="Currency 4 2 9 7 2" xfId="25527"/>
    <cellStyle name="Currency 4 2 9 7 2 2" xfId="50050"/>
    <cellStyle name="Currency 4 2 9 7 2 3" xfId="56267"/>
    <cellStyle name="Currency 4 2 9 7 3" xfId="42784"/>
    <cellStyle name="Currency 4 2 9 7 4" xfId="56268"/>
    <cellStyle name="Currency 4 2 9 8" xfId="19977"/>
    <cellStyle name="Currency 4 2 9 8 2" xfId="44546"/>
    <cellStyle name="Currency 4 2 9 8 3" xfId="56269"/>
    <cellStyle name="Currency 4 2 9 9" xfId="8518"/>
    <cellStyle name="Currency 4 2 9 9 2" xfId="33535"/>
    <cellStyle name="Currency 4 20" xfId="3352"/>
    <cellStyle name="Currency 4 20 2" xfId="7512"/>
    <cellStyle name="Currency 4 20 2 2" xfId="26499"/>
    <cellStyle name="Currency 4 20 2 2 2" xfId="51021"/>
    <cellStyle name="Currency 4 20 2 3" xfId="11442"/>
    <cellStyle name="Currency 4 20 2 3 2" xfId="36459"/>
    <cellStyle name="Currency 4 20 2 4" xfId="32586"/>
    <cellStyle name="Currency 4 20 3" xfId="5533"/>
    <cellStyle name="Currency 4 20 3 2" xfId="12086"/>
    <cellStyle name="Currency 4 20 3 2 2" xfId="37103"/>
    <cellStyle name="Currency 4 20 3 3" xfId="30655"/>
    <cellStyle name="Currency 4 20 4" xfId="9501"/>
    <cellStyle name="Currency 4 20 4 2" xfId="34518"/>
    <cellStyle name="Currency 4 20 5" xfId="28723"/>
    <cellStyle name="Currency 4 21" xfId="3436"/>
    <cellStyle name="Currency 4 21 2" xfId="7583"/>
    <cellStyle name="Currency 4 21 2 2" xfId="26930"/>
    <cellStyle name="Currency 4 21 2 2 2" xfId="51103"/>
    <cellStyle name="Currency 4 21 2 3" xfId="11513"/>
    <cellStyle name="Currency 4 21 2 3 2" xfId="36530"/>
    <cellStyle name="Currency 4 21 2 4" xfId="32657"/>
    <cellStyle name="Currency 4 21 3" xfId="5604"/>
    <cellStyle name="Currency 4 21 3 2" xfId="12087"/>
    <cellStyle name="Currency 4 21 3 2 2" xfId="37104"/>
    <cellStyle name="Currency 4 21 3 3" xfId="30726"/>
    <cellStyle name="Currency 4 21 4" xfId="26573"/>
    <cellStyle name="Currency 4 21 5" xfId="9579"/>
    <cellStyle name="Currency 4 21 5 2" xfId="34596"/>
    <cellStyle name="Currency 4 21 6" xfId="28794"/>
    <cellStyle name="Currency 4 22" xfId="423"/>
    <cellStyle name="Currency 4 22 2" xfId="18985"/>
    <cellStyle name="Currency 4 23" xfId="56270"/>
    <cellStyle name="Currency 4 24" xfId="56271"/>
    <cellStyle name="Currency 4 25" xfId="56272"/>
    <cellStyle name="Currency 4 26" xfId="56273"/>
    <cellStyle name="Currency 4 27" xfId="56274"/>
    <cellStyle name="Currency 4 28" xfId="56275"/>
    <cellStyle name="Currency 4 29" xfId="56276"/>
    <cellStyle name="Currency 4 3" xfId="647"/>
    <cellStyle name="Currency 4 3 10" xfId="2406"/>
    <cellStyle name="Currency 4 3 10 2" xfId="6743"/>
    <cellStyle name="Currency 4 3 10 2 2" xfId="22504"/>
    <cellStyle name="Currency 4 3 10 2 2 2" xfId="47050"/>
    <cellStyle name="Currency 4 3 10 2 2 3" xfId="56277"/>
    <cellStyle name="Currency 4 3 10 2 3" xfId="15136"/>
    <cellStyle name="Currency 4 3 10 2 3 2" xfId="39964"/>
    <cellStyle name="Currency 4 3 10 2 4" xfId="10682"/>
    <cellStyle name="Currency 4 3 10 2 4 2" xfId="35699"/>
    <cellStyle name="Currency 4 3 10 2 5" xfId="31826"/>
    <cellStyle name="Currency 4 3 10 3" xfId="4773"/>
    <cellStyle name="Currency 4 3 10 3 2" xfId="23528"/>
    <cellStyle name="Currency 4 3 10 3 2 2" xfId="48071"/>
    <cellStyle name="Currency 4 3 10 3 2 3" xfId="56278"/>
    <cellStyle name="Currency 4 3 10 3 3" xfId="12088"/>
    <cellStyle name="Currency 4 3 10 3 3 2" xfId="37105"/>
    <cellStyle name="Currency 4 3 10 3 4" xfId="29895"/>
    <cellStyle name="Currency 4 3 10 4" xfId="17202"/>
    <cellStyle name="Currency 4 3 10 4 2" xfId="24620"/>
    <cellStyle name="Currency 4 3 10 4 2 2" xfId="49159"/>
    <cellStyle name="Currency 4 3 10 4 2 3" xfId="56279"/>
    <cellStyle name="Currency 4 3 10 4 3" xfId="41952"/>
    <cellStyle name="Currency 4 3 10 4 4" xfId="56280"/>
    <cellStyle name="Currency 4 3 10 5" xfId="18297"/>
    <cellStyle name="Currency 4 3 10 5 2" xfId="25738"/>
    <cellStyle name="Currency 4 3 10 5 2 2" xfId="50261"/>
    <cellStyle name="Currency 4 3 10 5 2 3" xfId="56281"/>
    <cellStyle name="Currency 4 3 10 5 3" xfId="42992"/>
    <cellStyle name="Currency 4 3 10 5 4" xfId="56282"/>
    <cellStyle name="Currency 4 3 10 6" xfId="21497"/>
    <cellStyle name="Currency 4 3 10 6 2" xfId="46056"/>
    <cellStyle name="Currency 4 3 10 6 3" xfId="56283"/>
    <cellStyle name="Currency 4 3 10 7" xfId="8729"/>
    <cellStyle name="Currency 4 3 10 7 2" xfId="33746"/>
    <cellStyle name="Currency 4 3 10 8" xfId="27963"/>
    <cellStyle name="Currency 4 3 10 8 2" xfId="56284"/>
    <cellStyle name="Currency 4 3 10 9" xfId="56285"/>
    <cellStyle name="Currency 4 3 11" xfId="2449"/>
    <cellStyle name="Currency 4 3 11 2" xfId="6781"/>
    <cellStyle name="Currency 4 3 11 2 2" xfId="23567"/>
    <cellStyle name="Currency 4 3 11 2 2 2" xfId="48109"/>
    <cellStyle name="Currency 4 3 11 2 2 3" xfId="56286"/>
    <cellStyle name="Currency 4 3 11 2 3" xfId="16146"/>
    <cellStyle name="Currency 4 3 11 2 3 2" xfId="40938"/>
    <cellStyle name="Currency 4 3 11 2 4" xfId="10720"/>
    <cellStyle name="Currency 4 3 11 2 4 2" xfId="35737"/>
    <cellStyle name="Currency 4 3 11 2 5" xfId="31864"/>
    <cellStyle name="Currency 4 3 11 3" xfId="4811"/>
    <cellStyle name="Currency 4 3 11 3 2" xfId="24658"/>
    <cellStyle name="Currency 4 3 11 3 2 2" xfId="49197"/>
    <cellStyle name="Currency 4 3 11 3 2 3" xfId="56287"/>
    <cellStyle name="Currency 4 3 11 3 3" xfId="12089"/>
    <cellStyle name="Currency 4 3 11 3 3 2" xfId="37106"/>
    <cellStyle name="Currency 4 3 11 3 4" xfId="29933"/>
    <cellStyle name="Currency 4 3 11 4" xfId="18332"/>
    <cellStyle name="Currency 4 3 11 4 2" xfId="25776"/>
    <cellStyle name="Currency 4 3 11 4 2 2" xfId="50299"/>
    <cellStyle name="Currency 4 3 11 4 2 3" xfId="56288"/>
    <cellStyle name="Currency 4 3 11 4 3" xfId="43027"/>
    <cellStyle name="Currency 4 3 11 4 4" xfId="56289"/>
    <cellStyle name="Currency 4 3 11 5" xfId="20502"/>
    <cellStyle name="Currency 4 3 11 5 2" xfId="45063"/>
    <cellStyle name="Currency 4 3 11 5 3" xfId="56290"/>
    <cellStyle name="Currency 4 3 11 6" xfId="8767"/>
    <cellStyle name="Currency 4 3 11 6 2" xfId="33784"/>
    <cellStyle name="Currency 4 3 11 7" xfId="28001"/>
    <cellStyle name="Currency 4 3 11 7 2" xfId="56291"/>
    <cellStyle name="Currency 4 3 11 8" xfId="56292"/>
    <cellStyle name="Currency 4 3 12" xfId="2490"/>
    <cellStyle name="Currency 4 3 12 2" xfId="6815"/>
    <cellStyle name="Currency 4 3 12 2 2" xfId="23601"/>
    <cellStyle name="Currency 4 3 12 2 2 2" xfId="48142"/>
    <cellStyle name="Currency 4 3 12 2 2 3" xfId="56293"/>
    <cellStyle name="Currency 4 3 12 2 3" xfId="16175"/>
    <cellStyle name="Currency 4 3 12 2 3 2" xfId="40961"/>
    <cellStyle name="Currency 4 3 12 2 4" xfId="10753"/>
    <cellStyle name="Currency 4 3 12 2 4 2" xfId="35770"/>
    <cellStyle name="Currency 4 3 12 2 5" xfId="31897"/>
    <cellStyle name="Currency 4 3 12 3" xfId="4844"/>
    <cellStyle name="Currency 4 3 12 3 2" xfId="24691"/>
    <cellStyle name="Currency 4 3 12 3 2 2" xfId="49230"/>
    <cellStyle name="Currency 4 3 12 3 2 3" xfId="56294"/>
    <cellStyle name="Currency 4 3 12 3 3" xfId="12090"/>
    <cellStyle name="Currency 4 3 12 3 3 2" xfId="37107"/>
    <cellStyle name="Currency 4 3 12 3 4" xfId="29966"/>
    <cellStyle name="Currency 4 3 12 4" xfId="18355"/>
    <cellStyle name="Currency 4 3 12 4 2" xfId="25809"/>
    <cellStyle name="Currency 4 3 12 4 2 2" xfId="50332"/>
    <cellStyle name="Currency 4 3 12 4 2 3" xfId="56295"/>
    <cellStyle name="Currency 4 3 12 4 3" xfId="43050"/>
    <cellStyle name="Currency 4 3 12 4 4" xfId="56296"/>
    <cellStyle name="Currency 4 3 12 5" xfId="21531"/>
    <cellStyle name="Currency 4 3 12 5 2" xfId="46090"/>
    <cellStyle name="Currency 4 3 12 5 3" xfId="56297"/>
    <cellStyle name="Currency 4 3 12 6" xfId="8800"/>
    <cellStyle name="Currency 4 3 12 6 2" xfId="33817"/>
    <cellStyle name="Currency 4 3 12 7" xfId="28034"/>
    <cellStyle name="Currency 4 3 12 7 2" xfId="56298"/>
    <cellStyle name="Currency 4 3 12 8" xfId="56299"/>
    <cellStyle name="Currency 4 3 13" xfId="3355"/>
    <cellStyle name="Currency 4 3 13 2" xfId="7515"/>
    <cellStyle name="Currency 4 3 13 2 2" xfId="26502"/>
    <cellStyle name="Currency 4 3 13 2 2 2" xfId="51024"/>
    <cellStyle name="Currency 4 3 13 2 2 3" xfId="56300"/>
    <cellStyle name="Currency 4 3 13 2 3" xfId="18909"/>
    <cellStyle name="Currency 4 3 13 2 3 2" xfId="43602"/>
    <cellStyle name="Currency 4 3 13 2 4" xfId="11445"/>
    <cellStyle name="Currency 4 3 13 2 4 2" xfId="36462"/>
    <cellStyle name="Currency 4 3 13 2 5" xfId="32589"/>
    <cellStyle name="Currency 4 3 13 3" xfId="5536"/>
    <cellStyle name="Currency 4 3 13 3 2" xfId="12091"/>
    <cellStyle name="Currency 4 3 13 3 2 2" xfId="37108"/>
    <cellStyle name="Currency 4 3 13 3 3" xfId="30658"/>
    <cellStyle name="Currency 4 3 13 4" xfId="9504"/>
    <cellStyle name="Currency 4 3 13 4 2" xfId="34521"/>
    <cellStyle name="Currency 4 3 13 5" xfId="28726"/>
    <cellStyle name="Currency 4 3 13 5 2" xfId="56301"/>
    <cellStyle name="Currency 4 3 13 6" xfId="56302"/>
    <cellStyle name="Currency 4 3 14" xfId="3446"/>
    <cellStyle name="Currency 4 3 14 2" xfId="7592"/>
    <cellStyle name="Currency 4 3 14 2 2" xfId="23636"/>
    <cellStyle name="Currency 4 3 14 2 2 2" xfId="48175"/>
    <cellStyle name="Currency 4 3 14 2 3" xfId="11522"/>
    <cellStyle name="Currency 4 3 14 2 3 2" xfId="36539"/>
    <cellStyle name="Currency 4 3 14 2 4" xfId="32666"/>
    <cellStyle name="Currency 4 3 14 3" xfId="5613"/>
    <cellStyle name="Currency 4 3 14 3 2" xfId="12092"/>
    <cellStyle name="Currency 4 3 14 3 2 2" xfId="37109"/>
    <cellStyle name="Currency 4 3 14 3 3" xfId="30735"/>
    <cellStyle name="Currency 4 3 14 4" xfId="9588"/>
    <cellStyle name="Currency 4 3 14 4 2" xfId="34605"/>
    <cellStyle name="Currency 4 3 14 5" xfId="28803"/>
    <cellStyle name="Currency 4 3 15" xfId="5720"/>
    <cellStyle name="Currency 4 3 15 2" xfId="24742"/>
    <cellStyle name="Currency 4 3 15 2 2" xfId="49265"/>
    <cellStyle name="Currency 4 3 15 2 3" xfId="56303"/>
    <cellStyle name="Currency 4 3 15 3" xfId="17303"/>
    <cellStyle name="Currency 4 3 15 3 2" xfId="42005"/>
    <cellStyle name="Currency 4 3 15 4" xfId="9686"/>
    <cellStyle name="Currency 4 3 15 4 2" xfId="34703"/>
    <cellStyle name="Currency 4 3 15 5" xfId="30830"/>
    <cellStyle name="Currency 4 3 16" xfId="3777"/>
    <cellStyle name="Currency 4 3 16 2" xfId="12093"/>
    <cellStyle name="Currency 4 3 16 2 2" xfId="37110"/>
    <cellStyle name="Currency 4 3 16 3" xfId="28899"/>
    <cellStyle name="Currency 4 3 17" xfId="19301"/>
    <cellStyle name="Currency 4 3 17 2" xfId="43887"/>
    <cellStyle name="Currency 4 3 17 3" xfId="56304"/>
    <cellStyle name="Currency 4 3 18" xfId="7732"/>
    <cellStyle name="Currency 4 3 18 2" xfId="32750"/>
    <cellStyle name="Currency 4 3 19" xfId="26967"/>
    <cellStyle name="Currency 4 3 19 2" xfId="56305"/>
    <cellStyle name="Currency 4 3 2" xfId="703"/>
    <cellStyle name="Currency 4 3 2 10" xfId="16249"/>
    <cellStyle name="Currency 4 3 2 10 2" xfId="23662"/>
    <cellStyle name="Currency 4 3 2 10 2 2" xfId="48201"/>
    <cellStyle name="Currency 4 3 2 10 2 3" xfId="56306"/>
    <cellStyle name="Currency 4 3 2 10 3" xfId="41009"/>
    <cellStyle name="Currency 4 3 2 10 4" xfId="56307"/>
    <cellStyle name="Currency 4 3 2 11" xfId="17327"/>
    <cellStyle name="Currency 4 3 2 11 2" xfId="24768"/>
    <cellStyle name="Currency 4 3 2 11 2 2" xfId="49291"/>
    <cellStyle name="Currency 4 3 2 11 2 3" xfId="56308"/>
    <cellStyle name="Currency 4 3 2 11 3" xfId="42029"/>
    <cellStyle name="Currency 4 3 2 11 4" xfId="56309"/>
    <cellStyle name="Currency 4 3 2 12" xfId="19054"/>
    <cellStyle name="Currency 4 3 2 12 2" xfId="43666"/>
    <cellStyle name="Currency 4 3 2 12 3" xfId="56310"/>
    <cellStyle name="Currency 4 3 2 13" xfId="7758"/>
    <cellStyle name="Currency 4 3 2 13 2" xfId="32776"/>
    <cellStyle name="Currency 4 3 2 14" xfId="26993"/>
    <cellStyle name="Currency 4 3 2 14 2" xfId="56311"/>
    <cellStyle name="Currency 4 3 2 15" xfId="56312"/>
    <cellStyle name="Currency 4 3 2 16" xfId="56313"/>
    <cellStyle name="Currency 4 3 2 17" xfId="56314"/>
    <cellStyle name="Currency 4 3 2 18" xfId="56315"/>
    <cellStyle name="Currency 4 3 2 19" xfId="56316"/>
    <cellStyle name="Currency 4 3 2 2" xfId="800"/>
    <cellStyle name="Currency 4 3 2 2 10" xfId="7800"/>
    <cellStyle name="Currency 4 3 2 2 10 2" xfId="32818"/>
    <cellStyle name="Currency 4 3 2 2 11" xfId="27035"/>
    <cellStyle name="Currency 4 3 2 2 11 2" xfId="56317"/>
    <cellStyle name="Currency 4 3 2 2 12" xfId="56318"/>
    <cellStyle name="Currency 4 3 2 2 13" xfId="56319"/>
    <cellStyle name="Currency 4 3 2 2 14" xfId="56320"/>
    <cellStyle name="Currency 4 3 2 2 15" xfId="56321"/>
    <cellStyle name="Currency 4 3 2 2 16" xfId="56322"/>
    <cellStyle name="Currency 4 3 2 2 17" xfId="56323"/>
    <cellStyle name="Currency 4 3 2 2 18" xfId="56324"/>
    <cellStyle name="Currency 4 3 2 2 19" xfId="56325"/>
    <cellStyle name="Currency 4 3 2 2 2" xfId="5788"/>
    <cellStyle name="Currency 4 3 2 2 2 2" xfId="19249"/>
    <cellStyle name="Currency 4 3 2 2 2 2 2" xfId="43842"/>
    <cellStyle name="Currency 4 3 2 2 2 2 3" xfId="56326"/>
    <cellStyle name="Currency 4 3 2 2 2 3" xfId="13661"/>
    <cellStyle name="Currency 4 3 2 2 2 3 2" xfId="38623"/>
    <cellStyle name="Currency 4 3 2 2 2 4" xfId="9754"/>
    <cellStyle name="Currency 4 3 2 2 2 4 2" xfId="34771"/>
    <cellStyle name="Currency 4 3 2 2 2 5" xfId="30898"/>
    <cellStyle name="Currency 4 3 2 2 20" xfId="56327"/>
    <cellStyle name="Currency 4 3 2 2 21" xfId="56328"/>
    <cellStyle name="Currency 4 3 2 2 22" xfId="56329"/>
    <cellStyle name="Currency 4 3 2 2 23" xfId="56330"/>
    <cellStyle name="Currency 4 3 2 2 24" xfId="56331"/>
    <cellStyle name="Currency 4 3 2 2 25" xfId="56332"/>
    <cellStyle name="Currency 4 3 2 2 26" xfId="56333"/>
    <cellStyle name="Currency 4 3 2 2 27" xfId="56334"/>
    <cellStyle name="Currency 4 3 2 2 28" xfId="56335"/>
    <cellStyle name="Currency 4 3 2 2 29" xfId="56336"/>
    <cellStyle name="Currency 4 3 2 2 3" xfId="3845"/>
    <cellStyle name="Currency 4 3 2 2 3 2" xfId="20104"/>
    <cellStyle name="Currency 4 3 2 2 3 2 2" xfId="44668"/>
    <cellStyle name="Currency 4 3 2 2 3 2 3" xfId="56337"/>
    <cellStyle name="Currency 4 3 2 2 3 3" xfId="12094"/>
    <cellStyle name="Currency 4 3 2 2 3 3 2" xfId="37111"/>
    <cellStyle name="Currency 4 3 2 2 3 4" xfId="28967"/>
    <cellStyle name="Currency 4 3 2 2 30" xfId="56338"/>
    <cellStyle name="Currency 4 3 2 2 31" xfId="56339"/>
    <cellStyle name="Currency 4 3 2 2 4" xfId="14064"/>
    <cellStyle name="Currency 4 3 2 2 4 2" xfId="20570"/>
    <cellStyle name="Currency 4 3 2 2 4 2 2" xfId="45131"/>
    <cellStyle name="Currency 4 3 2 2 4 2 3" xfId="56340"/>
    <cellStyle name="Currency 4 3 2 2 4 3" xfId="38945"/>
    <cellStyle name="Currency 4 3 2 2 4 4" xfId="56341"/>
    <cellStyle name="Currency 4 3 2 2 5" xfId="14797"/>
    <cellStyle name="Currency 4 3 2 2 5 2" xfId="21597"/>
    <cellStyle name="Currency 4 3 2 2 5 2 2" xfId="46156"/>
    <cellStyle name="Currency 4 3 2 2 5 2 3" xfId="56342"/>
    <cellStyle name="Currency 4 3 2 2 5 3" xfId="39642"/>
    <cellStyle name="Currency 4 3 2 2 5 4" xfId="56343"/>
    <cellStyle name="Currency 4 3 2 2 6" xfId="15238"/>
    <cellStyle name="Currency 4 3 2 2 6 2" xfId="22614"/>
    <cellStyle name="Currency 4 3 2 2 6 2 2" xfId="47158"/>
    <cellStyle name="Currency 4 3 2 2 6 2 3" xfId="56344"/>
    <cellStyle name="Currency 4 3 2 2 6 3" xfId="40041"/>
    <cellStyle name="Currency 4 3 2 2 6 4" xfId="56345"/>
    <cellStyle name="Currency 4 3 2 2 7" xfId="16292"/>
    <cellStyle name="Currency 4 3 2 2 7 2" xfId="23704"/>
    <cellStyle name="Currency 4 3 2 2 7 2 2" xfId="48243"/>
    <cellStyle name="Currency 4 3 2 2 7 2 3" xfId="56346"/>
    <cellStyle name="Currency 4 3 2 2 7 3" xfId="41051"/>
    <cellStyle name="Currency 4 3 2 2 7 4" xfId="56347"/>
    <cellStyle name="Currency 4 3 2 2 8" xfId="17370"/>
    <cellStyle name="Currency 4 3 2 2 8 2" xfId="24810"/>
    <cellStyle name="Currency 4 3 2 2 8 2 2" xfId="49333"/>
    <cellStyle name="Currency 4 3 2 2 8 2 3" xfId="56348"/>
    <cellStyle name="Currency 4 3 2 2 8 3" xfId="42071"/>
    <cellStyle name="Currency 4 3 2 2 8 4" xfId="56349"/>
    <cellStyle name="Currency 4 3 2 2 9" xfId="19149"/>
    <cellStyle name="Currency 4 3 2 2 9 2" xfId="43746"/>
    <cellStyle name="Currency 4 3 2 2 9 3" xfId="56350"/>
    <cellStyle name="Currency 4 3 2 20" xfId="56351"/>
    <cellStyle name="Currency 4 3 2 21" xfId="56352"/>
    <cellStyle name="Currency 4 3 2 22" xfId="56353"/>
    <cellStyle name="Currency 4 3 2 23" xfId="56354"/>
    <cellStyle name="Currency 4 3 2 24" xfId="56355"/>
    <cellStyle name="Currency 4 3 2 25" xfId="56356"/>
    <cellStyle name="Currency 4 3 2 26" xfId="56357"/>
    <cellStyle name="Currency 4 3 2 27" xfId="56358"/>
    <cellStyle name="Currency 4 3 2 28" xfId="56359"/>
    <cellStyle name="Currency 4 3 2 29" xfId="56360"/>
    <cellStyle name="Currency 4 3 2 3" xfId="2043"/>
    <cellStyle name="Currency 4 3 2 3 10" xfId="8502"/>
    <cellStyle name="Currency 4 3 2 3 10 2" xfId="33519"/>
    <cellStyle name="Currency 4 3 2 3 11" xfId="27736"/>
    <cellStyle name="Currency 4 3 2 3 11 2" xfId="56361"/>
    <cellStyle name="Currency 4 3 2 3 12" xfId="56362"/>
    <cellStyle name="Currency 4 3 2 3 2" xfId="6506"/>
    <cellStyle name="Currency 4 3 2 3 2 2" xfId="19961"/>
    <cellStyle name="Currency 4 3 2 3 2 2 2" xfId="44530"/>
    <cellStyle name="Currency 4 3 2 3 2 2 3" xfId="56363"/>
    <cellStyle name="Currency 4 3 2 3 2 3" xfId="13571"/>
    <cellStyle name="Currency 4 3 2 3 2 3 2" xfId="38561"/>
    <cellStyle name="Currency 4 3 2 3 2 4" xfId="10455"/>
    <cellStyle name="Currency 4 3 2 3 2 4 2" xfId="35472"/>
    <cellStyle name="Currency 4 3 2 3 2 5" xfId="31599"/>
    <cellStyle name="Currency 4 3 2 3 3" xfId="4546"/>
    <cellStyle name="Currency 4 3 2 3 3 2" xfId="20313"/>
    <cellStyle name="Currency 4 3 2 3 3 2 2" xfId="44875"/>
    <cellStyle name="Currency 4 3 2 3 3 2 3" xfId="56364"/>
    <cellStyle name="Currency 4 3 2 3 3 3" xfId="12095"/>
    <cellStyle name="Currency 4 3 2 3 3 3 2" xfId="37112"/>
    <cellStyle name="Currency 4 3 2 3 3 4" xfId="29668"/>
    <cellStyle name="Currency 4 3 2 3 4" xfId="14612"/>
    <cellStyle name="Currency 4 3 2 3 4 2" xfId="21269"/>
    <cellStyle name="Currency 4 3 2 3 4 2 2" xfId="45829"/>
    <cellStyle name="Currency 4 3 2 3 4 2 3" xfId="56365"/>
    <cellStyle name="Currency 4 3 2 3 4 3" xfId="39481"/>
    <cellStyle name="Currency 4 3 2 3 4 4" xfId="56366"/>
    <cellStyle name="Currency 4 3 2 3 5" xfId="14987"/>
    <cellStyle name="Currency 4 3 2 3 5 2" xfId="22279"/>
    <cellStyle name="Currency 4 3 2 3 5 2 2" xfId="46838"/>
    <cellStyle name="Currency 4 3 2 3 5 2 3" xfId="56367"/>
    <cellStyle name="Currency 4 3 2 3 5 3" xfId="39829"/>
    <cellStyle name="Currency 4 3 2 3 5 4" xfId="56368"/>
    <cellStyle name="Currency 4 3 2 3 6" xfId="15924"/>
    <cellStyle name="Currency 4 3 2 3 6 2" xfId="23301"/>
    <cellStyle name="Currency 4 3 2 3 6 2 2" xfId="47844"/>
    <cellStyle name="Currency 4 3 2 3 6 2 3" xfId="56369"/>
    <cellStyle name="Currency 4 3 2 3 6 3" xfId="40720"/>
    <cellStyle name="Currency 4 3 2 3 6 4" xfId="56370"/>
    <cellStyle name="Currency 4 3 2 3 7" xfId="16986"/>
    <cellStyle name="Currency 4 3 2 3 7 2" xfId="24405"/>
    <cellStyle name="Currency 4 3 2 3 7 2 2" xfId="48944"/>
    <cellStyle name="Currency 4 3 2 3 7 2 3" xfId="56371"/>
    <cellStyle name="Currency 4 3 2 3 7 3" xfId="41737"/>
    <cellStyle name="Currency 4 3 2 3 7 4" xfId="56372"/>
    <cellStyle name="Currency 4 3 2 3 8" xfId="18072"/>
    <cellStyle name="Currency 4 3 2 3 8 2" xfId="25511"/>
    <cellStyle name="Currency 4 3 2 3 8 2 2" xfId="50034"/>
    <cellStyle name="Currency 4 3 2 3 8 2 3" xfId="56373"/>
    <cellStyle name="Currency 4 3 2 3 8 3" xfId="42768"/>
    <cellStyle name="Currency 4 3 2 3 8 4" xfId="56374"/>
    <cellStyle name="Currency 4 3 2 3 9" xfId="19105"/>
    <cellStyle name="Currency 4 3 2 3 9 2" xfId="43704"/>
    <cellStyle name="Currency 4 3 2 3 9 3" xfId="56375"/>
    <cellStyle name="Currency 4 3 2 30" xfId="56376"/>
    <cellStyle name="Currency 4 3 2 31" xfId="56377"/>
    <cellStyle name="Currency 4 3 2 32" xfId="56378"/>
    <cellStyle name="Currency 4 3 2 33" xfId="56379"/>
    <cellStyle name="Currency 4 3 2 34" xfId="56380"/>
    <cellStyle name="Currency 4 3 2 35" xfId="56381"/>
    <cellStyle name="Currency 4 3 2 36" xfId="56382"/>
    <cellStyle name="Currency 4 3 2 4" xfId="2229"/>
    <cellStyle name="Currency 4 3 2 4 10" xfId="27814"/>
    <cellStyle name="Currency 4 3 2 4 10 2" xfId="56383"/>
    <cellStyle name="Currency 4 3 2 4 11" xfId="56384"/>
    <cellStyle name="Currency 4 3 2 4 2" xfId="6594"/>
    <cellStyle name="Currency 4 3 2 4 2 2" xfId="20391"/>
    <cellStyle name="Currency 4 3 2 4 2 2 2" xfId="44953"/>
    <cellStyle name="Currency 4 3 2 4 2 2 3" xfId="56385"/>
    <cellStyle name="Currency 4 3 2 4 2 3" xfId="13959"/>
    <cellStyle name="Currency 4 3 2 4 2 3 2" xfId="38854"/>
    <cellStyle name="Currency 4 3 2 4 2 4" xfId="10533"/>
    <cellStyle name="Currency 4 3 2 4 2 4 2" xfId="35550"/>
    <cellStyle name="Currency 4 3 2 4 2 5" xfId="31677"/>
    <cellStyle name="Currency 4 3 2 4 3" xfId="4624"/>
    <cellStyle name="Currency 4 3 2 4 3 2" xfId="21348"/>
    <cellStyle name="Currency 4 3 2 4 3 2 2" xfId="45907"/>
    <cellStyle name="Currency 4 3 2 4 3 2 3" xfId="56386"/>
    <cellStyle name="Currency 4 3 2 4 3 3" xfId="12096"/>
    <cellStyle name="Currency 4 3 2 4 3 3 2" xfId="37113"/>
    <cellStyle name="Currency 4 3 2 4 3 4" xfId="29746"/>
    <cellStyle name="Currency 4 3 2 4 4" xfId="15048"/>
    <cellStyle name="Currency 4 3 2 4 4 2" xfId="22342"/>
    <cellStyle name="Currency 4 3 2 4 4 2 2" xfId="46901"/>
    <cellStyle name="Currency 4 3 2 4 4 2 3" xfId="56387"/>
    <cellStyle name="Currency 4 3 2 4 4 3" xfId="39890"/>
    <cellStyle name="Currency 4 3 2 4 4 4" xfId="56388"/>
    <cellStyle name="Currency 4 3 2 4 5" xfId="15987"/>
    <cellStyle name="Currency 4 3 2 4 5 2" xfId="23379"/>
    <cellStyle name="Currency 4 3 2 4 5 2 2" xfId="47922"/>
    <cellStyle name="Currency 4 3 2 4 5 2 3" xfId="56389"/>
    <cellStyle name="Currency 4 3 2 4 5 3" xfId="40783"/>
    <cellStyle name="Currency 4 3 2 4 5 4" xfId="56390"/>
    <cellStyle name="Currency 4 3 2 4 6" xfId="17053"/>
    <cellStyle name="Currency 4 3 2 4 6 2" xfId="24471"/>
    <cellStyle name="Currency 4 3 2 4 6 2 2" xfId="49010"/>
    <cellStyle name="Currency 4 3 2 4 6 2 3" xfId="56391"/>
    <cellStyle name="Currency 4 3 2 4 6 3" xfId="41803"/>
    <cellStyle name="Currency 4 3 2 4 6 4" xfId="56392"/>
    <cellStyle name="Currency 4 3 2 4 7" xfId="18147"/>
    <cellStyle name="Currency 4 3 2 4 7 2" xfId="25589"/>
    <cellStyle name="Currency 4 3 2 4 7 2 2" xfId="50112"/>
    <cellStyle name="Currency 4 3 2 4 7 2 3" xfId="56393"/>
    <cellStyle name="Currency 4 3 2 4 7 3" xfId="42843"/>
    <cellStyle name="Currency 4 3 2 4 7 4" xfId="56394"/>
    <cellStyle name="Currency 4 3 2 4 8" xfId="20031"/>
    <cellStyle name="Currency 4 3 2 4 8 2" xfId="44596"/>
    <cellStyle name="Currency 4 3 2 4 8 3" xfId="56395"/>
    <cellStyle name="Currency 4 3 2 4 9" xfId="8580"/>
    <cellStyle name="Currency 4 3 2 4 9 2" xfId="33597"/>
    <cellStyle name="Currency 4 3 2 5" xfId="2339"/>
    <cellStyle name="Currency 4 3 2 5 10" xfId="27908"/>
    <cellStyle name="Currency 4 3 2 5 10 2" xfId="56396"/>
    <cellStyle name="Currency 4 3 2 5 11" xfId="56397"/>
    <cellStyle name="Currency 4 3 2 5 2" xfId="6688"/>
    <cellStyle name="Currency 4 3 2 5 2 2" xfId="20486"/>
    <cellStyle name="Currency 4 3 2 5 2 2 2" xfId="45047"/>
    <cellStyle name="Currency 4 3 2 5 2 2 3" xfId="56398"/>
    <cellStyle name="Currency 4 3 2 5 2 3" xfId="14002"/>
    <cellStyle name="Currency 4 3 2 5 2 3 2" xfId="38896"/>
    <cellStyle name="Currency 4 3 2 5 2 4" xfId="10627"/>
    <cellStyle name="Currency 4 3 2 5 2 4 2" xfId="35644"/>
    <cellStyle name="Currency 4 3 2 5 2 5" xfId="31771"/>
    <cellStyle name="Currency 4 3 2 5 3" xfId="4718"/>
    <cellStyle name="Currency 4 3 2 5 3 2" xfId="21442"/>
    <cellStyle name="Currency 4 3 2 5 3 2 2" xfId="46001"/>
    <cellStyle name="Currency 4 3 2 5 3 2 3" xfId="56399"/>
    <cellStyle name="Currency 4 3 2 5 3 3" xfId="12097"/>
    <cellStyle name="Currency 4 3 2 5 3 3 2" xfId="37114"/>
    <cellStyle name="Currency 4 3 2 5 3 4" xfId="29840"/>
    <cellStyle name="Currency 4 3 2 5 4" xfId="15095"/>
    <cellStyle name="Currency 4 3 2 5 4 2" xfId="22440"/>
    <cellStyle name="Currency 4 3 2 5 4 2 2" xfId="46995"/>
    <cellStyle name="Currency 4 3 2 5 4 2 3" xfId="56400"/>
    <cellStyle name="Currency 4 3 2 5 4 3" xfId="39932"/>
    <cellStyle name="Currency 4 3 2 5 4 4" xfId="56401"/>
    <cellStyle name="Currency 4 3 2 5 5" xfId="16082"/>
    <cellStyle name="Currency 4 3 2 5 5 2" xfId="23473"/>
    <cellStyle name="Currency 4 3 2 5 5 2 2" xfId="48016"/>
    <cellStyle name="Currency 4 3 2 5 5 2 3" xfId="56402"/>
    <cellStyle name="Currency 4 3 2 5 5 3" xfId="40877"/>
    <cellStyle name="Currency 4 3 2 5 5 4" xfId="56403"/>
    <cellStyle name="Currency 4 3 2 5 6" xfId="17147"/>
    <cellStyle name="Currency 4 3 2 5 6 2" xfId="24565"/>
    <cellStyle name="Currency 4 3 2 5 6 2 2" xfId="49104"/>
    <cellStyle name="Currency 4 3 2 5 6 2 3" xfId="56404"/>
    <cellStyle name="Currency 4 3 2 5 6 3" xfId="41897"/>
    <cellStyle name="Currency 4 3 2 5 6 4" xfId="56405"/>
    <cellStyle name="Currency 4 3 2 5 7" xfId="18241"/>
    <cellStyle name="Currency 4 3 2 5 7 2" xfId="25683"/>
    <cellStyle name="Currency 4 3 2 5 7 2 2" xfId="50206"/>
    <cellStyle name="Currency 4 3 2 5 7 2 3" xfId="56406"/>
    <cellStyle name="Currency 4 3 2 5 7 3" xfId="42937"/>
    <cellStyle name="Currency 4 3 2 5 7 4" xfId="56407"/>
    <cellStyle name="Currency 4 3 2 5 8" xfId="19207"/>
    <cellStyle name="Currency 4 3 2 5 8 2" xfId="43800"/>
    <cellStyle name="Currency 4 3 2 5 8 3" xfId="56408"/>
    <cellStyle name="Currency 4 3 2 5 9" xfId="8674"/>
    <cellStyle name="Currency 4 3 2 5 9 2" xfId="33691"/>
    <cellStyle name="Currency 4 3 2 6" xfId="3373"/>
    <cellStyle name="Currency 4 3 2 6 2" xfId="7531"/>
    <cellStyle name="Currency 4 3 2 6 2 2" xfId="26518"/>
    <cellStyle name="Currency 4 3 2 6 2 2 2" xfId="51040"/>
    <cellStyle name="Currency 4 3 2 6 2 2 3" xfId="56409"/>
    <cellStyle name="Currency 4 3 2 6 2 3" xfId="18925"/>
    <cellStyle name="Currency 4 3 2 6 2 3 2" xfId="43618"/>
    <cellStyle name="Currency 4 3 2 6 2 4" xfId="11461"/>
    <cellStyle name="Currency 4 3 2 6 2 4 2" xfId="36478"/>
    <cellStyle name="Currency 4 3 2 6 2 5" xfId="32605"/>
    <cellStyle name="Currency 4 3 2 6 3" xfId="5552"/>
    <cellStyle name="Currency 4 3 2 6 3 2" xfId="12098"/>
    <cellStyle name="Currency 4 3 2 6 3 2 2" xfId="37115"/>
    <cellStyle name="Currency 4 3 2 6 3 3" xfId="30674"/>
    <cellStyle name="Currency 4 3 2 6 4" xfId="9522"/>
    <cellStyle name="Currency 4 3 2 6 4 2" xfId="34539"/>
    <cellStyle name="Currency 4 3 2 6 5" xfId="28742"/>
    <cellStyle name="Currency 4 3 2 6 5 2" xfId="56410"/>
    <cellStyle name="Currency 4 3 2 6 6" xfId="56411"/>
    <cellStyle name="Currency 4 3 2 7" xfId="3498"/>
    <cellStyle name="Currency 4 3 2 7 2" xfId="7636"/>
    <cellStyle name="Currency 4 3 2 7 2 2" xfId="20528"/>
    <cellStyle name="Currency 4 3 2 7 2 2 2" xfId="45089"/>
    <cellStyle name="Currency 4 3 2 7 2 3" xfId="11566"/>
    <cellStyle name="Currency 4 3 2 7 2 3 2" xfId="36583"/>
    <cellStyle name="Currency 4 3 2 7 2 4" xfId="32710"/>
    <cellStyle name="Currency 4 3 2 7 3" xfId="5657"/>
    <cellStyle name="Currency 4 3 2 7 3 2" xfId="12099"/>
    <cellStyle name="Currency 4 3 2 7 3 2 2" xfId="37116"/>
    <cellStyle name="Currency 4 3 2 7 3 3" xfId="30779"/>
    <cellStyle name="Currency 4 3 2 7 4" xfId="9633"/>
    <cellStyle name="Currency 4 3 2 7 4 2" xfId="34650"/>
    <cellStyle name="Currency 4 3 2 7 5" xfId="28847"/>
    <cellStyle name="Currency 4 3 2 8" xfId="5746"/>
    <cellStyle name="Currency 4 3 2 8 2" xfId="21555"/>
    <cellStyle name="Currency 4 3 2 8 2 2" xfId="46114"/>
    <cellStyle name="Currency 4 3 2 8 2 3" xfId="56412"/>
    <cellStyle name="Currency 4 3 2 8 3" xfId="14757"/>
    <cellStyle name="Currency 4 3 2 8 3 2" xfId="39602"/>
    <cellStyle name="Currency 4 3 2 8 4" xfId="9712"/>
    <cellStyle name="Currency 4 3 2 8 4 2" xfId="34729"/>
    <cellStyle name="Currency 4 3 2 8 5" xfId="30856"/>
    <cellStyle name="Currency 4 3 2 9" xfId="3803"/>
    <cellStyle name="Currency 4 3 2 9 2" xfId="22572"/>
    <cellStyle name="Currency 4 3 2 9 2 2" xfId="47116"/>
    <cellStyle name="Currency 4 3 2 9 2 3" xfId="56413"/>
    <cellStyle name="Currency 4 3 2 9 3" xfId="12100"/>
    <cellStyle name="Currency 4 3 2 9 3 2" xfId="37117"/>
    <cellStyle name="Currency 4 3 2 9 4" xfId="28925"/>
    <cellStyle name="Currency 4 3 20" xfId="56414"/>
    <cellStyle name="Currency 4 3 21" xfId="56415"/>
    <cellStyle name="Currency 4 3 22" xfId="56416"/>
    <cellStyle name="Currency 4 3 23" xfId="56417"/>
    <cellStyle name="Currency 4 3 24" xfId="56418"/>
    <cellStyle name="Currency 4 3 25" xfId="56419"/>
    <cellStyle name="Currency 4 3 26" xfId="56420"/>
    <cellStyle name="Currency 4 3 27" xfId="56421"/>
    <cellStyle name="Currency 4 3 28" xfId="56422"/>
    <cellStyle name="Currency 4 3 29" xfId="56423"/>
    <cellStyle name="Currency 4 3 3" xfId="702"/>
    <cellStyle name="Currency 4 3 3 10" xfId="16248"/>
    <cellStyle name="Currency 4 3 3 10 2" xfId="23661"/>
    <cellStyle name="Currency 4 3 3 10 2 2" xfId="48200"/>
    <cellStyle name="Currency 4 3 3 10 2 3" xfId="56424"/>
    <cellStyle name="Currency 4 3 3 10 3" xfId="41008"/>
    <cellStyle name="Currency 4 3 3 10 4" xfId="56425"/>
    <cellStyle name="Currency 4 3 3 11" xfId="17326"/>
    <cellStyle name="Currency 4 3 3 11 2" xfId="24767"/>
    <cellStyle name="Currency 4 3 3 11 2 2" xfId="49290"/>
    <cellStyle name="Currency 4 3 3 11 2 3" xfId="56426"/>
    <cellStyle name="Currency 4 3 3 11 3" xfId="42028"/>
    <cellStyle name="Currency 4 3 3 11 4" xfId="56427"/>
    <cellStyle name="Currency 4 3 3 12" xfId="19104"/>
    <cellStyle name="Currency 4 3 3 12 2" xfId="43703"/>
    <cellStyle name="Currency 4 3 3 12 3" xfId="56428"/>
    <cellStyle name="Currency 4 3 3 13" xfId="7757"/>
    <cellStyle name="Currency 4 3 3 13 2" xfId="32775"/>
    <cellStyle name="Currency 4 3 3 14" xfId="26992"/>
    <cellStyle name="Currency 4 3 3 14 2" xfId="56429"/>
    <cellStyle name="Currency 4 3 3 15" xfId="56430"/>
    <cellStyle name="Currency 4 3 3 16" xfId="56431"/>
    <cellStyle name="Currency 4 3 3 17" xfId="56432"/>
    <cellStyle name="Currency 4 3 3 18" xfId="56433"/>
    <cellStyle name="Currency 4 3 3 19" xfId="56434"/>
    <cellStyle name="Currency 4 3 3 2" xfId="799"/>
    <cellStyle name="Currency 4 3 3 2 10" xfId="7799"/>
    <cellStyle name="Currency 4 3 3 2 10 2" xfId="32817"/>
    <cellStyle name="Currency 4 3 3 2 11" xfId="27034"/>
    <cellStyle name="Currency 4 3 3 2 11 2" xfId="56435"/>
    <cellStyle name="Currency 4 3 3 2 12" xfId="56436"/>
    <cellStyle name="Currency 4 3 3 2 2" xfId="5787"/>
    <cellStyle name="Currency 4 3 3 2 2 2" xfId="19248"/>
    <cellStyle name="Currency 4 3 3 2 2 2 2" xfId="43841"/>
    <cellStyle name="Currency 4 3 3 2 2 2 3" xfId="56437"/>
    <cellStyle name="Currency 4 3 3 2 2 3" xfId="13662"/>
    <cellStyle name="Currency 4 3 3 2 2 3 2" xfId="38624"/>
    <cellStyle name="Currency 4 3 3 2 2 4" xfId="9753"/>
    <cellStyle name="Currency 4 3 3 2 2 4 2" xfId="34770"/>
    <cellStyle name="Currency 4 3 3 2 2 5" xfId="30897"/>
    <cellStyle name="Currency 4 3 3 2 3" xfId="3844"/>
    <cellStyle name="Currency 4 3 3 2 3 2" xfId="20103"/>
    <cellStyle name="Currency 4 3 3 2 3 2 2" xfId="44667"/>
    <cellStyle name="Currency 4 3 3 2 3 2 3" xfId="56438"/>
    <cellStyle name="Currency 4 3 3 2 3 3" xfId="12101"/>
    <cellStyle name="Currency 4 3 3 2 3 3 2" xfId="37118"/>
    <cellStyle name="Currency 4 3 3 2 3 4" xfId="28966"/>
    <cellStyle name="Currency 4 3 3 2 4" xfId="14063"/>
    <cellStyle name="Currency 4 3 3 2 4 2" xfId="20569"/>
    <cellStyle name="Currency 4 3 3 2 4 2 2" xfId="45130"/>
    <cellStyle name="Currency 4 3 3 2 4 2 3" xfId="56439"/>
    <cellStyle name="Currency 4 3 3 2 4 3" xfId="38944"/>
    <cellStyle name="Currency 4 3 3 2 4 4" xfId="56440"/>
    <cellStyle name="Currency 4 3 3 2 5" xfId="14796"/>
    <cellStyle name="Currency 4 3 3 2 5 2" xfId="21596"/>
    <cellStyle name="Currency 4 3 3 2 5 2 2" xfId="46155"/>
    <cellStyle name="Currency 4 3 3 2 5 2 3" xfId="56441"/>
    <cellStyle name="Currency 4 3 3 2 5 3" xfId="39641"/>
    <cellStyle name="Currency 4 3 3 2 5 4" xfId="56442"/>
    <cellStyle name="Currency 4 3 3 2 6" xfId="15237"/>
    <cellStyle name="Currency 4 3 3 2 6 2" xfId="22613"/>
    <cellStyle name="Currency 4 3 3 2 6 2 2" xfId="47157"/>
    <cellStyle name="Currency 4 3 3 2 6 2 3" xfId="56443"/>
    <cellStyle name="Currency 4 3 3 2 6 3" xfId="40040"/>
    <cellStyle name="Currency 4 3 3 2 6 4" xfId="56444"/>
    <cellStyle name="Currency 4 3 3 2 7" xfId="16291"/>
    <cellStyle name="Currency 4 3 3 2 7 2" xfId="23703"/>
    <cellStyle name="Currency 4 3 3 2 7 2 2" xfId="48242"/>
    <cellStyle name="Currency 4 3 3 2 7 2 3" xfId="56445"/>
    <cellStyle name="Currency 4 3 3 2 7 3" xfId="41050"/>
    <cellStyle name="Currency 4 3 3 2 7 4" xfId="56446"/>
    <cellStyle name="Currency 4 3 3 2 8" xfId="17369"/>
    <cellStyle name="Currency 4 3 3 2 8 2" xfId="24809"/>
    <cellStyle name="Currency 4 3 3 2 8 2 2" xfId="49332"/>
    <cellStyle name="Currency 4 3 3 2 8 2 3" xfId="56447"/>
    <cellStyle name="Currency 4 3 3 2 8 3" xfId="42070"/>
    <cellStyle name="Currency 4 3 3 2 8 4" xfId="56448"/>
    <cellStyle name="Currency 4 3 3 2 9" xfId="19148"/>
    <cellStyle name="Currency 4 3 3 2 9 2" xfId="43745"/>
    <cellStyle name="Currency 4 3 3 2 9 3" xfId="56449"/>
    <cellStyle name="Currency 4 3 3 20" xfId="56450"/>
    <cellStyle name="Currency 4 3 3 21" xfId="56451"/>
    <cellStyle name="Currency 4 3 3 22" xfId="56452"/>
    <cellStyle name="Currency 4 3 3 23" xfId="56453"/>
    <cellStyle name="Currency 4 3 3 24" xfId="56454"/>
    <cellStyle name="Currency 4 3 3 25" xfId="56455"/>
    <cellStyle name="Currency 4 3 3 26" xfId="56456"/>
    <cellStyle name="Currency 4 3 3 27" xfId="56457"/>
    <cellStyle name="Currency 4 3 3 28" xfId="56458"/>
    <cellStyle name="Currency 4 3 3 29" xfId="56459"/>
    <cellStyle name="Currency 4 3 3 3" xfId="2042"/>
    <cellStyle name="Currency 4 3 3 3 10" xfId="27735"/>
    <cellStyle name="Currency 4 3 3 3 10 2" xfId="56460"/>
    <cellStyle name="Currency 4 3 3 3 11" xfId="56461"/>
    <cellStyle name="Currency 4 3 3 3 2" xfId="6505"/>
    <cellStyle name="Currency 4 3 3 3 2 2" xfId="20312"/>
    <cellStyle name="Currency 4 3 3 3 2 2 2" xfId="44874"/>
    <cellStyle name="Currency 4 3 3 3 2 2 3" xfId="56462"/>
    <cellStyle name="Currency 4 3 3 3 2 3" xfId="13897"/>
    <cellStyle name="Currency 4 3 3 3 2 3 2" xfId="38799"/>
    <cellStyle name="Currency 4 3 3 3 2 4" xfId="10454"/>
    <cellStyle name="Currency 4 3 3 3 2 4 2" xfId="35471"/>
    <cellStyle name="Currency 4 3 3 3 2 5" xfId="31598"/>
    <cellStyle name="Currency 4 3 3 3 3" xfId="4545"/>
    <cellStyle name="Currency 4 3 3 3 3 2" xfId="21268"/>
    <cellStyle name="Currency 4 3 3 3 3 2 2" xfId="45828"/>
    <cellStyle name="Currency 4 3 3 3 3 2 3" xfId="56463"/>
    <cellStyle name="Currency 4 3 3 3 3 3" xfId="12102"/>
    <cellStyle name="Currency 4 3 3 3 3 3 2" xfId="37119"/>
    <cellStyle name="Currency 4 3 3 3 3 4" xfId="29667"/>
    <cellStyle name="Currency 4 3 3 3 4" xfId="14986"/>
    <cellStyle name="Currency 4 3 3 3 4 2" xfId="22278"/>
    <cellStyle name="Currency 4 3 3 3 4 2 2" xfId="46837"/>
    <cellStyle name="Currency 4 3 3 3 4 2 3" xfId="56464"/>
    <cellStyle name="Currency 4 3 3 3 4 3" xfId="39828"/>
    <cellStyle name="Currency 4 3 3 3 4 4" xfId="56465"/>
    <cellStyle name="Currency 4 3 3 3 5" xfId="15923"/>
    <cellStyle name="Currency 4 3 3 3 5 2" xfId="23300"/>
    <cellStyle name="Currency 4 3 3 3 5 2 2" xfId="47843"/>
    <cellStyle name="Currency 4 3 3 3 5 2 3" xfId="56466"/>
    <cellStyle name="Currency 4 3 3 3 5 3" xfId="40719"/>
    <cellStyle name="Currency 4 3 3 3 5 4" xfId="56467"/>
    <cellStyle name="Currency 4 3 3 3 6" xfId="16985"/>
    <cellStyle name="Currency 4 3 3 3 6 2" xfId="24404"/>
    <cellStyle name="Currency 4 3 3 3 6 2 2" xfId="48943"/>
    <cellStyle name="Currency 4 3 3 3 6 2 3" xfId="56468"/>
    <cellStyle name="Currency 4 3 3 3 6 3" xfId="41736"/>
    <cellStyle name="Currency 4 3 3 3 6 4" xfId="56469"/>
    <cellStyle name="Currency 4 3 3 3 7" xfId="18071"/>
    <cellStyle name="Currency 4 3 3 3 7 2" xfId="25510"/>
    <cellStyle name="Currency 4 3 3 3 7 2 2" xfId="50033"/>
    <cellStyle name="Currency 4 3 3 3 7 2 3" xfId="56470"/>
    <cellStyle name="Currency 4 3 3 3 7 3" xfId="42767"/>
    <cellStyle name="Currency 4 3 3 3 7 4" xfId="56471"/>
    <cellStyle name="Currency 4 3 3 3 8" xfId="19960"/>
    <cellStyle name="Currency 4 3 3 3 8 2" xfId="44529"/>
    <cellStyle name="Currency 4 3 3 3 8 3" xfId="56472"/>
    <cellStyle name="Currency 4 3 3 3 9" xfId="8501"/>
    <cellStyle name="Currency 4 3 3 3 9 2" xfId="33518"/>
    <cellStyle name="Currency 4 3 3 30" xfId="56473"/>
    <cellStyle name="Currency 4 3 3 31" xfId="56474"/>
    <cellStyle name="Currency 4 3 3 32" xfId="56475"/>
    <cellStyle name="Currency 4 3 3 33" xfId="56476"/>
    <cellStyle name="Currency 4 3 3 34" xfId="56477"/>
    <cellStyle name="Currency 4 3 3 4" xfId="2228"/>
    <cellStyle name="Currency 4 3 3 4 10" xfId="27813"/>
    <cellStyle name="Currency 4 3 3 4 10 2" xfId="56478"/>
    <cellStyle name="Currency 4 3 3 4 11" xfId="56479"/>
    <cellStyle name="Currency 4 3 3 4 2" xfId="6593"/>
    <cellStyle name="Currency 4 3 3 4 2 2" xfId="20390"/>
    <cellStyle name="Currency 4 3 3 4 2 2 2" xfId="44952"/>
    <cellStyle name="Currency 4 3 3 4 2 2 3" xfId="56480"/>
    <cellStyle name="Currency 4 3 3 4 2 3" xfId="13958"/>
    <cellStyle name="Currency 4 3 3 4 2 3 2" xfId="38853"/>
    <cellStyle name="Currency 4 3 3 4 2 4" xfId="10532"/>
    <cellStyle name="Currency 4 3 3 4 2 4 2" xfId="35549"/>
    <cellStyle name="Currency 4 3 3 4 2 5" xfId="31676"/>
    <cellStyle name="Currency 4 3 3 4 3" xfId="4623"/>
    <cellStyle name="Currency 4 3 3 4 3 2" xfId="21347"/>
    <cellStyle name="Currency 4 3 3 4 3 2 2" xfId="45906"/>
    <cellStyle name="Currency 4 3 3 4 3 2 3" xfId="56481"/>
    <cellStyle name="Currency 4 3 3 4 3 3" xfId="12103"/>
    <cellStyle name="Currency 4 3 3 4 3 3 2" xfId="37120"/>
    <cellStyle name="Currency 4 3 3 4 3 4" xfId="29745"/>
    <cellStyle name="Currency 4 3 3 4 4" xfId="15047"/>
    <cellStyle name="Currency 4 3 3 4 4 2" xfId="22341"/>
    <cellStyle name="Currency 4 3 3 4 4 2 2" xfId="46900"/>
    <cellStyle name="Currency 4 3 3 4 4 2 3" xfId="56482"/>
    <cellStyle name="Currency 4 3 3 4 4 3" xfId="39889"/>
    <cellStyle name="Currency 4 3 3 4 4 4" xfId="56483"/>
    <cellStyle name="Currency 4 3 3 4 5" xfId="15986"/>
    <cellStyle name="Currency 4 3 3 4 5 2" xfId="23378"/>
    <cellStyle name="Currency 4 3 3 4 5 2 2" xfId="47921"/>
    <cellStyle name="Currency 4 3 3 4 5 2 3" xfId="56484"/>
    <cellStyle name="Currency 4 3 3 4 5 3" xfId="40782"/>
    <cellStyle name="Currency 4 3 3 4 5 4" xfId="56485"/>
    <cellStyle name="Currency 4 3 3 4 6" xfId="17052"/>
    <cellStyle name="Currency 4 3 3 4 6 2" xfId="24470"/>
    <cellStyle name="Currency 4 3 3 4 6 2 2" xfId="49009"/>
    <cellStyle name="Currency 4 3 3 4 6 2 3" xfId="56486"/>
    <cellStyle name="Currency 4 3 3 4 6 3" xfId="41802"/>
    <cellStyle name="Currency 4 3 3 4 6 4" xfId="56487"/>
    <cellStyle name="Currency 4 3 3 4 7" xfId="18146"/>
    <cellStyle name="Currency 4 3 3 4 7 2" xfId="25588"/>
    <cellStyle name="Currency 4 3 3 4 7 2 2" xfId="50111"/>
    <cellStyle name="Currency 4 3 3 4 7 2 3" xfId="56488"/>
    <cellStyle name="Currency 4 3 3 4 7 3" xfId="42842"/>
    <cellStyle name="Currency 4 3 3 4 7 4" xfId="56489"/>
    <cellStyle name="Currency 4 3 3 4 8" xfId="20030"/>
    <cellStyle name="Currency 4 3 3 4 8 2" xfId="44595"/>
    <cellStyle name="Currency 4 3 3 4 8 3" xfId="56490"/>
    <cellStyle name="Currency 4 3 3 4 9" xfId="8579"/>
    <cellStyle name="Currency 4 3 3 4 9 2" xfId="33596"/>
    <cellStyle name="Currency 4 3 3 5" xfId="2338"/>
    <cellStyle name="Currency 4 3 3 5 10" xfId="27907"/>
    <cellStyle name="Currency 4 3 3 5 10 2" xfId="56491"/>
    <cellStyle name="Currency 4 3 3 5 11" xfId="56492"/>
    <cellStyle name="Currency 4 3 3 5 2" xfId="6687"/>
    <cellStyle name="Currency 4 3 3 5 2 2" xfId="20485"/>
    <cellStyle name="Currency 4 3 3 5 2 2 2" xfId="45046"/>
    <cellStyle name="Currency 4 3 3 5 2 2 3" xfId="56493"/>
    <cellStyle name="Currency 4 3 3 5 2 3" xfId="14001"/>
    <cellStyle name="Currency 4 3 3 5 2 3 2" xfId="38895"/>
    <cellStyle name="Currency 4 3 3 5 2 4" xfId="10626"/>
    <cellStyle name="Currency 4 3 3 5 2 4 2" xfId="35643"/>
    <cellStyle name="Currency 4 3 3 5 2 5" xfId="31770"/>
    <cellStyle name="Currency 4 3 3 5 3" xfId="4717"/>
    <cellStyle name="Currency 4 3 3 5 3 2" xfId="21441"/>
    <cellStyle name="Currency 4 3 3 5 3 2 2" xfId="46000"/>
    <cellStyle name="Currency 4 3 3 5 3 2 3" xfId="56494"/>
    <cellStyle name="Currency 4 3 3 5 3 3" xfId="12104"/>
    <cellStyle name="Currency 4 3 3 5 3 3 2" xfId="37121"/>
    <cellStyle name="Currency 4 3 3 5 3 4" xfId="29839"/>
    <cellStyle name="Currency 4 3 3 5 4" xfId="15094"/>
    <cellStyle name="Currency 4 3 3 5 4 2" xfId="22439"/>
    <cellStyle name="Currency 4 3 3 5 4 2 2" xfId="46994"/>
    <cellStyle name="Currency 4 3 3 5 4 2 3" xfId="56495"/>
    <cellStyle name="Currency 4 3 3 5 4 3" xfId="39931"/>
    <cellStyle name="Currency 4 3 3 5 4 4" xfId="56496"/>
    <cellStyle name="Currency 4 3 3 5 5" xfId="16081"/>
    <cellStyle name="Currency 4 3 3 5 5 2" xfId="23472"/>
    <cellStyle name="Currency 4 3 3 5 5 2 2" xfId="48015"/>
    <cellStyle name="Currency 4 3 3 5 5 2 3" xfId="56497"/>
    <cellStyle name="Currency 4 3 3 5 5 3" xfId="40876"/>
    <cellStyle name="Currency 4 3 3 5 5 4" xfId="56498"/>
    <cellStyle name="Currency 4 3 3 5 6" xfId="17146"/>
    <cellStyle name="Currency 4 3 3 5 6 2" xfId="24564"/>
    <cellStyle name="Currency 4 3 3 5 6 2 2" xfId="49103"/>
    <cellStyle name="Currency 4 3 3 5 6 2 3" xfId="56499"/>
    <cellStyle name="Currency 4 3 3 5 6 3" xfId="41896"/>
    <cellStyle name="Currency 4 3 3 5 6 4" xfId="56500"/>
    <cellStyle name="Currency 4 3 3 5 7" xfId="18240"/>
    <cellStyle name="Currency 4 3 3 5 7 2" xfId="25682"/>
    <cellStyle name="Currency 4 3 3 5 7 2 2" xfId="50205"/>
    <cellStyle name="Currency 4 3 3 5 7 2 3" xfId="56501"/>
    <cellStyle name="Currency 4 3 3 5 7 3" xfId="42936"/>
    <cellStyle name="Currency 4 3 3 5 7 4" xfId="56502"/>
    <cellStyle name="Currency 4 3 3 5 8" xfId="19206"/>
    <cellStyle name="Currency 4 3 3 5 8 2" xfId="43799"/>
    <cellStyle name="Currency 4 3 3 5 8 3" xfId="56503"/>
    <cellStyle name="Currency 4 3 3 5 9" xfId="8673"/>
    <cellStyle name="Currency 4 3 3 5 9 2" xfId="33690"/>
    <cellStyle name="Currency 4 3 3 6" xfId="5745"/>
    <cellStyle name="Currency 4 3 3 6 2" xfId="20065"/>
    <cellStyle name="Currency 4 3 3 6 2 2" xfId="44629"/>
    <cellStyle name="Currency 4 3 3 6 2 3" xfId="56504"/>
    <cellStyle name="Currency 4 3 3 6 3" xfId="13632"/>
    <cellStyle name="Currency 4 3 3 6 3 2" xfId="38603"/>
    <cellStyle name="Currency 4 3 3 6 4" xfId="9711"/>
    <cellStyle name="Currency 4 3 3 6 4 2" xfId="34728"/>
    <cellStyle name="Currency 4 3 3 6 5" xfId="30855"/>
    <cellStyle name="Currency 4 3 3 7" xfId="3802"/>
    <cellStyle name="Currency 4 3 3 7 2" xfId="20527"/>
    <cellStyle name="Currency 4 3 3 7 2 2" xfId="45088"/>
    <cellStyle name="Currency 4 3 3 7 2 3" xfId="56505"/>
    <cellStyle name="Currency 4 3 3 7 3" xfId="12105"/>
    <cellStyle name="Currency 4 3 3 7 3 2" xfId="37122"/>
    <cellStyle name="Currency 4 3 3 7 4" xfId="28924"/>
    <cellStyle name="Currency 4 3 3 8" xfId="14756"/>
    <cellStyle name="Currency 4 3 3 8 2" xfId="21554"/>
    <cellStyle name="Currency 4 3 3 8 2 2" xfId="46113"/>
    <cellStyle name="Currency 4 3 3 8 2 3" xfId="56506"/>
    <cellStyle name="Currency 4 3 3 8 3" xfId="39601"/>
    <cellStyle name="Currency 4 3 3 8 4" xfId="56507"/>
    <cellStyle name="Currency 4 3 3 9" xfId="15197"/>
    <cellStyle name="Currency 4 3 3 9 2" xfId="22571"/>
    <cellStyle name="Currency 4 3 3 9 2 2" xfId="47115"/>
    <cellStyle name="Currency 4 3 3 9 2 3" xfId="56508"/>
    <cellStyle name="Currency 4 3 3 9 3" xfId="40000"/>
    <cellStyle name="Currency 4 3 3 9 4" xfId="56509"/>
    <cellStyle name="Currency 4 3 30" xfId="56510"/>
    <cellStyle name="Currency 4 3 31" xfId="56511"/>
    <cellStyle name="Currency 4 3 32" xfId="56512"/>
    <cellStyle name="Currency 4 3 33" xfId="56513"/>
    <cellStyle name="Currency 4 3 34" xfId="56514"/>
    <cellStyle name="Currency 4 3 35" xfId="56515"/>
    <cellStyle name="Currency 4 3 36" xfId="56516"/>
    <cellStyle name="Currency 4 3 37" xfId="56517"/>
    <cellStyle name="Currency 4 3 38" xfId="56518"/>
    <cellStyle name="Currency 4 3 39" xfId="56519"/>
    <cellStyle name="Currency 4 3 4" xfId="774"/>
    <cellStyle name="Currency 4 3 4 10" xfId="7774"/>
    <cellStyle name="Currency 4 3 4 10 2" xfId="32792"/>
    <cellStyle name="Currency 4 3 4 11" xfId="27009"/>
    <cellStyle name="Currency 4 3 4 11 2" xfId="56520"/>
    <cellStyle name="Currency 4 3 4 12" xfId="56521"/>
    <cellStyle name="Currency 4 3 4 13" xfId="56522"/>
    <cellStyle name="Currency 4 3 4 14" xfId="56523"/>
    <cellStyle name="Currency 4 3 4 15" xfId="56524"/>
    <cellStyle name="Currency 4 3 4 16" xfId="56525"/>
    <cellStyle name="Currency 4 3 4 17" xfId="56526"/>
    <cellStyle name="Currency 4 3 4 18" xfId="56527"/>
    <cellStyle name="Currency 4 3 4 19" xfId="56528"/>
    <cellStyle name="Currency 4 3 4 2" xfId="5762"/>
    <cellStyle name="Currency 4 3 4 2 2" xfId="19223"/>
    <cellStyle name="Currency 4 3 4 2 2 2" xfId="43816"/>
    <cellStyle name="Currency 4 3 4 2 2 3" xfId="56529"/>
    <cellStyle name="Currency 4 3 4 2 3" xfId="13683"/>
    <cellStyle name="Currency 4 3 4 2 3 2" xfId="38645"/>
    <cellStyle name="Currency 4 3 4 2 4" xfId="9728"/>
    <cellStyle name="Currency 4 3 4 2 4 2" xfId="34745"/>
    <cellStyle name="Currency 4 3 4 2 5" xfId="30872"/>
    <cellStyle name="Currency 4 3 4 20" xfId="56530"/>
    <cellStyle name="Currency 4 3 4 21" xfId="56531"/>
    <cellStyle name="Currency 4 3 4 22" xfId="56532"/>
    <cellStyle name="Currency 4 3 4 23" xfId="56533"/>
    <cellStyle name="Currency 4 3 4 3" xfId="3819"/>
    <cellStyle name="Currency 4 3 4 3 2" xfId="20078"/>
    <cellStyle name="Currency 4 3 4 3 2 2" xfId="44642"/>
    <cellStyle name="Currency 4 3 4 3 2 3" xfId="56534"/>
    <cellStyle name="Currency 4 3 4 3 3" xfId="12106"/>
    <cellStyle name="Currency 4 3 4 3 3 2" xfId="37123"/>
    <cellStyle name="Currency 4 3 4 3 4" xfId="28941"/>
    <cellStyle name="Currency 4 3 4 4" xfId="14038"/>
    <cellStyle name="Currency 4 3 4 4 2" xfId="20544"/>
    <cellStyle name="Currency 4 3 4 4 2 2" xfId="45105"/>
    <cellStyle name="Currency 4 3 4 4 2 3" xfId="56535"/>
    <cellStyle name="Currency 4 3 4 4 3" xfId="38919"/>
    <cellStyle name="Currency 4 3 4 4 4" xfId="56536"/>
    <cellStyle name="Currency 4 3 4 5" xfId="14771"/>
    <cellStyle name="Currency 4 3 4 5 2" xfId="21571"/>
    <cellStyle name="Currency 4 3 4 5 2 2" xfId="46130"/>
    <cellStyle name="Currency 4 3 4 5 2 3" xfId="56537"/>
    <cellStyle name="Currency 4 3 4 5 3" xfId="39616"/>
    <cellStyle name="Currency 4 3 4 5 4" xfId="56538"/>
    <cellStyle name="Currency 4 3 4 6" xfId="15212"/>
    <cellStyle name="Currency 4 3 4 6 2" xfId="22588"/>
    <cellStyle name="Currency 4 3 4 6 2 2" xfId="47132"/>
    <cellStyle name="Currency 4 3 4 6 2 3" xfId="56539"/>
    <cellStyle name="Currency 4 3 4 6 3" xfId="40015"/>
    <cellStyle name="Currency 4 3 4 6 4" xfId="56540"/>
    <cellStyle name="Currency 4 3 4 7" xfId="16266"/>
    <cellStyle name="Currency 4 3 4 7 2" xfId="23678"/>
    <cellStyle name="Currency 4 3 4 7 2 2" xfId="48217"/>
    <cellStyle name="Currency 4 3 4 7 2 3" xfId="56541"/>
    <cellStyle name="Currency 4 3 4 7 3" xfId="41025"/>
    <cellStyle name="Currency 4 3 4 7 4" xfId="56542"/>
    <cellStyle name="Currency 4 3 4 8" xfId="17344"/>
    <cellStyle name="Currency 4 3 4 8 2" xfId="24784"/>
    <cellStyle name="Currency 4 3 4 8 2 2" xfId="49307"/>
    <cellStyle name="Currency 4 3 4 8 2 3" xfId="56543"/>
    <cellStyle name="Currency 4 3 4 8 3" xfId="42045"/>
    <cellStyle name="Currency 4 3 4 8 4" xfId="56544"/>
    <cellStyle name="Currency 4 3 4 9" xfId="19123"/>
    <cellStyle name="Currency 4 3 4 9 2" xfId="43720"/>
    <cellStyle name="Currency 4 3 4 9 3" xfId="56545"/>
    <cellStyle name="Currency 4 3 40" xfId="56546"/>
    <cellStyle name="Currency 4 3 41" xfId="56547"/>
    <cellStyle name="Currency 4 3 5" xfId="1027"/>
    <cellStyle name="Currency 4 3 5 2" xfId="13649"/>
    <cellStyle name="Currency 4 3 5 3" xfId="19072"/>
    <cellStyle name="Currency 4 3 5 3 2" xfId="43678"/>
    <cellStyle name="Currency 4 3 5 3 3" xfId="56548"/>
    <cellStyle name="Currency 4 3 5 4" xfId="13696"/>
    <cellStyle name="Currency 4 3 5 4 2" xfId="38650"/>
    <cellStyle name="Currency 4 3 5 5" xfId="56549"/>
    <cellStyle name="Currency 4 3 6" xfId="2017"/>
    <cellStyle name="Currency 4 3 6 10" xfId="27710"/>
    <cellStyle name="Currency 4 3 6 10 2" xfId="56550"/>
    <cellStyle name="Currency 4 3 6 11" xfId="56551"/>
    <cellStyle name="Currency 4 3 6 2" xfId="6480"/>
    <cellStyle name="Currency 4 3 6 2 2" xfId="20287"/>
    <cellStyle name="Currency 4 3 6 2 2 2" xfId="44849"/>
    <cellStyle name="Currency 4 3 6 2 2 3" xfId="56552"/>
    <cellStyle name="Currency 4 3 6 2 3" xfId="13886"/>
    <cellStyle name="Currency 4 3 6 2 3 2" xfId="38788"/>
    <cellStyle name="Currency 4 3 6 2 4" xfId="10429"/>
    <cellStyle name="Currency 4 3 6 2 4 2" xfId="35446"/>
    <cellStyle name="Currency 4 3 6 2 5" xfId="31573"/>
    <cellStyle name="Currency 4 3 6 3" xfId="4520"/>
    <cellStyle name="Currency 4 3 6 3 2" xfId="21243"/>
    <cellStyle name="Currency 4 3 6 3 2 2" xfId="45803"/>
    <cellStyle name="Currency 4 3 6 3 2 3" xfId="56553"/>
    <cellStyle name="Currency 4 3 6 3 3" xfId="12107"/>
    <cellStyle name="Currency 4 3 6 3 3 2" xfId="37124"/>
    <cellStyle name="Currency 4 3 6 3 4" xfId="29642"/>
    <cellStyle name="Currency 4 3 6 4" xfId="14961"/>
    <cellStyle name="Currency 4 3 6 4 2" xfId="22253"/>
    <cellStyle name="Currency 4 3 6 4 2 2" xfId="46812"/>
    <cellStyle name="Currency 4 3 6 4 2 3" xfId="56554"/>
    <cellStyle name="Currency 4 3 6 4 3" xfId="39803"/>
    <cellStyle name="Currency 4 3 6 4 4" xfId="56555"/>
    <cellStyle name="Currency 4 3 6 5" xfId="15898"/>
    <cellStyle name="Currency 4 3 6 5 2" xfId="23275"/>
    <cellStyle name="Currency 4 3 6 5 2 2" xfId="47818"/>
    <cellStyle name="Currency 4 3 6 5 2 3" xfId="56556"/>
    <cellStyle name="Currency 4 3 6 5 3" xfId="40694"/>
    <cellStyle name="Currency 4 3 6 5 4" xfId="56557"/>
    <cellStyle name="Currency 4 3 6 6" xfId="16960"/>
    <cellStyle name="Currency 4 3 6 6 2" xfId="24379"/>
    <cellStyle name="Currency 4 3 6 6 2 2" xfId="48918"/>
    <cellStyle name="Currency 4 3 6 6 2 3" xfId="56558"/>
    <cellStyle name="Currency 4 3 6 6 3" xfId="41711"/>
    <cellStyle name="Currency 4 3 6 6 4" xfId="56559"/>
    <cellStyle name="Currency 4 3 6 7" xfId="18046"/>
    <cellStyle name="Currency 4 3 6 7 2" xfId="25485"/>
    <cellStyle name="Currency 4 3 6 7 2 2" xfId="50008"/>
    <cellStyle name="Currency 4 3 6 7 2 3" xfId="56560"/>
    <cellStyle name="Currency 4 3 6 7 3" xfId="42742"/>
    <cellStyle name="Currency 4 3 6 7 4" xfId="56561"/>
    <cellStyle name="Currency 4 3 6 8" xfId="19935"/>
    <cellStyle name="Currency 4 3 6 8 2" xfId="44504"/>
    <cellStyle name="Currency 4 3 6 8 3" xfId="56562"/>
    <cellStyle name="Currency 4 3 6 9" xfId="8476"/>
    <cellStyle name="Currency 4 3 6 9 2" xfId="33493"/>
    <cellStyle name="Currency 4 3 7" xfId="2203"/>
    <cellStyle name="Currency 4 3 7 10" xfId="27788"/>
    <cellStyle name="Currency 4 3 7 10 2" xfId="56563"/>
    <cellStyle name="Currency 4 3 7 11" xfId="56564"/>
    <cellStyle name="Currency 4 3 7 2" xfId="6568"/>
    <cellStyle name="Currency 4 3 7 2 2" xfId="20365"/>
    <cellStyle name="Currency 4 3 7 2 2 2" xfId="44927"/>
    <cellStyle name="Currency 4 3 7 2 2 3" xfId="56565"/>
    <cellStyle name="Currency 4 3 7 2 3" xfId="13933"/>
    <cellStyle name="Currency 4 3 7 2 3 2" xfId="38828"/>
    <cellStyle name="Currency 4 3 7 2 4" xfId="10507"/>
    <cellStyle name="Currency 4 3 7 2 4 2" xfId="35524"/>
    <cellStyle name="Currency 4 3 7 2 5" xfId="31651"/>
    <cellStyle name="Currency 4 3 7 3" xfId="4598"/>
    <cellStyle name="Currency 4 3 7 3 2" xfId="21322"/>
    <cellStyle name="Currency 4 3 7 3 2 2" xfId="45881"/>
    <cellStyle name="Currency 4 3 7 3 2 3" xfId="56566"/>
    <cellStyle name="Currency 4 3 7 3 3" xfId="12108"/>
    <cellStyle name="Currency 4 3 7 3 3 2" xfId="37125"/>
    <cellStyle name="Currency 4 3 7 3 4" xfId="29720"/>
    <cellStyle name="Currency 4 3 7 4" xfId="15022"/>
    <cellStyle name="Currency 4 3 7 4 2" xfId="22316"/>
    <cellStyle name="Currency 4 3 7 4 2 2" xfId="46875"/>
    <cellStyle name="Currency 4 3 7 4 2 3" xfId="56567"/>
    <cellStyle name="Currency 4 3 7 4 3" xfId="39864"/>
    <cellStyle name="Currency 4 3 7 4 4" xfId="56568"/>
    <cellStyle name="Currency 4 3 7 5" xfId="15961"/>
    <cellStyle name="Currency 4 3 7 5 2" xfId="23353"/>
    <cellStyle name="Currency 4 3 7 5 2 2" xfId="47896"/>
    <cellStyle name="Currency 4 3 7 5 2 3" xfId="56569"/>
    <cellStyle name="Currency 4 3 7 5 3" xfId="40757"/>
    <cellStyle name="Currency 4 3 7 5 4" xfId="56570"/>
    <cellStyle name="Currency 4 3 7 6" xfId="17027"/>
    <cellStyle name="Currency 4 3 7 6 2" xfId="24445"/>
    <cellStyle name="Currency 4 3 7 6 2 2" xfId="48984"/>
    <cellStyle name="Currency 4 3 7 6 2 3" xfId="56571"/>
    <cellStyle name="Currency 4 3 7 6 3" xfId="41777"/>
    <cellStyle name="Currency 4 3 7 6 4" xfId="56572"/>
    <cellStyle name="Currency 4 3 7 7" xfId="18121"/>
    <cellStyle name="Currency 4 3 7 7 2" xfId="25563"/>
    <cellStyle name="Currency 4 3 7 7 2 2" xfId="50086"/>
    <cellStyle name="Currency 4 3 7 7 2 3" xfId="56573"/>
    <cellStyle name="Currency 4 3 7 7 3" xfId="42817"/>
    <cellStyle name="Currency 4 3 7 7 4" xfId="56574"/>
    <cellStyle name="Currency 4 3 7 8" xfId="20005"/>
    <cellStyle name="Currency 4 3 7 8 2" xfId="44570"/>
    <cellStyle name="Currency 4 3 7 8 3" xfId="56575"/>
    <cellStyle name="Currency 4 3 7 9" xfId="8554"/>
    <cellStyle name="Currency 4 3 7 9 2" xfId="33571"/>
    <cellStyle name="Currency 4 3 8" xfId="2290"/>
    <cellStyle name="Currency 4 3 8 10" xfId="27860"/>
    <cellStyle name="Currency 4 3 8 10 2" xfId="56576"/>
    <cellStyle name="Currency 4 3 8 11" xfId="56577"/>
    <cellStyle name="Currency 4 3 8 2" xfId="6640"/>
    <cellStyle name="Currency 4 3 8 2 2" xfId="20438"/>
    <cellStyle name="Currency 4 3 8 2 2 2" xfId="44999"/>
    <cellStyle name="Currency 4 3 8 2 2 3" xfId="56578"/>
    <cellStyle name="Currency 4 3 8 2 3" xfId="13976"/>
    <cellStyle name="Currency 4 3 8 2 3 2" xfId="38870"/>
    <cellStyle name="Currency 4 3 8 2 4" xfId="10579"/>
    <cellStyle name="Currency 4 3 8 2 4 2" xfId="35596"/>
    <cellStyle name="Currency 4 3 8 2 5" xfId="31723"/>
    <cellStyle name="Currency 4 3 8 3" xfId="4670"/>
    <cellStyle name="Currency 4 3 8 3 2" xfId="21394"/>
    <cellStyle name="Currency 4 3 8 3 2 2" xfId="45953"/>
    <cellStyle name="Currency 4 3 8 3 2 3" xfId="56579"/>
    <cellStyle name="Currency 4 3 8 3 3" xfId="12109"/>
    <cellStyle name="Currency 4 3 8 3 3 2" xfId="37126"/>
    <cellStyle name="Currency 4 3 8 3 4" xfId="29792"/>
    <cellStyle name="Currency 4 3 8 4" xfId="15069"/>
    <cellStyle name="Currency 4 3 8 4 2" xfId="22392"/>
    <cellStyle name="Currency 4 3 8 4 2 2" xfId="46947"/>
    <cellStyle name="Currency 4 3 8 4 2 3" xfId="56580"/>
    <cellStyle name="Currency 4 3 8 4 3" xfId="39906"/>
    <cellStyle name="Currency 4 3 8 4 4" xfId="56581"/>
    <cellStyle name="Currency 4 3 8 5" xfId="16034"/>
    <cellStyle name="Currency 4 3 8 5 2" xfId="23425"/>
    <cellStyle name="Currency 4 3 8 5 2 2" xfId="47968"/>
    <cellStyle name="Currency 4 3 8 5 2 3" xfId="56582"/>
    <cellStyle name="Currency 4 3 8 5 3" xfId="40829"/>
    <cellStyle name="Currency 4 3 8 5 4" xfId="56583"/>
    <cellStyle name="Currency 4 3 8 6" xfId="17099"/>
    <cellStyle name="Currency 4 3 8 6 2" xfId="24517"/>
    <cellStyle name="Currency 4 3 8 6 2 2" xfId="49056"/>
    <cellStyle name="Currency 4 3 8 6 2 3" xfId="56584"/>
    <cellStyle name="Currency 4 3 8 6 3" xfId="41849"/>
    <cellStyle name="Currency 4 3 8 6 4" xfId="56585"/>
    <cellStyle name="Currency 4 3 8 7" xfId="18193"/>
    <cellStyle name="Currency 4 3 8 7 2" xfId="25635"/>
    <cellStyle name="Currency 4 3 8 7 2 2" xfId="50158"/>
    <cellStyle name="Currency 4 3 8 7 2 3" xfId="56586"/>
    <cellStyle name="Currency 4 3 8 7 3" xfId="42889"/>
    <cellStyle name="Currency 4 3 8 7 4" xfId="56587"/>
    <cellStyle name="Currency 4 3 8 8" xfId="19181"/>
    <cellStyle name="Currency 4 3 8 8 2" xfId="43774"/>
    <cellStyle name="Currency 4 3 8 8 3" xfId="56588"/>
    <cellStyle name="Currency 4 3 8 9" xfId="8626"/>
    <cellStyle name="Currency 4 3 8 9 2" xfId="33643"/>
    <cellStyle name="Currency 4 3 9" xfId="2363"/>
    <cellStyle name="Currency 4 3 9 10" xfId="56589"/>
    <cellStyle name="Currency 4 3 9 2" xfId="6707"/>
    <cellStyle name="Currency 4 3 9 2 2" xfId="21461"/>
    <cellStyle name="Currency 4 3 9 2 2 2" xfId="46020"/>
    <cellStyle name="Currency 4 3 9 2 2 3" xfId="56590"/>
    <cellStyle name="Currency 4 3 9 2 3" xfId="14683"/>
    <cellStyle name="Currency 4 3 9 2 3 2" xfId="39547"/>
    <cellStyle name="Currency 4 3 9 2 4" xfId="10646"/>
    <cellStyle name="Currency 4 3 9 2 4 2" xfId="35663"/>
    <cellStyle name="Currency 4 3 9 2 5" xfId="31790"/>
    <cellStyle name="Currency 4 3 9 3" xfId="4737"/>
    <cellStyle name="Currency 4 3 9 3 2" xfId="22464"/>
    <cellStyle name="Currency 4 3 9 3 2 2" xfId="47014"/>
    <cellStyle name="Currency 4 3 9 3 2 3" xfId="56591"/>
    <cellStyle name="Currency 4 3 9 3 3" xfId="12110"/>
    <cellStyle name="Currency 4 3 9 3 3 2" xfId="37127"/>
    <cellStyle name="Currency 4 3 9 3 4" xfId="29859"/>
    <cellStyle name="Currency 4 3 9 4" xfId="16098"/>
    <cellStyle name="Currency 4 3 9 4 2" xfId="23492"/>
    <cellStyle name="Currency 4 3 9 4 2 2" xfId="48035"/>
    <cellStyle name="Currency 4 3 9 4 2 3" xfId="56592"/>
    <cellStyle name="Currency 4 3 9 4 3" xfId="40893"/>
    <cellStyle name="Currency 4 3 9 4 4" xfId="56593"/>
    <cellStyle name="Currency 4 3 9 5" xfId="17166"/>
    <cellStyle name="Currency 4 3 9 5 2" xfId="24584"/>
    <cellStyle name="Currency 4 3 9 5 2 2" xfId="49123"/>
    <cellStyle name="Currency 4 3 9 5 2 3" xfId="56594"/>
    <cellStyle name="Currency 4 3 9 5 3" xfId="41916"/>
    <cellStyle name="Currency 4 3 9 5 4" xfId="56595"/>
    <cellStyle name="Currency 4 3 9 6" xfId="18260"/>
    <cellStyle name="Currency 4 3 9 6 2" xfId="25702"/>
    <cellStyle name="Currency 4 3 9 6 2 2" xfId="50225"/>
    <cellStyle name="Currency 4 3 9 6 2 3" xfId="56596"/>
    <cellStyle name="Currency 4 3 9 6 3" xfId="42956"/>
    <cellStyle name="Currency 4 3 9 6 4" xfId="56597"/>
    <cellStyle name="Currency 4 3 9 7" xfId="20049"/>
    <cellStyle name="Currency 4 3 9 7 2" xfId="44613"/>
    <cellStyle name="Currency 4 3 9 7 3" xfId="56598"/>
    <cellStyle name="Currency 4 3 9 8" xfId="8693"/>
    <cellStyle name="Currency 4 3 9 8 2" xfId="33710"/>
    <cellStyle name="Currency 4 3 9 9" xfId="27927"/>
    <cellStyle name="Currency 4 3 9 9 2" xfId="56599"/>
    <cellStyle name="Currency 4 30" xfId="56600"/>
    <cellStyle name="Currency 4 31" xfId="56601"/>
    <cellStyle name="Currency 4 32" xfId="56602"/>
    <cellStyle name="Currency 4 33" xfId="56603"/>
    <cellStyle name="Currency 4 34" xfId="56604"/>
    <cellStyle name="Currency 4 35" xfId="56605"/>
    <cellStyle name="Currency 4 36" xfId="56606"/>
    <cellStyle name="Currency 4 37" xfId="56607"/>
    <cellStyle name="Currency 4 38" xfId="56608"/>
    <cellStyle name="Currency 4 39" xfId="56609"/>
    <cellStyle name="Currency 4 4" xfId="653"/>
    <cellStyle name="Currency 4 4 10" xfId="5723"/>
    <cellStyle name="Currency 4 4 10 2" xfId="21534"/>
    <cellStyle name="Currency 4 4 10 2 2" xfId="46093"/>
    <cellStyle name="Currency 4 4 10 2 3" xfId="56610"/>
    <cellStyle name="Currency 4 4 10 3" xfId="14744"/>
    <cellStyle name="Currency 4 4 10 3 2" xfId="39589"/>
    <cellStyle name="Currency 4 4 10 4" xfId="9689"/>
    <cellStyle name="Currency 4 4 10 4 2" xfId="34706"/>
    <cellStyle name="Currency 4 4 10 5" xfId="30833"/>
    <cellStyle name="Currency 4 4 11" xfId="3780"/>
    <cellStyle name="Currency 4 4 11 2" xfId="22552"/>
    <cellStyle name="Currency 4 4 11 2 2" xfId="47096"/>
    <cellStyle name="Currency 4 4 11 2 3" xfId="56611"/>
    <cellStyle name="Currency 4 4 11 3" xfId="12111"/>
    <cellStyle name="Currency 4 4 11 3 2" xfId="37128"/>
    <cellStyle name="Currency 4 4 11 4" xfId="28902"/>
    <cellStyle name="Currency 4 4 12" xfId="16229"/>
    <cellStyle name="Currency 4 4 12 2" xfId="23639"/>
    <cellStyle name="Currency 4 4 12 2 2" xfId="48178"/>
    <cellStyle name="Currency 4 4 12 2 3" xfId="56612"/>
    <cellStyle name="Currency 4 4 12 3" xfId="40989"/>
    <cellStyle name="Currency 4 4 12 4" xfId="56613"/>
    <cellStyle name="Currency 4 4 13" xfId="17306"/>
    <cellStyle name="Currency 4 4 13 2" xfId="24745"/>
    <cellStyle name="Currency 4 4 13 2 2" xfId="49268"/>
    <cellStyle name="Currency 4 4 13 2 3" xfId="56614"/>
    <cellStyle name="Currency 4 4 13 3" xfId="42008"/>
    <cellStyle name="Currency 4 4 13 4" xfId="56615"/>
    <cellStyle name="Currency 4 4 14" xfId="19048"/>
    <cellStyle name="Currency 4 4 14 2" xfId="43660"/>
    <cellStyle name="Currency 4 4 14 3" xfId="56616"/>
    <cellStyle name="Currency 4 4 15" xfId="7735"/>
    <cellStyle name="Currency 4 4 15 2" xfId="32753"/>
    <cellStyle name="Currency 4 4 16" xfId="26970"/>
    <cellStyle name="Currency 4 4 16 2" xfId="56617"/>
    <cellStyle name="Currency 4 4 17" xfId="56618"/>
    <cellStyle name="Currency 4 4 18" xfId="56619"/>
    <cellStyle name="Currency 4 4 19" xfId="56620"/>
    <cellStyle name="Currency 4 4 2" xfId="705"/>
    <cellStyle name="Currency 4 4 2 10" xfId="16251"/>
    <cellStyle name="Currency 4 4 2 10 2" xfId="23664"/>
    <cellStyle name="Currency 4 4 2 10 2 2" xfId="48203"/>
    <cellStyle name="Currency 4 4 2 10 2 3" xfId="56621"/>
    <cellStyle name="Currency 4 4 2 10 3" xfId="41011"/>
    <cellStyle name="Currency 4 4 2 10 4" xfId="56622"/>
    <cellStyle name="Currency 4 4 2 11" xfId="17329"/>
    <cellStyle name="Currency 4 4 2 11 2" xfId="24770"/>
    <cellStyle name="Currency 4 4 2 11 2 2" xfId="49293"/>
    <cellStyle name="Currency 4 4 2 11 2 3" xfId="56623"/>
    <cellStyle name="Currency 4 4 2 11 3" xfId="42031"/>
    <cellStyle name="Currency 4 4 2 11 4" xfId="56624"/>
    <cellStyle name="Currency 4 4 2 12" xfId="19057"/>
    <cellStyle name="Currency 4 4 2 12 2" xfId="43669"/>
    <cellStyle name="Currency 4 4 2 12 3" xfId="56625"/>
    <cellStyle name="Currency 4 4 2 13" xfId="7760"/>
    <cellStyle name="Currency 4 4 2 13 2" xfId="32778"/>
    <cellStyle name="Currency 4 4 2 14" xfId="26995"/>
    <cellStyle name="Currency 4 4 2 14 2" xfId="56626"/>
    <cellStyle name="Currency 4 4 2 15" xfId="56627"/>
    <cellStyle name="Currency 4 4 2 16" xfId="56628"/>
    <cellStyle name="Currency 4 4 2 17" xfId="56629"/>
    <cellStyle name="Currency 4 4 2 18" xfId="56630"/>
    <cellStyle name="Currency 4 4 2 19" xfId="56631"/>
    <cellStyle name="Currency 4 4 2 2" xfId="802"/>
    <cellStyle name="Currency 4 4 2 2 10" xfId="7802"/>
    <cellStyle name="Currency 4 4 2 2 10 2" xfId="32820"/>
    <cellStyle name="Currency 4 4 2 2 11" xfId="27037"/>
    <cellStyle name="Currency 4 4 2 2 11 2" xfId="56632"/>
    <cellStyle name="Currency 4 4 2 2 12" xfId="56633"/>
    <cellStyle name="Currency 4 4 2 2 2" xfId="5790"/>
    <cellStyle name="Currency 4 4 2 2 2 2" xfId="19251"/>
    <cellStyle name="Currency 4 4 2 2 2 2 2" xfId="43844"/>
    <cellStyle name="Currency 4 4 2 2 2 2 3" xfId="56634"/>
    <cellStyle name="Currency 4 4 2 2 2 3" xfId="13659"/>
    <cellStyle name="Currency 4 4 2 2 2 3 2" xfId="38621"/>
    <cellStyle name="Currency 4 4 2 2 2 4" xfId="9756"/>
    <cellStyle name="Currency 4 4 2 2 2 4 2" xfId="34773"/>
    <cellStyle name="Currency 4 4 2 2 2 5" xfId="30900"/>
    <cellStyle name="Currency 4 4 2 2 3" xfId="3847"/>
    <cellStyle name="Currency 4 4 2 2 3 2" xfId="20106"/>
    <cellStyle name="Currency 4 4 2 2 3 2 2" xfId="44670"/>
    <cellStyle name="Currency 4 4 2 2 3 2 3" xfId="56635"/>
    <cellStyle name="Currency 4 4 2 2 3 3" xfId="12112"/>
    <cellStyle name="Currency 4 4 2 2 3 3 2" xfId="37129"/>
    <cellStyle name="Currency 4 4 2 2 3 4" xfId="28969"/>
    <cellStyle name="Currency 4 4 2 2 4" xfId="14066"/>
    <cellStyle name="Currency 4 4 2 2 4 2" xfId="20572"/>
    <cellStyle name="Currency 4 4 2 2 4 2 2" xfId="45133"/>
    <cellStyle name="Currency 4 4 2 2 4 2 3" xfId="56636"/>
    <cellStyle name="Currency 4 4 2 2 4 3" xfId="38947"/>
    <cellStyle name="Currency 4 4 2 2 4 4" xfId="56637"/>
    <cellStyle name="Currency 4 4 2 2 5" xfId="14799"/>
    <cellStyle name="Currency 4 4 2 2 5 2" xfId="21599"/>
    <cellStyle name="Currency 4 4 2 2 5 2 2" xfId="46158"/>
    <cellStyle name="Currency 4 4 2 2 5 2 3" xfId="56638"/>
    <cellStyle name="Currency 4 4 2 2 5 3" xfId="39644"/>
    <cellStyle name="Currency 4 4 2 2 5 4" xfId="56639"/>
    <cellStyle name="Currency 4 4 2 2 6" xfId="15240"/>
    <cellStyle name="Currency 4 4 2 2 6 2" xfId="22616"/>
    <cellStyle name="Currency 4 4 2 2 6 2 2" xfId="47160"/>
    <cellStyle name="Currency 4 4 2 2 6 2 3" xfId="56640"/>
    <cellStyle name="Currency 4 4 2 2 6 3" xfId="40043"/>
    <cellStyle name="Currency 4 4 2 2 6 4" xfId="56641"/>
    <cellStyle name="Currency 4 4 2 2 7" xfId="16294"/>
    <cellStyle name="Currency 4 4 2 2 7 2" xfId="23706"/>
    <cellStyle name="Currency 4 4 2 2 7 2 2" xfId="48245"/>
    <cellStyle name="Currency 4 4 2 2 7 2 3" xfId="56642"/>
    <cellStyle name="Currency 4 4 2 2 7 3" xfId="41053"/>
    <cellStyle name="Currency 4 4 2 2 7 4" xfId="56643"/>
    <cellStyle name="Currency 4 4 2 2 8" xfId="17372"/>
    <cellStyle name="Currency 4 4 2 2 8 2" xfId="24812"/>
    <cellStyle name="Currency 4 4 2 2 8 2 2" xfId="49335"/>
    <cellStyle name="Currency 4 4 2 2 8 2 3" xfId="56644"/>
    <cellStyle name="Currency 4 4 2 2 8 3" xfId="42073"/>
    <cellStyle name="Currency 4 4 2 2 8 4" xfId="56645"/>
    <cellStyle name="Currency 4 4 2 2 9" xfId="19151"/>
    <cellStyle name="Currency 4 4 2 2 9 2" xfId="43748"/>
    <cellStyle name="Currency 4 4 2 2 9 3" xfId="56646"/>
    <cellStyle name="Currency 4 4 2 20" xfId="56647"/>
    <cellStyle name="Currency 4 4 2 21" xfId="56648"/>
    <cellStyle name="Currency 4 4 2 22" xfId="56649"/>
    <cellStyle name="Currency 4 4 2 23" xfId="56650"/>
    <cellStyle name="Currency 4 4 2 24" xfId="56651"/>
    <cellStyle name="Currency 4 4 2 25" xfId="56652"/>
    <cellStyle name="Currency 4 4 2 26" xfId="56653"/>
    <cellStyle name="Currency 4 4 2 27" xfId="56654"/>
    <cellStyle name="Currency 4 4 2 28" xfId="56655"/>
    <cellStyle name="Currency 4 4 2 29" xfId="56656"/>
    <cellStyle name="Currency 4 4 2 3" xfId="2045"/>
    <cellStyle name="Currency 4 4 2 3 10" xfId="8504"/>
    <cellStyle name="Currency 4 4 2 3 10 2" xfId="33521"/>
    <cellStyle name="Currency 4 4 2 3 11" xfId="27738"/>
    <cellStyle name="Currency 4 4 2 3 11 2" xfId="56657"/>
    <cellStyle name="Currency 4 4 2 3 12" xfId="56658"/>
    <cellStyle name="Currency 4 4 2 3 2" xfId="6508"/>
    <cellStyle name="Currency 4 4 2 3 2 2" xfId="19963"/>
    <cellStyle name="Currency 4 4 2 3 2 2 2" xfId="44532"/>
    <cellStyle name="Currency 4 4 2 3 2 2 3" xfId="56659"/>
    <cellStyle name="Currency 4 4 2 3 2 3" xfId="13646"/>
    <cellStyle name="Currency 4 4 2 3 2 3 2" xfId="38612"/>
    <cellStyle name="Currency 4 4 2 3 2 4" xfId="10457"/>
    <cellStyle name="Currency 4 4 2 3 2 4 2" xfId="35474"/>
    <cellStyle name="Currency 4 4 2 3 2 5" xfId="31601"/>
    <cellStyle name="Currency 4 4 2 3 3" xfId="4548"/>
    <cellStyle name="Currency 4 4 2 3 3 2" xfId="20315"/>
    <cellStyle name="Currency 4 4 2 3 3 2 2" xfId="44877"/>
    <cellStyle name="Currency 4 4 2 3 3 2 3" xfId="56660"/>
    <cellStyle name="Currency 4 4 2 3 3 3" xfId="12113"/>
    <cellStyle name="Currency 4 4 2 3 3 3 2" xfId="37130"/>
    <cellStyle name="Currency 4 4 2 3 3 4" xfId="29670"/>
    <cellStyle name="Currency 4 4 2 3 4" xfId="14613"/>
    <cellStyle name="Currency 4 4 2 3 4 2" xfId="21271"/>
    <cellStyle name="Currency 4 4 2 3 4 2 2" xfId="45831"/>
    <cellStyle name="Currency 4 4 2 3 4 2 3" xfId="56661"/>
    <cellStyle name="Currency 4 4 2 3 4 3" xfId="39482"/>
    <cellStyle name="Currency 4 4 2 3 4 4" xfId="56662"/>
    <cellStyle name="Currency 4 4 2 3 5" xfId="14989"/>
    <cellStyle name="Currency 4 4 2 3 5 2" xfId="22281"/>
    <cellStyle name="Currency 4 4 2 3 5 2 2" xfId="46840"/>
    <cellStyle name="Currency 4 4 2 3 5 2 3" xfId="56663"/>
    <cellStyle name="Currency 4 4 2 3 5 3" xfId="39831"/>
    <cellStyle name="Currency 4 4 2 3 5 4" xfId="56664"/>
    <cellStyle name="Currency 4 4 2 3 6" xfId="15926"/>
    <cellStyle name="Currency 4 4 2 3 6 2" xfId="23303"/>
    <cellStyle name="Currency 4 4 2 3 6 2 2" xfId="47846"/>
    <cellStyle name="Currency 4 4 2 3 6 2 3" xfId="56665"/>
    <cellStyle name="Currency 4 4 2 3 6 3" xfId="40722"/>
    <cellStyle name="Currency 4 4 2 3 6 4" xfId="56666"/>
    <cellStyle name="Currency 4 4 2 3 7" xfId="16988"/>
    <cellStyle name="Currency 4 4 2 3 7 2" xfId="24407"/>
    <cellStyle name="Currency 4 4 2 3 7 2 2" xfId="48946"/>
    <cellStyle name="Currency 4 4 2 3 7 2 3" xfId="56667"/>
    <cellStyle name="Currency 4 4 2 3 7 3" xfId="41739"/>
    <cellStyle name="Currency 4 4 2 3 7 4" xfId="56668"/>
    <cellStyle name="Currency 4 4 2 3 8" xfId="18074"/>
    <cellStyle name="Currency 4 4 2 3 8 2" xfId="25513"/>
    <cellStyle name="Currency 4 4 2 3 8 2 2" xfId="50036"/>
    <cellStyle name="Currency 4 4 2 3 8 2 3" xfId="56669"/>
    <cellStyle name="Currency 4 4 2 3 8 3" xfId="42770"/>
    <cellStyle name="Currency 4 4 2 3 8 4" xfId="56670"/>
    <cellStyle name="Currency 4 4 2 3 9" xfId="19107"/>
    <cellStyle name="Currency 4 4 2 3 9 2" xfId="43706"/>
    <cellStyle name="Currency 4 4 2 3 9 3" xfId="56671"/>
    <cellStyle name="Currency 4 4 2 30" xfId="56672"/>
    <cellStyle name="Currency 4 4 2 31" xfId="56673"/>
    <cellStyle name="Currency 4 4 2 32" xfId="56674"/>
    <cellStyle name="Currency 4 4 2 33" xfId="56675"/>
    <cellStyle name="Currency 4 4 2 34" xfId="56676"/>
    <cellStyle name="Currency 4 4 2 4" xfId="2231"/>
    <cellStyle name="Currency 4 4 2 4 10" xfId="27816"/>
    <cellStyle name="Currency 4 4 2 4 10 2" xfId="56677"/>
    <cellStyle name="Currency 4 4 2 4 11" xfId="56678"/>
    <cellStyle name="Currency 4 4 2 4 2" xfId="6596"/>
    <cellStyle name="Currency 4 4 2 4 2 2" xfId="20393"/>
    <cellStyle name="Currency 4 4 2 4 2 2 2" xfId="44955"/>
    <cellStyle name="Currency 4 4 2 4 2 2 3" xfId="56679"/>
    <cellStyle name="Currency 4 4 2 4 2 3" xfId="13961"/>
    <cellStyle name="Currency 4 4 2 4 2 3 2" xfId="38856"/>
    <cellStyle name="Currency 4 4 2 4 2 4" xfId="10535"/>
    <cellStyle name="Currency 4 4 2 4 2 4 2" xfId="35552"/>
    <cellStyle name="Currency 4 4 2 4 2 5" xfId="31679"/>
    <cellStyle name="Currency 4 4 2 4 3" xfId="4626"/>
    <cellStyle name="Currency 4 4 2 4 3 2" xfId="21350"/>
    <cellStyle name="Currency 4 4 2 4 3 2 2" xfId="45909"/>
    <cellStyle name="Currency 4 4 2 4 3 2 3" xfId="56680"/>
    <cellStyle name="Currency 4 4 2 4 3 3" xfId="12114"/>
    <cellStyle name="Currency 4 4 2 4 3 3 2" xfId="37131"/>
    <cellStyle name="Currency 4 4 2 4 3 4" xfId="29748"/>
    <cellStyle name="Currency 4 4 2 4 4" xfId="15050"/>
    <cellStyle name="Currency 4 4 2 4 4 2" xfId="22344"/>
    <cellStyle name="Currency 4 4 2 4 4 2 2" xfId="46903"/>
    <cellStyle name="Currency 4 4 2 4 4 2 3" xfId="56681"/>
    <cellStyle name="Currency 4 4 2 4 4 3" xfId="39892"/>
    <cellStyle name="Currency 4 4 2 4 4 4" xfId="56682"/>
    <cellStyle name="Currency 4 4 2 4 5" xfId="15989"/>
    <cellStyle name="Currency 4 4 2 4 5 2" xfId="23381"/>
    <cellStyle name="Currency 4 4 2 4 5 2 2" xfId="47924"/>
    <cellStyle name="Currency 4 4 2 4 5 2 3" xfId="56683"/>
    <cellStyle name="Currency 4 4 2 4 5 3" xfId="40785"/>
    <cellStyle name="Currency 4 4 2 4 5 4" xfId="56684"/>
    <cellStyle name="Currency 4 4 2 4 6" xfId="17055"/>
    <cellStyle name="Currency 4 4 2 4 6 2" xfId="24473"/>
    <cellStyle name="Currency 4 4 2 4 6 2 2" xfId="49012"/>
    <cellStyle name="Currency 4 4 2 4 6 2 3" xfId="56685"/>
    <cellStyle name="Currency 4 4 2 4 6 3" xfId="41805"/>
    <cellStyle name="Currency 4 4 2 4 6 4" xfId="56686"/>
    <cellStyle name="Currency 4 4 2 4 7" xfId="18149"/>
    <cellStyle name="Currency 4 4 2 4 7 2" xfId="25591"/>
    <cellStyle name="Currency 4 4 2 4 7 2 2" xfId="50114"/>
    <cellStyle name="Currency 4 4 2 4 7 2 3" xfId="56687"/>
    <cellStyle name="Currency 4 4 2 4 7 3" xfId="42845"/>
    <cellStyle name="Currency 4 4 2 4 7 4" xfId="56688"/>
    <cellStyle name="Currency 4 4 2 4 8" xfId="20033"/>
    <cellStyle name="Currency 4 4 2 4 8 2" xfId="44598"/>
    <cellStyle name="Currency 4 4 2 4 8 3" xfId="56689"/>
    <cellStyle name="Currency 4 4 2 4 9" xfId="8582"/>
    <cellStyle name="Currency 4 4 2 4 9 2" xfId="33599"/>
    <cellStyle name="Currency 4 4 2 5" xfId="2341"/>
    <cellStyle name="Currency 4 4 2 5 10" xfId="27910"/>
    <cellStyle name="Currency 4 4 2 5 10 2" xfId="56690"/>
    <cellStyle name="Currency 4 4 2 5 11" xfId="56691"/>
    <cellStyle name="Currency 4 4 2 5 2" xfId="6690"/>
    <cellStyle name="Currency 4 4 2 5 2 2" xfId="20488"/>
    <cellStyle name="Currency 4 4 2 5 2 2 2" xfId="45049"/>
    <cellStyle name="Currency 4 4 2 5 2 2 3" xfId="56692"/>
    <cellStyle name="Currency 4 4 2 5 2 3" xfId="14004"/>
    <cellStyle name="Currency 4 4 2 5 2 3 2" xfId="38898"/>
    <cellStyle name="Currency 4 4 2 5 2 4" xfId="10629"/>
    <cellStyle name="Currency 4 4 2 5 2 4 2" xfId="35646"/>
    <cellStyle name="Currency 4 4 2 5 2 5" xfId="31773"/>
    <cellStyle name="Currency 4 4 2 5 3" xfId="4720"/>
    <cellStyle name="Currency 4 4 2 5 3 2" xfId="21444"/>
    <cellStyle name="Currency 4 4 2 5 3 2 2" xfId="46003"/>
    <cellStyle name="Currency 4 4 2 5 3 2 3" xfId="56693"/>
    <cellStyle name="Currency 4 4 2 5 3 3" xfId="12115"/>
    <cellStyle name="Currency 4 4 2 5 3 3 2" xfId="37132"/>
    <cellStyle name="Currency 4 4 2 5 3 4" xfId="29842"/>
    <cellStyle name="Currency 4 4 2 5 4" xfId="15097"/>
    <cellStyle name="Currency 4 4 2 5 4 2" xfId="22442"/>
    <cellStyle name="Currency 4 4 2 5 4 2 2" xfId="46997"/>
    <cellStyle name="Currency 4 4 2 5 4 2 3" xfId="56694"/>
    <cellStyle name="Currency 4 4 2 5 4 3" xfId="39934"/>
    <cellStyle name="Currency 4 4 2 5 4 4" xfId="56695"/>
    <cellStyle name="Currency 4 4 2 5 5" xfId="16084"/>
    <cellStyle name="Currency 4 4 2 5 5 2" xfId="23475"/>
    <cellStyle name="Currency 4 4 2 5 5 2 2" xfId="48018"/>
    <cellStyle name="Currency 4 4 2 5 5 2 3" xfId="56696"/>
    <cellStyle name="Currency 4 4 2 5 5 3" xfId="40879"/>
    <cellStyle name="Currency 4 4 2 5 5 4" xfId="56697"/>
    <cellStyle name="Currency 4 4 2 5 6" xfId="17149"/>
    <cellStyle name="Currency 4 4 2 5 6 2" xfId="24567"/>
    <cellStyle name="Currency 4 4 2 5 6 2 2" xfId="49106"/>
    <cellStyle name="Currency 4 4 2 5 6 2 3" xfId="56698"/>
    <cellStyle name="Currency 4 4 2 5 6 3" xfId="41899"/>
    <cellStyle name="Currency 4 4 2 5 6 4" xfId="56699"/>
    <cellStyle name="Currency 4 4 2 5 7" xfId="18243"/>
    <cellStyle name="Currency 4 4 2 5 7 2" xfId="25685"/>
    <cellStyle name="Currency 4 4 2 5 7 2 2" xfId="50208"/>
    <cellStyle name="Currency 4 4 2 5 7 2 3" xfId="56700"/>
    <cellStyle name="Currency 4 4 2 5 7 3" xfId="42939"/>
    <cellStyle name="Currency 4 4 2 5 7 4" xfId="56701"/>
    <cellStyle name="Currency 4 4 2 5 8" xfId="19209"/>
    <cellStyle name="Currency 4 4 2 5 8 2" xfId="43802"/>
    <cellStyle name="Currency 4 4 2 5 8 3" xfId="56702"/>
    <cellStyle name="Currency 4 4 2 5 9" xfId="8676"/>
    <cellStyle name="Currency 4 4 2 5 9 2" xfId="33693"/>
    <cellStyle name="Currency 4 4 2 6" xfId="5748"/>
    <cellStyle name="Currency 4 4 2 6 2" xfId="20067"/>
    <cellStyle name="Currency 4 4 2 6 2 2" xfId="44631"/>
    <cellStyle name="Currency 4 4 2 6 2 3" xfId="56703"/>
    <cellStyle name="Currency 4 4 2 6 3" xfId="13736"/>
    <cellStyle name="Currency 4 4 2 6 3 2" xfId="38669"/>
    <cellStyle name="Currency 4 4 2 6 4" xfId="9714"/>
    <cellStyle name="Currency 4 4 2 6 4 2" xfId="34731"/>
    <cellStyle name="Currency 4 4 2 6 5" xfId="30858"/>
    <cellStyle name="Currency 4 4 2 7" xfId="3805"/>
    <cellStyle name="Currency 4 4 2 7 2" xfId="20530"/>
    <cellStyle name="Currency 4 4 2 7 2 2" xfId="45091"/>
    <cellStyle name="Currency 4 4 2 7 2 3" xfId="56704"/>
    <cellStyle name="Currency 4 4 2 7 3" xfId="12116"/>
    <cellStyle name="Currency 4 4 2 7 3 2" xfId="37133"/>
    <cellStyle name="Currency 4 4 2 7 4" xfId="28927"/>
    <cellStyle name="Currency 4 4 2 8" xfId="14759"/>
    <cellStyle name="Currency 4 4 2 8 2" xfId="21557"/>
    <cellStyle name="Currency 4 4 2 8 2 2" xfId="46116"/>
    <cellStyle name="Currency 4 4 2 8 2 3" xfId="56705"/>
    <cellStyle name="Currency 4 4 2 8 3" xfId="39604"/>
    <cellStyle name="Currency 4 4 2 8 4" xfId="56706"/>
    <cellStyle name="Currency 4 4 2 9" xfId="15199"/>
    <cellStyle name="Currency 4 4 2 9 2" xfId="22574"/>
    <cellStyle name="Currency 4 4 2 9 2 2" xfId="47118"/>
    <cellStyle name="Currency 4 4 2 9 2 3" xfId="56707"/>
    <cellStyle name="Currency 4 4 2 9 3" xfId="40002"/>
    <cellStyle name="Currency 4 4 2 9 4" xfId="56708"/>
    <cellStyle name="Currency 4 4 20" xfId="56709"/>
    <cellStyle name="Currency 4 4 21" xfId="56710"/>
    <cellStyle name="Currency 4 4 22" xfId="56711"/>
    <cellStyle name="Currency 4 4 23" xfId="56712"/>
    <cellStyle name="Currency 4 4 24" xfId="56713"/>
    <cellStyle name="Currency 4 4 25" xfId="56714"/>
    <cellStyle name="Currency 4 4 26" xfId="56715"/>
    <cellStyle name="Currency 4 4 27" xfId="56716"/>
    <cellStyle name="Currency 4 4 28" xfId="56717"/>
    <cellStyle name="Currency 4 4 29" xfId="56718"/>
    <cellStyle name="Currency 4 4 3" xfId="704"/>
    <cellStyle name="Currency 4 4 3 10" xfId="16250"/>
    <cellStyle name="Currency 4 4 3 10 2" xfId="23663"/>
    <cellStyle name="Currency 4 4 3 10 2 2" xfId="48202"/>
    <cellStyle name="Currency 4 4 3 10 2 3" xfId="56719"/>
    <cellStyle name="Currency 4 4 3 10 3" xfId="41010"/>
    <cellStyle name="Currency 4 4 3 10 4" xfId="56720"/>
    <cellStyle name="Currency 4 4 3 11" xfId="17328"/>
    <cellStyle name="Currency 4 4 3 11 2" xfId="24769"/>
    <cellStyle name="Currency 4 4 3 11 2 2" xfId="49292"/>
    <cellStyle name="Currency 4 4 3 11 2 3" xfId="56721"/>
    <cellStyle name="Currency 4 4 3 11 3" xfId="42030"/>
    <cellStyle name="Currency 4 4 3 11 4" xfId="56722"/>
    <cellStyle name="Currency 4 4 3 12" xfId="19106"/>
    <cellStyle name="Currency 4 4 3 12 2" xfId="43705"/>
    <cellStyle name="Currency 4 4 3 12 3" xfId="56723"/>
    <cellStyle name="Currency 4 4 3 13" xfId="7759"/>
    <cellStyle name="Currency 4 4 3 13 2" xfId="32777"/>
    <cellStyle name="Currency 4 4 3 14" xfId="26994"/>
    <cellStyle name="Currency 4 4 3 14 2" xfId="56724"/>
    <cellStyle name="Currency 4 4 3 15" xfId="56725"/>
    <cellStyle name="Currency 4 4 3 2" xfId="801"/>
    <cellStyle name="Currency 4 4 3 2 10" xfId="7801"/>
    <cellStyle name="Currency 4 4 3 2 10 2" xfId="32819"/>
    <cellStyle name="Currency 4 4 3 2 11" xfId="27036"/>
    <cellStyle name="Currency 4 4 3 2 11 2" xfId="56726"/>
    <cellStyle name="Currency 4 4 3 2 12" xfId="56727"/>
    <cellStyle name="Currency 4 4 3 2 2" xfId="5789"/>
    <cellStyle name="Currency 4 4 3 2 2 2" xfId="19250"/>
    <cellStyle name="Currency 4 4 3 2 2 2 2" xfId="43843"/>
    <cellStyle name="Currency 4 4 3 2 2 2 3" xfId="56728"/>
    <cellStyle name="Currency 4 4 3 2 2 3" xfId="13660"/>
    <cellStyle name="Currency 4 4 3 2 2 3 2" xfId="38622"/>
    <cellStyle name="Currency 4 4 3 2 2 4" xfId="9755"/>
    <cellStyle name="Currency 4 4 3 2 2 4 2" xfId="34772"/>
    <cellStyle name="Currency 4 4 3 2 2 5" xfId="30899"/>
    <cellStyle name="Currency 4 4 3 2 3" xfId="3846"/>
    <cellStyle name="Currency 4 4 3 2 3 2" xfId="20105"/>
    <cellStyle name="Currency 4 4 3 2 3 2 2" xfId="44669"/>
    <cellStyle name="Currency 4 4 3 2 3 2 3" xfId="56729"/>
    <cellStyle name="Currency 4 4 3 2 3 3" xfId="12117"/>
    <cellStyle name="Currency 4 4 3 2 3 3 2" xfId="37134"/>
    <cellStyle name="Currency 4 4 3 2 3 4" xfId="28968"/>
    <cellStyle name="Currency 4 4 3 2 4" xfId="14065"/>
    <cellStyle name="Currency 4 4 3 2 4 2" xfId="20571"/>
    <cellStyle name="Currency 4 4 3 2 4 2 2" xfId="45132"/>
    <cellStyle name="Currency 4 4 3 2 4 2 3" xfId="56730"/>
    <cellStyle name="Currency 4 4 3 2 4 3" xfId="38946"/>
    <cellStyle name="Currency 4 4 3 2 4 4" xfId="56731"/>
    <cellStyle name="Currency 4 4 3 2 5" xfId="14798"/>
    <cellStyle name="Currency 4 4 3 2 5 2" xfId="21598"/>
    <cellStyle name="Currency 4 4 3 2 5 2 2" xfId="46157"/>
    <cellStyle name="Currency 4 4 3 2 5 2 3" xfId="56732"/>
    <cellStyle name="Currency 4 4 3 2 5 3" xfId="39643"/>
    <cellStyle name="Currency 4 4 3 2 5 4" xfId="56733"/>
    <cellStyle name="Currency 4 4 3 2 6" xfId="15239"/>
    <cellStyle name="Currency 4 4 3 2 6 2" xfId="22615"/>
    <cellStyle name="Currency 4 4 3 2 6 2 2" xfId="47159"/>
    <cellStyle name="Currency 4 4 3 2 6 2 3" xfId="56734"/>
    <cellStyle name="Currency 4 4 3 2 6 3" xfId="40042"/>
    <cellStyle name="Currency 4 4 3 2 6 4" xfId="56735"/>
    <cellStyle name="Currency 4 4 3 2 7" xfId="16293"/>
    <cellStyle name="Currency 4 4 3 2 7 2" xfId="23705"/>
    <cellStyle name="Currency 4 4 3 2 7 2 2" xfId="48244"/>
    <cellStyle name="Currency 4 4 3 2 7 2 3" xfId="56736"/>
    <cellStyle name="Currency 4 4 3 2 7 3" xfId="41052"/>
    <cellStyle name="Currency 4 4 3 2 7 4" xfId="56737"/>
    <cellStyle name="Currency 4 4 3 2 8" xfId="17371"/>
    <cellStyle name="Currency 4 4 3 2 8 2" xfId="24811"/>
    <cellStyle name="Currency 4 4 3 2 8 2 2" xfId="49334"/>
    <cellStyle name="Currency 4 4 3 2 8 2 3" xfId="56738"/>
    <cellStyle name="Currency 4 4 3 2 8 3" xfId="42072"/>
    <cellStyle name="Currency 4 4 3 2 8 4" xfId="56739"/>
    <cellStyle name="Currency 4 4 3 2 9" xfId="19150"/>
    <cellStyle name="Currency 4 4 3 2 9 2" xfId="43747"/>
    <cellStyle name="Currency 4 4 3 2 9 3" xfId="56740"/>
    <cellStyle name="Currency 4 4 3 3" xfId="2044"/>
    <cellStyle name="Currency 4 4 3 3 10" xfId="27737"/>
    <cellStyle name="Currency 4 4 3 3 10 2" xfId="56741"/>
    <cellStyle name="Currency 4 4 3 3 11" xfId="56742"/>
    <cellStyle name="Currency 4 4 3 3 2" xfId="6507"/>
    <cellStyle name="Currency 4 4 3 3 2 2" xfId="20314"/>
    <cellStyle name="Currency 4 4 3 3 2 2 2" xfId="44876"/>
    <cellStyle name="Currency 4 4 3 3 2 2 3" xfId="56743"/>
    <cellStyle name="Currency 4 4 3 3 2 3" xfId="13898"/>
    <cellStyle name="Currency 4 4 3 3 2 3 2" xfId="38800"/>
    <cellStyle name="Currency 4 4 3 3 2 4" xfId="10456"/>
    <cellStyle name="Currency 4 4 3 3 2 4 2" xfId="35473"/>
    <cellStyle name="Currency 4 4 3 3 2 5" xfId="31600"/>
    <cellStyle name="Currency 4 4 3 3 3" xfId="4547"/>
    <cellStyle name="Currency 4 4 3 3 3 2" xfId="21270"/>
    <cellStyle name="Currency 4 4 3 3 3 2 2" xfId="45830"/>
    <cellStyle name="Currency 4 4 3 3 3 2 3" xfId="56744"/>
    <cellStyle name="Currency 4 4 3 3 3 3" xfId="12118"/>
    <cellStyle name="Currency 4 4 3 3 3 3 2" xfId="37135"/>
    <cellStyle name="Currency 4 4 3 3 3 4" xfId="29669"/>
    <cellStyle name="Currency 4 4 3 3 4" xfId="14988"/>
    <cellStyle name="Currency 4 4 3 3 4 2" xfId="22280"/>
    <cellStyle name="Currency 4 4 3 3 4 2 2" xfId="46839"/>
    <cellStyle name="Currency 4 4 3 3 4 2 3" xfId="56745"/>
    <cellStyle name="Currency 4 4 3 3 4 3" xfId="39830"/>
    <cellStyle name="Currency 4 4 3 3 4 4" xfId="56746"/>
    <cellStyle name="Currency 4 4 3 3 5" xfId="15925"/>
    <cellStyle name="Currency 4 4 3 3 5 2" xfId="23302"/>
    <cellStyle name="Currency 4 4 3 3 5 2 2" xfId="47845"/>
    <cellStyle name="Currency 4 4 3 3 5 2 3" xfId="56747"/>
    <cellStyle name="Currency 4 4 3 3 5 3" xfId="40721"/>
    <cellStyle name="Currency 4 4 3 3 5 4" xfId="56748"/>
    <cellStyle name="Currency 4 4 3 3 6" xfId="16987"/>
    <cellStyle name="Currency 4 4 3 3 6 2" xfId="24406"/>
    <cellStyle name="Currency 4 4 3 3 6 2 2" xfId="48945"/>
    <cellStyle name="Currency 4 4 3 3 6 2 3" xfId="56749"/>
    <cellStyle name="Currency 4 4 3 3 6 3" xfId="41738"/>
    <cellStyle name="Currency 4 4 3 3 6 4" xfId="56750"/>
    <cellStyle name="Currency 4 4 3 3 7" xfId="18073"/>
    <cellStyle name="Currency 4 4 3 3 7 2" xfId="25512"/>
    <cellStyle name="Currency 4 4 3 3 7 2 2" xfId="50035"/>
    <cellStyle name="Currency 4 4 3 3 7 2 3" xfId="56751"/>
    <cellStyle name="Currency 4 4 3 3 7 3" xfId="42769"/>
    <cellStyle name="Currency 4 4 3 3 7 4" xfId="56752"/>
    <cellStyle name="Currency 4 4 3 3 8" xfId="19962"/>
    <cellStyle name="Currency 4 4 3 3 8 2" xfId="44531"/>
    <cellStyle name="Currency 4 4 3 3 8 3" xfId="56753"/>
    <cellStyle name="Currency 4 4 3 3 9" xfId="8503"/>
    <cellStyle name="Currency 4 4 3 3 9 2" xfId="33520"/>
    <cellStyle name="Currency 4 4 3 4" xfId="2230"/>
    <cellStyle name="Currency 4 4 3 4 10" xfId="27815"/>
    <cellStyle name="Currency 4 4 3 4 10 2" xfId="56754"/>
    <cellStyle name="Currency 4 4 3 4 11" xfId="56755"/>
    <cellStyle name="Currency 4 4 3 4 2" xfId="6595"/>
    <cellStyle name="Currency 4 4 3 4 2 2" xfId="20392"/>
    <cellStyle name="Currency 4 4 3 4 2 2 2" xfId="44954"/>
    <cellStyle name="Currency 4 4 3 4 2 2 3" xfId="56756"/>
    <cellStyle name="Currency 4 4 3 4 2 3" xfId="13960"/>
    <cellStyle name="Currency 4 4 3 4 2 3 2" xfId="38855"/>
    <cellStyle name="Currency 4 4 3 4 2 4" xfId="10534"/>
    <cellStyle name="Currency 4 4 3 4 2 4 2" xfId="35551"/>
    <cellStyle name="Currency 4 4 3 4 2 5" xfId="31678"/>
    <cellStyle name="Currency 4 4 3 4 3" xfId="4625"/>
    <cellStyle name="Currency 4 4 3 4 3 2" xfId="21349"/>
    <cellStyle name="Currency 4 4 3 4 3 2 2" xfId="45908"/>
    <cellStyle name="Currency 4 4 3 4 3 2 3" xfId="56757"/>
    <cellStyle name="Currency 4 4 3 4 3 3" xfId="12119"/>
    <cellStyle name="Currency 4 4 3 4 3 3 2" xfId="37136"/>
    <cellStyle name="Currency 4 4 3 4 3 4" xfId="29747"/>
    <cellStyle name="Currency 4 4 3 4 4" xfId="15049"/>
    <cellStyle name="Currency 4 4 3 4 4 2" xfId="22343"/>
    <cellStyle name="Currency 4 4 3 4 4 2 2" xfId="46902"/>
    <cellStyle name="Currency 4 4 3 4 4 2 3" xfId="56758"/>
    <cellStyle name="Currency 4 4 3 4 4 3" xfId="39891"/>
    <cellStyle name="Currency 4 4 3 4 4 4" xfId="56759"/>
    <cellStyle name="Currency 4 4 3 4 5" xfId="15988"/>
    <cellStyle name="Currency 4 4 3 4 5 2" xfId="23380"/>
    <cellStyle name="Currency 4 4 3 4 5 2 2" xfId="47923"/>
    <cellStyle name="Currency 4 4 3 4 5 2 3" xfId="56760"/>
    <cellStyle name="Currency 4 4 3 4 5 3" xfId="40784"/>
    <cellStyle name="Currency 4 4 3 4 5 4" xfId="56761"/>
    <cellStyle name="Currency 4 4 3 4 6" xfId="17054"/>
    <cellStyle name="Currency 4 4 3 4 6 2" xfId="24472"/>
    <cellStyle name="Currency 4 4 3 4 6 2 2" xfId="49011"/>
    <cellStyle name="Currency 4 4 3 4 6 2 3" xfId="56762"/>
    <cellStyle name="Currency 4 4 3 4 6 3" xfId="41804"/>
    <cellStyle name="Currency 4 4 3 4 6 4" xfId="56763"/>
    <cellStyle name="Currency 4 4 3 4 7" xfId="18148"/>
    <cellStyle name="Currency 4 4 3 4 7 2" xfId="25590"/>
    <cellStyle name="Currency 4 4 3 4 7 2 2" xfId="50113"/>
    <cellStyle name="Currency 4 4 3 4 7 2 3" xfId="56764"/>
    <cellStyle name="Currency 4 4 3 4 7 3" xfId="42844"/>
    <cellStyle name="Currency 4 4 3 4 7 4" xfId="56765"/>
    <cellStyle name="Currency 4 4 3 4 8" xfId="20032"/>
    <cellStyle name="Currency 4 4 3 4 8 2" xfId="44597"/>
    <cellStyle name="Currency 4 4 3 4 8 3" xfId="56766"/>
    <cellStyle name="Currency 4 4 3 4 9" xfId="8581"/>
    <cellStyle name="Currency 4 4 3 4 9 2" xfId="33598"/>
    <cellStyle name="Currency 4 4 3 5" xfId="2340"/>
    <cellStyle name="Currency 4 4 3 5 10" xfId="27909"/>
    <cellStyle name="Currency 4 4 3 5 10 2" xfId="56767"/>
    <cellStyle name="Currency 4 4 3 5 11" xfId="56768"/>
    <cellStyle name="Currency 4 4 3 5 2" xfId="6689"/>
    <cellStyle name="Currency 4 4 3 5 2 2" xfId="20487"/>
    <cellStyle name="Currency 4 4 3 5 2 2 2" xfId="45048"/>
    <cellStyle name="Currency 4 4 3 5 2 2 3" xfId="56769"/>
    <cellStyle name="Currency 4 4 3 5 2 3" xfId="14003"/>
    <cellStyle name="Currency 4 4 3 5 2 3 2" xfId="38897"/>
    <cellStyle name="Currency 4 4 3 5 2 4" xfId="10628"/>
    <cellStyle name="Currency 4 4 3 5 2 4 2" xfId="35645"/>
    <cellStyle name="Currency 4 4 3 5 2 5" xfId="31772"/>
    <cellStyle name="Currency 4 4 3 5 3" xfId="4719"/>
    <cellStyle name="Currency 4 4 3 5 3 2" xfId="21443"/>
    <cellStyle name="Currency 4 4 3 5 3 2 2" xfId="46002"/>
    <cellStyle name="Currency 4 4 3 5 3 2 3" xfId="56770"/>
    <cellStyle name="Currency 4 4 3 5 3 3" xfId="12120"/>
    <cellStyle name="Currency 4 4 3 5 3 3 2" xfId="37137"/>
    <cellStyle name="Currency 4 4 3 5 3 4" xfId="29841"/>
    <cellStyle name="Currency 4 4 3 5 4" xfId="15096"/>
    <cellStyle name="Currency 4 4 3 5 4 2" xfId="22441"/>
    <cellStyle name="Currency 4 4 3 5 4 2 2" xfId="46996"/>
    <cellStyle name="Currency 4 4 3 5 4 2 3" xfId="56771"/>
    <cellStyle name="Currency 4 4 3 5 4 3" xfId="39933"/>
    <cellStyle name="Currency 4 4 3 5 4 4" xfId="56772"/>
    <cellStyle name="Currency 4 4 3 5 5" xfId="16083"/>
    <cellStyle name="Currency 4 4 3 5 5 2" xfId="23474"/>
    <cellStyle name="Currency 4 4 3 5 5 2 2" xfId="48017"/>
    <cellStyle name="Currency 4 4 3 5 5 2 3" xfId="56773"/>
    <cellStyle name="Currency 4 4 3 5 5 3" xfId="40878"/>
    <cellStyle name="Currency 4 4 3 5 5 4" xfId="56774"/>
    <cellStyle name="Currency 4 4 3 5 6" xfId="17148"/>
    <cellStyle name="Currency 4 4 3 5 6 2" xfId="24566"/>
    <cellStyle name="Currency 4 4 3 5 6 2 2" xfId="49105"/>
    <cellStyle name="Currency 4 4 3 5 6 2 3" xfId="56775"/>
    <cellStyle name="Currency 4 4 3 5 6 3" xfId="41898"/>
    <cellStyle name="Currency 4 4 3 5 6 4" xfId="56776"/>
    <cellStyle name="Currency 4 4 3 5 7" xfId="18242"/>
    <cellStyle name="Currency 4 4 3 5 7 2" xfId="25684"/>
    <cellStyle name="Currency 4 4 3 5 7 2 2" xfId="50207"/>
    <cellStyle name="Currency 4 4 3 5 7 2 3" xfId="56777"/>
    <cellStyle name="Currency 4 4 3 5 7 3" xfId="42938"/>
    <cellStyle name="Currency 4 4 3 5 7 4" xfId="56778"/>
    <cellStyle name="Currency 4 4 3 5 8" xfId="19208"/>
    <cellStyle name="Currency 4 4 3 5 8 2" xfId="43801"/>
    <cellStyle name="Currency 4 4 3 5 8 3" xfId="56779"/>
    <cellStyle name="Currency 4 4 3 5 9" xfId="8675"/>
    <cellStyle name="Currency 4 4 3 5 9 2" xfId="33692"/>
    <cellStyle name="Currency 4 4 3 6" xfId="5747"/>
    <cellStyle name="Currency 4 4 3 6 2" xfId="20066"/>
    <cellStyle name="Currency 4 4 3 6 2 2" xfId="44630"/>
    <cellStyle name="Currency 4 4 3 6 2 3" xfId="56780"/>
    <cellStyle name="Currency 4 4 3 6 3" xfId="13546"/>
    <cellStyle name="Currency 4 4 3 6 3 2" xfId="38554"/>
    <cellStyle name="Currency 4 4 3 6 4" xfId="9713"/>
    <cellStyle name="Currency 4 4 3 6 4 2" xfId="34730"/>
    <cellStyle name="Currency 4 4 3 6 5" xfId="30857"/>
    <cellStyle name="Currency 4 4 3 7" xfId="3804"/>
    <cellStyle name="Currency 4 4 3 7 2" xfId="20529"/>
    <cellStyle name="Currency 4 4 3 7 2 2" xfId="45090"/>
    <cellStyle name="Currency 4 4 3 7 2 3" xfId="56781"/>
    <cellStyle name="Currency 4 4 3 7 3" xfId="12121"/>
    <cellStyle name="Currency 4 4 3 7 3 2" xfId="37138"/>
    <cellStyle name="Currency 4 4 3 7 4" xfId="28926"/>
    <cellStyle name="Currency 4 4 3 8" xfId="14758"/>
    <cellStyle name="Currency 4 4 3 8 2" xfId="21556"/>
    <cellStyle name="Currency 4 4 3 8 2 2" xfId="46115"/>
    <cellStyle name="Currency 4 4 3 8 2 3" xfId="56782"/>
    <cellStyle name="Currency 4 4 3 8 3" xfId="39603"/>
    <cellStyle name="Currency 4 4 3 8 4" xfId="56783"/>
    <cellStyle name="Currency 4 4 3 9" xfId="15198"/>
    <cellStyle name="Currency 4 4 3 9 2" xfId="22573"/>
    <cellStyle name="Currency 4 4 3 9 2 2" xfId="47117"/>
    <cellStyle name="Currency 4 4 3 9 2 3" xfId="56784"/>
    <cellStyle name="Currency 4 4 3 9 3" xfId="40001"/>
    <cellStyle name="Currency 4 4 3 9 4" xfId="56785"/>
    <cellStyle name="Currency 4 4 30" xfId="56786"/>
    <cellStyle name="Currency 4 4 31" xfId="56787"/>
    <cellStyle name="Currency 4 4 32" xfId="56788"/>
    <cellStyle name="Currency 4 4 33" xfId="56789"/>
    <cellStyle name="Currency 4 4 34" xfId="56790"/>
    <cellStyle name="Currency 4 4 35" xfId="56791"/>
    <cellStyle name="Currency 4 4 36" xfId="56792"/>
    <cellStyle name="Currency 4 4 37" xfId="56793"/>
    <cellStyle name="Currency 4 4 38" xfId="56794"/>
    <cellStyle name="Currency 4 4 4" xfId="777"/>
    <cellStyle name="Currency 4 4 4 10" xfId="7777"/>
    <cellStyle name="Currency 4 4 4 10 2" xfId="32795"/>
    <cellStyle name="Currency 4 4 4 11" xfId="27012"/>
    <cellStyle name="Currency 4 4 4 11 2" xfId="56795"/>
    <cellStyle name="Currency 4 4 4 12" xfId="56796"/>
    <cellStyle name="Currency 4 4 4 2" xfId="5765"/>
    <cellStyle name="Currency 4 4 4 2 2" xfId="19226"/>
    <cellStyle name="Currency 4 4 4 2 2 2" xfId="43819"/>
    <cellStyle name="Currency 4 4 4 2 2 3" xfId="56797"/>
    <cellStyle name="Currency 4 4 4 2 3" xfId="13682"/>
    <cellStyle name="Currency 4 4 4 2 3 2" xfId="38644"/>
    <cellStyle name="Currency 4 4 4 2 4" xfId="9731"/>
    <cellStyle name="Currency 4 4 4 2 4 2" xfId="34748"/>
    <cellStyle name="Currency 4 4 4 2 5" xfId="30875"/>
    <cellStyle name="Currency 4 4 4 3" xfId="3822"/>
    <cellStyle name="Currency 4 4 4 3 2" xfId="20081"/>
    <cellStyle name="Currency 4 4 4 3 2 2" xfId="44645"/>
    <cellStyle name="Currency 4 4 4 3 2 3" xfId="56798"/>
    <cellStyle name="Currency 4 4 4 3 3" xfId="12122"/>
    <cellStyle name="Currency 4 4 4 3 3 2" xfId="37139"/>
    <cellStyle name="Currency 4 4 4 3 4" xfId="28944"/>
    <cellStyle name="Currency 4 4 4 4" xfId="14041"/>
    <cellStyle name="Currency 4 4 4 4 2" xfId="20547"/>
    <cellStyle name="Currency 4 4 4 4 2 2" xfId="45108"/>
    <cellStyle name="Currency 4 4 4 4 2 3" xfId="56799"/>
    <cellStyle name="Currency 4 4 4 4 3" xfId="38922"/>
    <cellStyle name="Currency 4 4 4 4 4" xfId="56800"/>
    <cellStyle name="Currency 4 4 4 5" xfId="14774"/>
    <cellStyle name="Currency 4 4 4 5 2" xfId="21574"/>
    <cellStyle name="Currency 4 4 4 5 2 2" xfId="46133"/>
    <cellStyle name="Currency 4 4 4 5 2 3" xfId="56801"/>
    <cellStyle name="Currency 4 4 4 5 3" xfId="39619"/>
    <cellStyle name="Currency 4 4 4 5 4" xfId="56802"/>
    <cellStyle name="Currency 4 4 4 6" xfId="15215"/>
    <cellStyle name="Currency 4 4 4 6 2" xfId="22591"/>
    <cellStyle name="Currency 4 4 4 6 2 2" xfId="47135"/>
    <cellStyle name="Currency 4 4 4 6 2 3" xfId="56803"/>
    <cellStyle name="Currency 4 4 4 6 3" xfId="40018"/>
    <cellStyle name="Currency 4 4 4 6 4" xfId="56804"/>
    <cellStyle name="Currency 4 4 4 7" xfId="16269"/>
    <cellStyle name="Currency 4 4 4 7 2" xfId="23681"/>
    <cellStyle name="Currency 4 4 4 7 2 2" xfId="48220"/>
    <cellStyle name="Currency 4 4 4 7 2 3" xfId="56805"/>
    <cellStyle name="Currency 4 4 4 7 3" xfId="41028"/>
    <cellStyle name="Currency 4 4 4 7 4" xfId="56806"/>
    <cellStyle name="Currency 4 4 4 8" xfId="17347"/>
    <cellStyle name="Currency 4 4 4 8 2" xfId="24787"/>
    <cellStyle name="Currency 4 4 4 8 2 2" xfId="49310"/>
    <cellStyle name="Currency 4 4 4 8 2 3" xfId="56807"/>
    <cellStyle name="Currency 4 4 4 8 3" xfId="42048"/>
    <cellStyle name="Currency 4 4 4 8 4" xfId="56808"/>
    <cellStyle name="Currency 4 4 4 9" xfId="19126"/>
    <cellStyle name="Currency 4 4 4 9 2" xfId="43723"/>
    <cellStyle name="Currency 4 4 4 9 3" xfId="56809"/>
    <cellStyle name="Currency 4 4 5" xfId="2020"/>
    <cellStyle name="Currency 4 4 5 10" xfId="8479"/>
    <cellStyle name="Currency 4 4 5 10 2" xfId="33496"/>
    <cellStyle name="Currency 4 4 5 11" xfId="27713"/>
    <cellStyle name="Currency 4 4 5 11 2" xfId="56810"/>
    <cellStyle name="Currency 4 4 5 12" xfId="56811"/>
    <cellStyle name="Currency 4 4 5 2" xfId="6483"/>
    <cellStyle name="Currency 4 4 5 2 2" xfId="19938"/>
    <cellStyle name="Currency 4 4 5 2 2 2" xfId="44507"/>
    <cellStyle name="Currency 4 4 5 2 2 3" xfId="56812"/>
    <cellStyle name="Currency 4 4 5 2 3" xfId="13593"/>
    <cellStyle name="Currency 4 4 5 2 3 2" xfId="38577"/>
    <cellStyle name="Currency 4 4 5 2 4" xfId="10432"/>
    <cellStyle name="Currency 4 4 5 2 4 2" xfId="35449"/>
    <cellStyle name="Currency 4 4 5 2 5" xfId="31576"/>
    <cellStyle name="Currency 4 4 5 3" xfId="4523"/>
    <cellStyle name="Currency 4 4 5 3 2" xfId="20290"/>
    <cellStyle name="Currency 4 4 5 3 2 2" xfId="44852"/>
    <cellStyle name="Currency 4 4 5 3 2 3" xfId="56813"/>
    <cellStyle name="Currency 4 4 5 3 3" xfId="12123"/>
    <cellStyle name="Currency 4 4 5 3 3 2" xfId="37140"/>
    <cellStyle name="Currency 4 4 5 3 4" xfId="29645"/>
    <cellStyle name="Currency 4 4 5 4" xfId="14600"/>
    <cellStyle name="Currency 4 4 5 4 2" xfId="21246"/>
    <cellStyle name="Currency 4 4 5 4 2 2" xfId="45806"/>
    <cellStyle name="Currency 4 4 5 4 2 3" xfId="56814"/>
    <cellStyle name="Currency 4 4 5 4 3" xfId="39469"/>
    <cellStyle name="Currency 4 4 5 4 4" xfId="56815"/>
    <cellStyle name="Currency 4 4 5 5" xfId="14964"/>
    <cellStyle name="Currency 4 4 5 5 2" xfId="22256"/>
    <cellStyle name="Currency 4 4 5 5 2 2" xfId="46815"/>
    <cellStyle name="Currency 4 4 5 5 2 3" xfId="56816"/>
    <cellStyle name="Currency 4 4 5 5 3" xfId="39806"/>
    <cellStyle name="Currency 4 4 5 5 4" xfId="56817"/>
    <cellStyle name="Currency 4 4 5 6" xfId="15901"/>
    <cellStyle name="Currency 4 4 5 6 2" xfId="23278"/>
    <cellStyle name="Currency 4 4 5 6 2 2" xfId="47821"/>
    <cellStyle name="Currency 4 4 5 6 2 3" xfId="56818"/>
    <cellStyle name="Currency 4 4 5 6 3" xfId="40697"/>
    <cellStyle name="Currency 4 4 5 6 4" xfId="56819"/>
    <cellStyle name="Currency 4 4 5 7" xfId="16963"/>
    <cellStyle name="Currency 4 4 5 7 2" xfId="24382"/>
    <cellStyle name="Currency 4 4 5 7 2 2" xfId="48921"/>
    <cellStyle name="Currency 4 4 5 7 2 3" xfId="56820"/>
    <cellStyle name="Currency 4 4 5 7 3" xfId="41714"/>
    <cellStyle name="Currency 4 4 5 7 4" xfId="56821"/>
    <cellStyle name="Currency 4 4 5 8" xfId="18049"/>
    <cellStyle name="Currency 4 4 5 8 2" xfId="25488"/>
    <cellStyle name="Currency 4 4 5 8 2 2" xfId="50011"/>
    <cellStyle name="Currency 4 4 5 8 2 3" xfId="56822"/>
    <cellStyle name="Currency 4 4 5 8 3" xfId="42745"/>
    <cellStyle name="Currency 4 4 5 8 4" xfId="56823"/>
    <cellStyle name="Currency 4 4 5 9" xfId="19078"/>
    <cellStyle name="Currency 4 4 5 9 2" xfId="43681"/>
    <cellStyle name="Currency 4 4 5 9 3" xfId="56824"/>
    <cellStyle name="Currency 4 4 6" xfId="2206"/>
    <cellStyle name="Currency 4 4 6 10" xfId="27791"/>
    <cellStyle name="Currency 4 4 6 10 2" xfId="56825"/>
    <cellStyle name="Currency 4 4 6 11" xfId="56826"/>
    <cellStyle name="Currency 4 4 6 2" xfId="6571"/>
    <cellStyle name="Currency 4 4 6 2 2" xfId="20368"/>
    <cellStyle name="Currency 4 4 6 2 2 2" xfId="44930"/>
    <cellStyle name="Currency 4 4 6 2 2 3" xfId="56827"/>
    <cellStyle name="Currency 4 4 6 2 3" xfId="13936"/>
    <cellStyle name="Currency 4 4 6 2 3 2" xfId="38831"/>
    <cellStyle name="Currency 4 4 6 2 4" xfId="10510"/>
    <cellStyle name="Currency 4 4 6 2 4 2" xfId="35527"/>
    <cellStyle name="Currency 4 4 6 2 5" xfId="31654"/>
    <cellStyle name="Currency 4 4 6 3" xfId="4601"/>
    <cellStyle name="Currency 4 4 6 3 2" xfId="21325"/>
    <cellStyle name="Currency 4 4 6 3 2 2" xfId="45884"/>
    <cellStyle name="Currency 4 4 6 3 2 3" xfId="56828"/>
    <cellStyle name="Currency 4 4 6 3 3" xfId="12124"/>
    <cellStyle name="Currency 4 4 6 3 3 2" xfId="37141"/>
    <cellStyle name="Currency 4 4 6 3 4" xfId="29723"/>
    <cellStyle name="Currency 4 4 6 4" xfId="15025"/>
    <cellStyle name="Currency 4 4 6 4 2" xfId="22319"/>
    <cellStyle name="Currency 4 4 6 4 2 2" xfId="46878"/>
    <cellStyle name="Currency 4 4 6 4 2 3" xfId="56829"/>
    <cellStyle name="Currency 4 4 6 4 3" xfId="39867"/>
    <cellStyle name="Currency 4 4 6 4 4" xfId="56830"/>
    <cellStyle name="Currency 4 4 6 5" xfId="15964"/>
    <cellStyle name="Currency 4 4 6 5 2" xfId="23356"/>
    <cellStyle name="Currency 4 4 6 5 2 2" xfId="47899"/>
    <cellStyle name="Currency 4 4 6 5 2 3" xfId="56831"/>
    <cellStyle name="Currency 4 4 6 5 3" xfId="40760"/>
    <cellStyle name="Currency 4 4 6 5 4" xfId="56832"/>
    <cellStyle name="Currency 4 4 6 6" xfId="17030"/>
    <cellStyle name="Currency 4 4 6 6 2" xfId="24448"/>
    <cellStyle name="Currency 4 4 6 6 2 2" xfId="48987"/>
    <cellStyle name="Currency 4 4 6 6 2 3" xfId="56833"/>
    <cellStyle name="Currency 4 4 6 6 3" xfId="41780"/>
    <cellStyle name="Currency 4 4 6 6 4" xfId="56834"/>
    <cellStyle name="Currency 4 4 6 7" xfId="18124"/>
    <cellStyle name="Currency 4 4 6 7 2" xfId="25566"/>
    <cellStyle name="Currency 4 4 6 7 2 2" xfId="50089"/>
    <cellStyle name="Currency 4 4 6 7 2 3" xfId="56835"/>
    <cellStyle name="Currency 4 4 6 7 3" xfId="42820"/>
    <cellStyle name="Currency 4 4 6 7 4" xfId="56836"/>
    <cellStyle name="Currency 4 4 6 8" xfId="20008"/>
    <cellStyle name="Currency 4 4 6 8 2" xfId="44573"/>
    <cellStyle name="Currency 4 4 6 8 3" xfId="56837"/>
    <cellStyle name="Currency 4 4 6 9" xfId="8557"/>
    <cellStyle name="Currency 4 4 6 9 2" xfId="33574"/>
    <cellStyle name="Currency 4 4 7" xfId="2321"/>
    <cellStyle name="Currency 4 4 7 10" xfId="27890"/>
    <cellStyle name="Currency 4 4 7 10 2" xfId="56838"/>
    <cellStyle name="Currency 4 4 7 11" xfId="56839"/>
    <cellStyle name="Currency 4 4 7 2" xfId="6670"/>
    <cellStyle name="Currency 4 4 7 2 2" xfId="20468"/>
    <cellStyle name="Currency 4 4 7 2 2 2" xfId="45029"/>
    <cellStyle name="Currency 4 4 7 2 2 3" xfId="56840"/>
    <cellStyle name="Currency 4 4 7 2 3" xfId="13984"/>
    <cellStyle name="Currency 4 4 7 2 3 2" xfId="38878"/>
    <cellStyle name="Currency 4 4 7 2 4" xfId="10609"/>
    <cellStyle name="Currency 4 4 7 2 4 2" xfId="35626"/>
    <cellStyle name="Currency 4 4 7 2 5" xfId="31753"/>
    <cellStyle name="Currency 4 4 7 3" xfId="4700"/>
    <cellStyle name="Currency 4 4 7 3 2" xfId="21424"/>
    <cellStyle name="Currency 4 4 7 3 2 2" xfId="45983"/>
    <cellStyle name="Currency 4 4 7 3 2 3" xfId="56841"/>
    <cellStyle name="Currency 4 4 7 3 3" xfId="12125"/>
    <cellStyle name="Currency 4 4 7 3 3 2" xfId="37142"/>
    <cellStyle name="Currency 4 4 7 3 4" xfId="29822"/>
    <cellStyle name="Currency 4 4 7 4" xfId="15077"/>
    <cellStyle name="Currency 4 4 7 4 2" xfId="22422"/>
    <cellStyle name="Currency 4 4 7 4 2 2" xfId="46977"/>
    <cellStyle name="Currency 4 4 7 4 2 3" xfId="56842"/>
    <cellStyle name="Currency 4 4 7 4 3" xfId="39914"/>
    <cellStyle name="Currency 4 4 7 4 4" xfId="56843"/>
    <cellStyle name="Currency 4 4 7 5" xfId="16064"/>
    <cellStyle name="Currency 4 4 7 5 2" xfId="23455"/>
    <cellStyle name="Currency 4 4 7 5 2 2" xfId="47998"/>
    <cellStyle name="Currency 4 4 7 5 2 3" xfId="56844"/>
    <cellStyle name="Currency 4 4 7 5 3" xfId="40859"/>
    <cellStyle name="Currency 4 4 7 5 4" xfId="56845"/>
    <cellStyle name="Currency 4 4 7 6" xfId="17129"/>
    <cellStyle name="Currency 4 4 7 6 2" xfId="24547"/>
    <cellStyle name="Currency 4 4 7 6 2 2" xfId="49086"/>
    <cellStyle name="Currency 4 4 7 6 2 3" xfId="56846"/>
    <cellStyle name="Currency 4 4 7 6 3" xfId="41879"/>
    <cellStyle name="Currency 4 4 7 6 4" xfId="56847"/>
    <cellStyle name="Currency 4 4 7 7" xfId="18223"/>
    <cellStyle name="Currency 4 4 7 7 2" xfId="25665"/>
    <cellStyle name="Currency 4 4 7 7 2 2" xfId="50188"/>
    <cellStyle name="Currency 4 4 7 7 2 3" xfId="56848"/>
    <cellStyle name="Currency 4 4 7 7 3" xfId="42919"/>
    <cellStyle name="Currency 4 4 7 7 4" xfId="56849"/>
    <cellStyle name="Currency 4 4 7 8" xfId="19184"/>
    <cellStyle name="Currency 4 4 7 8 2" xfId="43777"/>
    <cellStyle name="Currency 4 4 7 8 3" xfId="56850"/>
    <cellStyle name="Currency 4 4 7 9" xfId="8656"/>
    <cellStyle name="Currency 4 4 7 9 2" xfId="33673"/>
    <cellStyle name="Currency 4 4 8" xfId="3368"/>
    <cellStyle name="Currency 4 4 8 2" xfId="7526"/>
    <cellStyle name="Currency 4 4 8 2 2" xfId="26513"/>
    <cellStyle name="Currency 4 4 8 2 2 2" xfId="51035"/>
    <cellStyle name="Currency 4 4 8 2 2 3" xfId="56851"/>
    <cellStyle name="Currency 4 4 8 2 3" xfId="18920"/>
    <cellStyle name="Currency 4 4 8 2 3 2" xfId="43613"/>
    <cellStyle name="Currency 4 4 8 2 4" xfId="11456"/>
    <cellStyle name="Currency 4 4 8 2 4 2" xfId="36473"/>
    <cellStyle name="Currency 4 4 8 2 5" xfId="32600"/>
    <cellStyle name="Currency 4 4 8 3" xfId="5547"/>
    <cellStyle name="Currency 4 4 8 3 2" xfId="12126"/>
    <cellStyle name="Currency 4 4 8 3 2 2" xfId="37143"/>
    <cellStyle name="Currency 4 4 8 3 3" xfId="30669"/>
    <cellStyle name="Currency 4 4 8 4" xfId="9517"/>
    <cellStyle name="Currency 4 4 8 4 2" xfId="34534"/>
    <cellStyle name="Currency 4 4 8 5" xfId="28737"/>
    <cellStyle name="Currency 4 4 8 5 2" xfId="56852"/>
    <cellStyle name="Currency 4 4 8 6" xfId="56853"/>
    <cellStyle name="Currency 4 4 9" xfId="3471"/>
    <cellStyle name="Currency 4 4 9 2" xfId="7611"/>
    <cellStyle name="Currency 4 4 9 2 2" xfId="20505"/>
    <cellStyle name="Currency 4 4 9 2 2 2" xfId="45066"/>
    <cellStyle name="Currency 4 4 9 2 3" xfId="11541"/>
    <cellStyle name="Currency 4 4 9 2 3 2" xfId="36558"/>
    <cellStyle name="Currency 4 4 9 2 4" xfId="32685"/>
    <cellStyle name="Currency 4 4 9 3" xfId="5632"/>
    <cellStyle name="Currency 4 4 9 3 2" xfId="12127"/>
    <cellStyle name="Currency 4 4 9 3 2 2" xfId="37144"/>
    <cellStyle name="Currency 4 4 9 3 3" xfId="30754"/>
    <cellStyle name="Currency 4 4 9 4" xfId="9608"/>
    <cellStyle name="Currency 4 4 9 4 2" xfId="34625"/>
    <cellStyle name="Currency 4 4 9 5" xfId="28822"/>
    <cellStyle name="Currency 4 40" xfId="56854"/>
    <cellStyle name="Currency 4 41" xfId="56855"/>
    <cellStyle name="Currency 4 42" xfId="56856"/>
    <cellStyle name="Currency 4 43" xfId="56857"/>
    <cellStyle name="Currency 4 5" xfId="673"/>
    <cellStyle name="Currency 4 5 10" xfId="16232"/>
    <cellStyle name="Currency 4 5 10 2" xfId="23645"/>
    <cellStyle name="Currency 4 5 10 2 2" xfId="48184"/>
    <cellStyle name="Currency 4 5 10 2 3" xfId="56858"/>
    <cellStyle name="Currency 4 5 10 3" xfId="40992"/>
    <cellStyle name="Currency 4 5 10 4" xfId="56859"/>
    <cellStyle name="Currency 4 5 11" xfId="17311"/>
    <cellStyle name="Currency 4 5 11 2" xfId="24751"/>
    <cellStyle name="Currency 4 5 11 2 2" xfId="49274"/>
    <cellStyle name="Currency 4 5 11 2 3" xfId="56860"/>
    <cellStyle name="Currency 4 5 11 3" xfId="42013"/>
    <cellStyle name="Currency 4 5 11 4" xfId="56861"/>
    <cellStyle name="Currency 4 5 12" xfId="19088"/>
    <cellStyle name="Currency 4 5 12 2" xfId="43687"/>
    <cellStyle name="Currency 4 5 12 3" xfId="56862"/>
    <cellStyle name="Currency 4 5 13" xfId="7741"/>
    <cellStyle name="Currency 4 5 13 2" xfId="32759"/>
    <cellStyle name="Currency 4 5 14" xfId="26976"/>
    <cellStyle name="Currency 4 5 14 2" xfId="56863"/>
    <cellStyle name="Currency 4 5 15" xfId="56864"/>
    <cellStyle name="Currency 4 5 16" xfId="56865"/>
    <cellStyle name="Currency 4 5 17" xfId="56866"/>
    <cellStyle name="Currency 4 5 18" xfId="56867"/>
    <cellStyle name="Currency 4 5 19" xfId="56868"/>
    <cellStyle name="Currency 4 5 2" xfId="783"/>
    <cellStyle name="Currency 4 5 2 10" xfId="7783"/>
    <cellStyle name="Currency 4 5 2 10 2" xfId="32801"/>
    <cellStyle name="Currency 4 5 2 11" xfId="27018"/>
    <cellStyle name="Currency 4 5 2 11 2" xfId="56869"/>
    <cellStyle name="Currency 4 5 2 12" xfId="56870"/>
    <cellStyle name="Currency 4 5 2 2" xfId="5771"/>
    <cellStyle name="Currency 4 5 2 2 2" xfId="19232"/>
    <cellStyle name="Currency 4 5 2 2 2 2" xfId="43825"/>
    <cellStyle name="Currency 4 5 2 2 2 3" xfId="56871"/>
    <cellStyle name="Currency 4 5 2 2 3" xfId="13676"/>
    <cellStyle name="Currency 4 5 2 2 3 2" xfId="38638"/>
    <cellStyle name="Currency 4 5 2 2 4" xfId="9737"/>
    <cellStyle name="Currency 4 5 2 2 4 2" xfId="34754"/>
    <cellStyle name="Currency 4 5 2 2 5" xfId="30881"/>
    <cellStyle name="Currency 4 5 2 3" xfId="3828"/>
    <cellStyle name="Currency 4 5 2 3 2" xfId="20087"/>
    <cellStyle name="Currency 4 5 2 3 2 2" xfId="44651"/>
    <cellStyle name="Currency 4 5 2 3 2 3" xfId="56872"/>
    <cellStyle name="Currency 4 5 2 3 3" xfId="12128"/>
    <cellStyle name="Currency 4 5 2 3 3 2" xfId="37145"/>
    <cellStyle name="Currency 4 5 2 3 4" xfId="28950"/>
    <cellStyle name="Currency 4 5 2 4" xfId="14047"/>
    <cellStyle name="Currency 4 5 2 4 2" xfId="20553"/>
    <cellStyle name="Currency 4 5 2 4 2 2" xfId="45114"/>
    <cellStyle name="Currency 4 5 2 4 2 3" xfId="56873"/>
    <cellStyle name="Currency 4 5 2 4 3" xfId="38928"/>
    <cellStyle name="Currency 4 5 2 4 4" xfId="56874"/>
    <cellStyle name="Currency 4 5 2 5" xfId="14780"/>
    <cellStyle name="Currency 4 5 2 5 2" xfId="21580"/>
    <cellStyle name="Currency 4 5 2 5 2 2" xfId="46139"/>
    <cellStyle name="Currency 4 5 2 5 2 3" xfId="56875"/>
    <cellStyle name="Currency 4 5 2 5 3" xfId="39625"/>
    <cellStyle name="Currency 4 5 2 5 4" xfId="56876"/>
    <cellStyle name="Currency 4 5 2 6" xfId="15221"/>
    <cellStyle name="Currency 4 5 2 6 2" xfId="22597"/>
    <cellStyle name="Currency 4 5 2 6 2 2" xfId="47141"/>
    <cellStyle name="Currency 4 5 2 6 2 3" xfId="56877"/>
    <cellStyle name="Currency 4 5 2 6 3" xfId="40024"/>
    <cellStyle name="Currency 4 5 2 6 4" xfId="56878"/>
    <cellStyle name="Currency 4 5 2 7" xfId="16275"/>
    <cellStyle name="Currency 4 5 2 7 2" xfId="23687"/>
    <cellStyle name="Currency 4 5 2 7 2 2" xfId="48226"/>
    <cellStyle name="Currency 4 5 2 7 2 3" xfId="56879"/>
    <cellStyle name="Currency 4 5 2 7 3" xfId="41034"/>
    <cellStyle name="Currency 4 5 2 7 4" xfId="56880"/>
    <cellStyle name="Currency 4 5 2 8" xfId="17353"/>
    <cellStyle name="Currency 4 5 2 8 2" xfId="24793"/>
    <cellStyle name="Currency 4 5 2 8 2 2" xfId="49316"/>
    <cellStyle name="Currency 4 5 2 8 2 3" xfId="56881"/>
    <cellStyle name="Currency 4 5 2 8 3" xfId="42054"/>
    <cellStyle name="Currency 4 5 2 8 4" xfId="56882"/>
    <cellStyle name="Currency 4 5 2 9" xfId="19132"/>
    <cellStyle name="Currency 4 5 2 9 2" xfId="43729"/>
    <cellStyle name="Currency 4 5 2 9 3" xfId="56883"/>
    <cellStyle name="Currency 4 5 20" xfId="56884"/>
    <cellStyle name="Currency 4 5 21" xfId="56885"/>
    <cellStyle name="Currency 4 5 22" xfId="56886"/>
    <cellStyle name="Currency 4 5 23" xfId="56887"/>
    <cellStyle name="Currency 4 5 24" xfId="56888"/>
    <cellStyle name="Currency 4 5 25" xfId="56889"/>
    <cellStyle name="Currency 4 5 26" xfId="56890"/>
    <cellStyle name="Currency 4 5 27" xfId="56891"/>
    <cellStyle name="Currency 4 5 28" xfId="56892"/>
    <cellStyle name="Currency 4 5 29" xfId="56893"/>
    <cellStyle name="Currency 4 5 3" xfId="2026"/>
    <cellStyle name="Currency 4 5 3 10" xfId="27719"/>
    <cellStyle name="Currency 4 5 3 10 2" xfId="56894"/>
    <cellStyle name="Currency 4 5 3 11" xfId="56895"/>
    <cellStyle name="Currency 4 5 3 2" xfId="6489"/>
    <cellStyle name="Currency 4 5 3 2 2" xfId="20296"/>
    <cellStyle name="Currency 4 5 3 2 2 2" xfId="44858"/>
    <cellStyle name="Currency 4 5 3 2 2 3" xfId="56896"/>
    <cellStyle name="Currency 4 5 3 2 3" xfId="13889"/>
    <cellStyle name="Currency 4 5 3 2 3 2" xfId="38791"/>
    <cellStyle name="Currency 4 5 3 2 4" xfId="10438"/>
    <cellStyle name="Currency 4 5 3 2 4 2" xfId="35455"/>
    <cellStyle name="Currency 4 5 3 2 5" xfId="31582"/>
    <cellStyle name="Currency 4 5 3 3" xfId="4529"/>
    <cellStyle name="Currency 4 5 3 3 2" xfId="21252"/>
    <cellStyle name="Currency 4 5 3 3 2 2" xfId="45812"/>
    <cellStyle name="Currency 4 5 3 3 2 3" xfId="56897"/>
    <cellStyle name="Currency 4 5 3 3 3" xfId="12129"/>
    <cellStyle name="Currency 4 5 3 3 3 2" xfId="37146"/>
    <cellStyle name="Currency 4 5 3 3 4" xfId="29651"/>
    <cellStyle name="Currency 4 5 3 4" xfId="14970"/>
    <cellStyle name="Currency 4 5 3 4 2" xfId="22262"/>
    <cellStyle name="Currency 4 5 3 4 2 2" xfId="46821"/>
    <cellStyle name="Currency 4 5 3 4 2 3" xfId="56898"/>
    <cellStyle name="Currency 4 5 3 4 3" xfId="39812"/>
    <cellStyle name="Currency 4 5 3 4 4" xfId="56899"/>
    <cellStyle name="Currency 4 5 3 5" xfId="15907"/>
    <cellStyle name="Currency 4 5 3 5 2" xfId="23284"/>
    <cellStyle name="Currency 4 5 3 5 2 2" xfId="47827"/>
    <cellStyle name="Currency 4 5 3 5 2 3" xfId="56900"/>
    <cellStyle name="Currency 4 5 3 5 3" xfId="40703"/>
    <cellStyle name="Currency 4 5 3 5 4" xfId="56901"/>
    <cellStyle name="Currency 4 5 3 6" xfId="16969"/>
    <cellStyle name="Currency 4 5 3 6 2" xfId="24388"/>
    <cellStyle name="Currency 4 5 3 6 2 2" xfId="48927"/>
    <cellStyle name="Currency 4 5 3 6 2 3" xfId="56902"/>
    <cellStyle name="Currency 4 5 3 6 3" xfId="41720"/>
    <cellStyle name="Currency 4 5 3 6 4" xfId="56903"/>
    <cellStyle name="Currency 4 5 3 7" xfId="18055"/>
    <cellStyle name="Currency 4 5 3 7 2" xfId="25494"/>
    <cellStyle name="Currency 4 5 3 7 2 2" xfId="50017"/>
    <cellStyle name="Currency 4 5 3 7 2 3" xfId="56904"/>
    <cellStyle name="Currency 4 5 3 7 3" xfId="42751"/>
    <cellStyle name="Currency 4 5 3 7 4" xfId="56905"/>
    <cellStyle name="Currency 4 5 3 8" xfId="19944"/>
    <cellStyle name="Currency 4 5 3 8 2" xfId="44513"/>
    <cellStyle name="Currency 4 5 3 8 3" xfId="56906"/>
    <cellStyle name="Currency 4 5 3 9" xfId="8485"/>
    <cellStyle name="Currency 4 5 3 9 2" xfId="33502"/>
    <cellStyle name="Currency 4 5 30" xfId="56907"/>
    <cellStyle name="Currency 4 5 31" xfId="56908"/>
    <cellStyle name="Currency 4 5 32" xfId="56909"/>
    <cellStyle name="Currency 4 5 33" xfId="56910"/>
    <cellStyle name="Currency 4 5 34" xfId="56911"/>
    <cellStyle name="Currency 4 5 4" xfId="2212"/>
    <cellStyle name="Currency 4 5 4 10" xfId="27797"/>
    <cellStyle name="Currency 4 5 4 10 2" xfId="56912"/>
    <cellStyle name="Currency 4 5 4 11" xfId="56913"/>
    <cellStyle name="Currency 4 5 4 2" xfId="6577"/>
    <cellStyle name="Currency 4 5 4 2 2" xfId="20374"/>
    <cellStyle name="Currency 4 5 4 2 2 2" xfId="44936"/>
    <cellStyle name="Currency 4 5 4 2 2 3" xfId="56914"/>
    <cellStyle name="Currency 4 5 4 2 3" xfId="13942"/>
    <cellStyle name="Currency 4 5 4 2 3 2" xfId="38837"/>
    <cellStyle name="Currency 4 5 4 2 4" xfId="10516"/>
    <cellStyle name="Currency 4 5 4 2 4 2" xfId="35533"/>
    <cellStyle name="Currency 4 5 4 2 5" xfId="31660"/>
    <cellStyle name="Currency 4 5 4 3" xfId="4607"/>
    <cellStyle name="Currency 4 5 4 3 2" xfId="21331"/>
    <cellStyle name="Currency 4 5 4 3 2 2" xfId="45890"/>
    <cellStyle name="Currency 4 5 4 3 2 3" xfId="56915"/>
    <cellStyle name="Currency 4 5 4 3 3" xfId="12130"/>
    <cellStyle name="Currency 4 5 4 3 3 2" xfId="37147"/>
    <cellStyle name="Currency 4 5 4 3 4" xfId="29729"/>
    <cellStyle name="Currency 4 5 4 4" xfId="15031"/>
    <cellStyle name="Currency 4 5 4 4 2" xfId="22325"/>
    <cellStyle name="Currency 4 5 4 4 2 2" xfId="46884"/>
    <cellStyle name="Currency 4 5 4 4 2 3" xfId="56916"/>
    <cellStyle name="Currency 4 5 4 4 3" xfId="39873"/>
    <cellStyle name="Currency 4 5 4 4 4" xfId="56917"/>
    <cellStyle name="Currency 4 5 4 5" xfId="15970"/>
    <cellStyle name="Currency 4 5 4 5 2" xfId="23362"/>
    <cellStyle name="Currency 4 5 4 5 2 2" xfId="47905"/>
    <cellStyle name="Currency 4 5 4 5 2 3" xfId="56918"/>
    <cellStyle name="Currency 4 5 4 5 3" xfId="40766"/>
    <cellStyle name="Currency 4 5 4 5 4" xfId="56919"/>
    <cellStyle name="Currency 4 5 4 6" xfId="17036"/>
    <cellStyle name="Currency 4 5 4 6 2" xfId="24454"/>
    <cellStyle name="Currency 4 5 4 6 2 2" xfId="48993"/>
    <cellStyle name="Currency 4 5 4 6 2 3" xfId="56920"/>
    <cellStyle name="Currency 4 5 4 6 3" xfId="41786"/>
    <cellStyle name="Currency 4 5 4 6 4" xfId="56921"/>
    <cellStyle name="Currency 4 5 4 7" xfId="18130"/>
    <cellStyle name="Currency 4 5 4 7 2" xfId="25572"/>
    <cellStyle name="Currency 4 5 4 7 2 2" xfId="50095"/>
    <cellStyle name="Currency 4 5 4 7 2 3" xfId="56922"/>
    <cellStyle name="Currency 4 5 4 7 3" xfId="42826"/>
    <cellStyle name="Currency 4 5 4 7 4" xfId="56923"/>
    <cellStyle name="Currency 4 5 4 8" xfId="20014"/>
    <cellStyle name="Currency 4 5 4 8 2" xfId="44579"/>
    <cellStyle name="Currency 4 5 4 8 3" xfId="56924"/>
    <cellStyle name="Currency 4 5 4 9" xfId="8563"/>
    <cellStyle name="Currency 4 5 4 9 2" xfId="33580"/>
    <cellStyle name="Currency 4 5 5" xfId="2323"/>
    <cellStyle name="Currency 4 5 5 10" xfId="27892"/>
    <cellStyle name="Currency 4 5 5 10 2" xfId="56925"/>
    <cellStyle name="Currency 4 5 5 11" xfId="56926"/>
    <cellStyle name="Currency 4 5 5 2" xfId="6672"/>
    <cellStyle name="Currency 4 5 5 2 2" xfId="20470"/>
    <cellStyle name="Currency 4 5 5 2 2 2" xfId="45031"/>
    <cellStyle name="Currency 4 5 5 2 2 3" xfId="56927"/>
    <cellStyle name="Currency 4 5 5 2 3" xfId="13986"/>
    <cellStyle name="Currency 4 5 5 2 3 2" xfId="38880"/>
    <cellStyle name="Currency 4 5 5 2 4" xfId="10611"/>
    <cellStyle name="Currency 4 5 5 2 4 2" xfId="35628"/>
    <cellStyle name="Currency 4 5 5 2 5" xfId="31755"/>
    <cellStyle name="Currency 4 5 5 3" xfId="4702"/>
    <cellStyle name="Currency 4 5 5 3 2" xfId="21426"/>
    <cellStyle name="Currency 4 5 5 3 2 2" xfId="45985"/>
    <cellStyle name="Currency 4 5 5 3 2 3" xfId="56928"/>
    <cellStyle name="Currency 4 5 5 3 3" xfId="12131"/>
    <cellStyle name="Currency 4 5 5 3 3 2" xfId="37148"/>
    <cellStyle name="Currency 4 5 5 3 4" xfId="29824"/>
    <cellStyle name="Currency 4 5 5 4" xfId="15079"/>
    <cellStyle name="Currency 4 5 5 4 2" xfId="22424"/>
    <cellStyle name="Currency 4 5 5 4 2 2" xfId="46979"/>
    <cellStyle name="Currency 4 5 5 4 2 3" xfId="56929"/>
    <cellStyle name="Currency 4 5 5 4 3" xfId="39916"/>
    <cellStyle name="Currency 4 5 5 4 4" xfId="56930"/>
    <cellStyle name="Currency 4 5 5 5" xfId="16066"/>
    <cellStyle name="Currency 4 5 5 5 2" xfId="23457"/>
    <cellStyle name="Currency 4 5 5 5 2 2" xfId="48000"/>
    <cellStyle name="Currency 4 5 5 5 2 3" xfId="56931"/>
    <cellStyle name="Currency 4 5 5 5 3" xfId="40861"/>
    <cellStyle name="Currency 4 5 5 5 4" xfId="56932"/>
    <cellStyle name="Currency 4 5 5 6" xfId="17131"/>
    <cellStyle name="Currency 4 5 5 6 2" xfId="24549"/>
    <cellStyle name="Currency 4 5 5 6 2 2" xfId="49088"/>
    <cellStyle name="Currency 4 5 5 6 2 3" xfId="56933"/>
    <cellStyle name="Currency 4 5 5 6 3" xfId="41881"/>
    <cellStyle name="Currency 4 5 5 6 4" xfId="56934"/>
    <cellStyle name="Currency 4 5 5 7" xfId="18225"/>
    <cellStyle name="Currency 4 5 5 7 2" xfId="25667"/>
    <cellStyle name="Currency 4 5 5 7 2 2" xfId="50190"/>
    <cellStyle name="Currency 4 5 5 7 2 3" xfId="56935"/>
    <cellStyle name="Currency 4 5 5 7 3" xfId="42921"/>
    <cellStyle name="Currency 4 5 5 7 4" xfId="56936"/>
    <cellStyle name="Currency 4 5 5 8" xfId="19190"/>
    <cellStyle name="Currency 4 5 5 8 2" xfId="43783"/>
    <cellStyle name="Currency 4 5 5 8 3" xfId="56937"/>
    <cellStyle name="Currency 4 5 5 9" xfId="8658"/>
    <cellStyle name="Currency 4 5 5 9 2" xfId="33675"/>
    <cellStyle name="Currency 4 5 6" xfId="3423"/>
    <cellStyle name="Currency 4 5 6 2" xfId="7571"/>
    <cellStyle name="Currency 4 5 6 2 2" xfId="26558"/>
    <cellStyle name="Currency 4 5 6 2 2 2" xfId="51080"/>
    <cellStyle name="Currency 4 5 6 2 2 3" xfId="56938"/>
    <cellStyle name="Currency 4 5 6 2 3" xfId="18956"/>
    <cellStyle name="Currency 4 5 6 2 3 2" xfId="43649"/>
    <cellStyle name="Currency 4 5 6 2 4" xfId="11501"/>
    <cellStyle name="Currency 4 5 6 2 4 2" xfId="36518"/>
    <cellStyle name="Currency 4 5 6 2 5" xfId="32645"/>
    <cellStyle name="Currency 4 5 6 3" xfId="5592"/>
    <cellStyle name="Currency 4 5 6 3 2" xfId="12132"/>
    <cellStyle name="Currency 4 5 6 3 2 2" xfId="37149"/>
    <cellStyle name="Currency 4 5 6 3 3" xfId="30714"/>
    <cellStyle name="Currency 4 5 6 4" xfId="9567"/>
    <cellStyle name="Currency 4 5 6 4 2" xfId="34584"/>
    <cellStyle name="Currency 4 5 6 5" xfId="28782"/>
    <cellStyle name="Currency 4 5 6 5 2" xfId="56939"/>
    <cellStyle name="Currency 4 5 6 6" xfId="56940"/>
    <cellStyle name="Currency 4 5 7" xfId="5729"/>
    <cellStyle name="Currency 4 5 7 2" xfId="20511"/>
    <cellStyle name="Currency 4 5 7 2 2" xfId="45072"/>
    <cellStyle name="Currency 4 5 7 2 3" xfId="56941"/>
    <cellStyle name="Currency 4 5 7 3" xfId="14028"/>
    <cellStyle name="Currency 4 5 7 3 2" xfId="38909"/>
    <cellStyle name="Currency 4 5 7 4" xfId="9695"/>
    <cellStyle name="Currency 4 5 7 4 2" xfId="34712"/>
    <cellStyle name="Currency 4 5 7 5" xfId="30839"/>
    <cellStyle name="Currency 4 5 8" xfId="3786"/>
    <cellStyle name="Currency 4 5 8 2" xfId="21539"/>
    <cellStyle name="Currency 4 5 8 2 2" xfId="46098"/>
    <cellStyle name="Currency 4 5 8 2 3" xfId="56942"/>
    <cellStyle name="Currency 4 5 8 3" xfId="12133"/>
    <cellStyle name="Currency 4 5 8 3 2" xfId="37150"/>
    <cellStyle name="Currency 4 5 8 4" xfId="28908"/>
    <cellStyle name="Currency 4 5 9" xfId="15185"/>
    <cellStyle name="Currency 4 5 9 2" xfId="22555"/>
    <cellStyle name="Currency 4 5 9 2 2" xfId="47099"/>
    <cellStyle name="Currency 4 5 9 2 3" xfId="56943"/>
    <cellStyle name="Currency 4 5 9 3" xfId="39988"/>
    <cellStyle name="Currency 4 5 9 4" xfId="56944"/>
    <cellStyle name="Currency 4 6" xfId="818"/>
    <cellStyle name="Currency 4 6 10" xfId="27048"/>
    <cellStyle name="Currency 4 6 10 2" xfId="56945"/>
    <cellStyle name="Currency 4 6 11" xfId="56946"/>
    <cellStyle name="Currency 4 6 12" xfId="56947"/>
    <cellStyle name="Currency 4 6 13" xfId="56948"/>
    <cellStyle name="Currency 4 6 14" xfId="56949"/>
    <cellStyle name="Currency 4 6 15" xfId="56950"/>
    <cellStyle name="Currency 4 6 16" xfId="56951"/>
    <cellStyle name="Currency 4 6 17" xfId="56952"/>
    <cellStyle name="Currency 4 6 18" xfId="56953"/>
    <cellStyle name="Currency 4 6 19" xfId="56954"/>
    <cellStyle name="Currency 4 6 2" xfId="5801"/>
    <cellStyle name="Currency 4 6 2 2" xfId="20117"/>
    <cellStyle name="Currency 4 6 2 2 2" xfId="44681"/>
    <cellStyle name="Currency 4 6 2 2 3" xfId="56955"/>
    <cellStyle name="Currency 4 6 2 3" xfId="13718"/>
    <cellStyle name="Currency 4 6 2 3 2" xfId="38660"/>
    <cellStyle name="Currency 4 6 2 4" xfId="9767"/>
    <cellStyle name="Currency 4 6 2 4 2" xfId="34784"/>
    <cellStyle name="Currency 4 6 2 5" xfId="30911"/>
    <cellStyle name="Currency 4 6 20" xfId="56956"/>
    <cellStyle name="Currency 4 6 21" xfId="56957"/>
    <cellStyle name="Currency 4 6 22" xfId="56958"/>
    <cellStyle name="Currency 4 6 3" xfId="3858"/>
    <cellStyle name="Currency 4 6 3 2" xfId="20583"/>
    <cellStyle name="Currency 4 6 3 2 2" xfId="45144"/>
    <cellStyle name="Currency 4 6 3 2 3" xfId="56959"/>
    <cellStyle name="Currency 4 6 3 3" xfId="12134"/>
    <cellStyle name="Currency 4 6 3 3 2" xfId="37151"/>
    <cellStyle name="Currency 4 6 3 4" xfId="28980"/>
    <cellStyle name="Currency 4 6 4" xfId="14810"/>
    <cellStyle name="Currency 4 6 4 2" xfId="21610"/>
    <cellStyle name="Currency 4 6 4 2 2" xfId="46169"/>
    <cellStyle name="Currency 4 6 4 2 3" xfId="56960"/>
    <cellStyle name="Currency 4 6 4 3" xfId="39655"/>
    <cellStyle name="Currency 4 6 4 4" xfId="56961"/>
    <cellStyle name="Currency 4 6 5" xfId="15251"/>
    <cellStyle name="Currency 4 6 5 2" xfId="22627"/>
    <cellStyle name="Currency 4 6 5 2 2" xfId="47171"/>
    <cellStyle name="Currency 4 6 5 2 3" xfId="56962"/>
    <cellStyle name="Currency 4 6 5 3" xfId="40054"/>
    <cellStyle name="Currency 4 6 5 4" xfId="56963"/>
    <cellStyle name="Currency 4 6 6" xfId="16305"/>
    <cellStyle name="Currency 4 6 6 2" xfId="23717"/>
    <cellStyle name="Currency 4 6 6 2 2" xfId="48256"/>
    <cellStyle name="Currency 4 6 6 2 3" xfId="56964"/>
    <cellStyle name="Currency 4 6 6 3" xfId="41064"/>
    <cellStyle name="Currency 4 6 6 4" xfId="56965"/>
    <cellStyle name="Currency 4 6 7" xfId="17383"/>
    <cellStyle name="Currency 4 6 7 2" xfId="24823"/>
    <cellStyle name="Currency 4 6 7 2 2" xfId="49346"/>
    <cellStyle name="Currency 4 6 7 2 3" xfId="56966"/>
    <cellStyle name="Currency 4 6 7 3" xfId="42084"/>
    <cellStyle name="Currency 4 6 7 4" xfId="56967"/>
    <cellStyle name="Currency 4 6 8" xfId="19262"/>
    <cellStyle name="Currency 4 6 8 2" xfId="43855"/>
    <cellStyle name="Currency 4 6 8 3" xfId="56968"/>
    <cellStyle name="Currency 4 6 9" xfId="7813"/>
    <cellStyle name="Currency 4 6 9 2" xfId="32831"/>
    <cellStyle name="Currency 4 7" xfId="825"/>
    <cellStyle name="Currency 4 7 10" xfId="27051"/>
    <cellStyle name="Currency 4 7 10 2" xfId="56969"/>
    <cellStyle name="Currency 4 7 11" xfId="56970"/>
    <cellStyle name="Currency 4 7 2" xfId="5804"/>
    <cellStyle name="Currency 4 7 2 2" xfId="20119"/>
    <cellStyle name="Currency 4 7 2 2 2" xfId="44683"/>
    <cellStyle name="Currency 4 7 2 2 3" xfId="56971"/>
    <cellStyle name="Currency 4 7 2 3" xfId="13621"/>
    <cellStyle name="Currency 4 7 2 3 2" xfId="38597"/>
    <cellStyle name="Currency 4 7 2 4" xfId="9770"/>
    <cellStyle name="Currency 4 7 2 4 2" xfId="34787"/>
    <cellStyle name="Currency 4 7 2 5" xfId="30914"/>
    <cellStyle name="Currency 4 7 3" xfId="3861"/>
    <cellStyle name="Currency 4 7 3 2" xfId="20586"/>
    <cellStyle name="Currency 4 7 3 2 2" xfId="45147"/>
    <cellStyle name="Currency 4 7 3 2 3" xfId="56972"/>
    <cellStyle name="Currency 4 7 3 3" xfId="12135"/>
    <cellStyle name="Currency 4 7 3 3 2" xfId="37152"/>
    <cellStyle name="Currency 4 7 3 4" xfId="28983"/>
    <cellStyle name="Currency 4 7 4" xfId="14812"/>
    <cellStyle name="Currency 4 7 4 2" xfId="21613"/>
    <cellStyle name="Currency 4 7 4 2 2" xfId="46172"/>
    <cellStyle name="Currency 4 7 4 2 3" xfId="56973"/>
    <cellStyle name="Currency 4 7 4 3" xfId="39657"/>
    <cellStyle name="Currency 4 7 4 4" xfId="56974"/>
    <cellStyle name="Currency 4 7 5" xfId="15254"/>
    <cellStyle name="Currency 4 7 5 2" xfId="22630"/>
    <cellStyle name="Currency 4 7 5 2 2" xfId="47174"/>
    <cellStyle name="Currency 4 7 5 2 3" xfId="56975"/>
    <cellStyle name="Currency 4 7 5 3" xfId="40057"/>
    <cellStyle name="Currency 4 7 5 4" xfId="56976"/>
    <cellStyle name="Currency 4 7 6" xfId="16308"/>
    <cellStyle name="Currency 4 7 6 2" xfId="23720"/>
    <cellStyle name="Currency 4 7 6 2 2" xfId="48259"/>
    <cellStyle name="Currency 4 7 6 2 3" xfId="56977"/>
    <cellStyle name="Currency 4 7 6 3" xfId="41067"/>
    <cellStyle name="Currency 4 7 6 4" xfId="56978"/>
    <cellStyle name="Currency 4 7 7" xfId="17386"/>
    <cellStyle name="Currency 4 7 7 2" xfId="24826"/>
    <cellStyle name="Currency 4 7 7 2 2" xfId="49349"/>
    <cellStyle name="Currency 4 7 7 2 3" xfId="56979"/>
    <cellStyle name="Currency 4 7 7 3" xfId="42087"/>
    <cellStyle name="Currency 4 7 7 4" xfId="56980"/>
    <cellStyle name="Currency 4 7 8" xfId="19265"/>
    <cellStyle name="Currency 4 7 8 2" xfId="43858"/>
    <cellStyle name="Currency 4 7 8 3" xfId="56981"/>
    <cellStyle name="Currency 4 7 9" xfId="7816"/>
    <cellStyle name="Currency 4 7 9 2" xfId="32834"/>
    <cellStyle name="Currency 4 8" xfId="2003"/>
    <cellStyle name="Currency 4 8 10" xfId="27705"/>
    <cellStyle name="Currency 4 8 10 2" xfId="56982"/>
    <cellStyle name="Currency 4 8 11" xfId="56983"/>
    <cellStyle name="Currency 4 8 2" xfId="6475"/>
    <cellStyle name="Currency 4 8 2 2" xfId="20281"/>
    <cellStyle name="Currency 4 8 2 2 2" xfId="44844"/>
    <cellStyle name="Currency 4 8 2 2 3" xfId="56984"/>
    <cellStyle name="Currency 4 8 2 3" xfId="13878"/>
    <cellStyle name="Currency 4 8 2 3 2" xfId="38784"/>
    <cellStyle name="Currency 4 8 2 4" xfId="10424"/>
    <cellStyle name="Currency 4 8 2 4 2" xfId="35441"/>
    <cellStyle name="Currency 4 8 2 5" xfId="31568"/>
    <cellStyle name="Currency 4 8 3" xfId="4515"/>
    <cellStyle name="Currency 4 8 3 2" xfId="21238"/>
    <cellStyle name="Currency 4 8 3 2 2" xfId="45798"/>
    <cellStyle name="Currency 4 8 3 2 3" xfId="56985"/>
    <cellStyle name="Currency 4 8 3 3" xfId="12136"/>
    <cellStyle name="Currency 4 8 3 3 2" xfId="37153"/>
    <cellStyle name="Currency 4 8 3 4" xfId="29637"/>
    <cellStyle name="Currency 4 8 4" xfId="14956"/>
    <cellStyle name="Currency 4 8 4 2" xfId="22248"/>
    <cellStyle name="Currency 4 8 4 2 2" xfId="46807"/>
    <cellStyle name="Currency 4 8 4 2 3" xfId="56986"/>
    <cellStyle name="Currency 4 8 4 3" xfId="39798"/>
    <cellStyle name="Currency 4 8 4 4" xfId="56987"/>
    <cellStyle name="Currency 4 8 5" xfId="15893"/>
    <cellStyle name="Currency 4 8 5 2" xfId="23270"/>
    <cellStyle name="Currency 4 8 5 2 2" xfId="47813"/>
    <cellStyle name="Currency 4 8 5 2 3" xfId="56988"/>
    <cellStyle name="Currency 4 8 5 3" xfId="40689"/>
    <cellStyle name="Currency 4 8 5 4" xfId="56989"/>
    <cellStyle name="Currency 4 8 6" xfId="16954"/>
    <cellStyle name="Currency 4 8 6 2" xfId="24374"/>
    <cellStyle name="Currency 4 8 6 2 2" xfId="48913"/>
    <cellStyle name="Currency 4 8 6 2 3" xfId="56990"/>
    <cellStyle name="Currency 4 8 6 3" xfId="41706"/>
    <cellStyle name="Currency 4 8 6 4" xfId="56991"/>
    <cellStyle name="Currency 4 8 7" xfId="18040"/>
    <cellStyle name="Currency 4 8 7 2" xfId="25480"/>
    <cellStyle name="Currency 4 8 7 2 2" xfId="50003"/>
    <cellStyle name="Currency 4 8 7 2 3" xfId="56992"/>
    <cellStyle name="Currency 4 8 7 3" xfId="42737"/>
    <cellStyle name="Currency 4 8 7 4" xfId="56993"/>
    <cellStyle name="Currency 4 8 8" xfId="19930"/>
    <cellStyle name="Currency 4 8 8 2" xfId="44499"/>
    <cellStyle name="Currency 4 8 8 3" xfId="56994"/>
    <cellStyle name="Currency 4 8 9" xfId="8471"/>
    <cellStyle name="Currency 4 8 9 2" xfId="33488"/>
    <cellStyle name="Currency 4 9" xfId="2061"/>
    <cellStyle name="Currency 4 9 10" xfId="27749"/>
    <cellStyle name="Currency 4 9 10 2" xfId="56995"/>
    <cellStyle name="Currency 4 9 11" xfId="56996"/>
    <cellStyle name="Currency 4 9 2" xfId="6519"/>
    <cellStyle name="Currency 4 9 2 2" xfId="20326"/>
    <cellStyle name="Currency 4 9 2 2 2" xfId="44888"/>
    <cellStyle name="Currency 4 9 2 2 3" xfId="56997"/>
    <cellStyle name="Currency 4 9 2 3" xfId="13909"/>
    <cellStyle name="Currency 4 9 2 3 2" xfId="38806"/>
    <cellStyle name="Currency 4 9 2 4" xfId="10468"/>
    <cellStyle name="Currency 4 9 2 4 2" xfId="35485"/>
    <cellStyle name="Currency 4 9 2 5" xfId="31612"/>
    <cellStyle name="Currency 4 9 3" xfId="4559"/>
    <cellStyle name="Currency 4 9 3 2" xfId="21282"/>
    <cellStyle name="Currency 4 9 3 2 2" xfId="45842"/>
    <cellStyle name="Currency 4 9 3 2 3" xfId="56998"/>
    <cellStyle name="Currency 4 9 3 3" xfId="12137"/>
    <cellStyle name="Currency 4 9 3 3 2" xfId="37154"/>
    <cellStyle name="Currency 4 9 3 4" xfId="29681"/>
    <cellStyle name="Currency 4 9 4" xfId="15000"/>
    <cellStyle name="Currency 4 9 4 2" xfId="22292"/>
    <cellStyle name="Currency 4 9 4 2 2" xfId="46851"/>
    <cellStyle name="Currency 4 9 4 2 3" xfId="56999"/>
    <cellStyle name="Currency 4 9 4 3" xfId="39842"/>
    <cellStyle name="Currency 4 9 4 4" xfId="57000"/>
    <cellStyle name="Currency 4 9 5" xfId="15937"/>
    <cellStyle name="Currency 4 9 5 2" xfId="23314"/>
    <cellStyle name="Currency 4 9 5 2 2" xfId="47857"/>
    <cellStyle name="Currency 4 9 5 2 3" xfId="57001"/>
    <cellStyle name="Currency 4 9 5 3" xfId="40733"/>
    <cellStyle name="Currency 4 9 5 4" xfId="57002"/>
    <cellStyle name="Currency 4 9 6" xfId="16999"/>
    <cellStyle name="Currency 4 9 6 2" xfId="24418"/>
    <cellStyle name="Currency 4 9 6 2 2" xfId="48957"/>
    <cellStyle name="Currency 4 9 6 2 3" xfId="57003"/>
    <cellStyle name="Currency 4 9 6 3" xfId="41750"/>
    <cellStyle name="Currency 4 9 6 4" xfId="57004"/>
    <cellStyle name="Currency 4 9 7" xfId="18085"/>
    <cellStyle name="Currency 4 9 7 2" xfId="25524"/>
    <cellStyle name="Currency 4 9 7 2 2" xfId="50047"/>
    <cellStyle name="Currency 4 9 7 2 3" xfId="57005"/>
    <cellStyle name="Currency 4 9 7 3" xfId="42781"/>
    <cellStyle name="Currency 4 9 7 4" xfId="57006"/>
    <cellStyle name="Currency 4 9 8" xfId="19974"/>
    <cellStyle name="Currency 4 9 8 2" xfId="44543"/>
    <cellStyle name="Currency 4 9 8 3" xfId="57007"/>
    <cellStyle name="Currency 4 9 9" xfId="8515"/>
    <cellStyle name="Currency 4 9 9 2" xfId="33532"/>
    <cellStyle name="Currency 5" xfId="424"/>
    <cellStyle name="Currency 5 2" xfId="1028"/>
    <cellStyle name="Currency 5 2 2" xfId="2123"/>
    <cellStyle name="Currency 5 3" xfId="1029"/>
    <cellStyle name="Currency 5 3 10" xfId="27147"/>
    <cellStyle name="Currency 5 3 10 2" xfId="57008"/>
    <cellStyle name="Currency 5 3 11" xfId="57009"/>
    <cellStyle name="Currency 5 3 2" xfId="2766"/>
    <cellStyle name="Currency 5 3 2 2" xfId="6931"/>
    <cellStyle name="Currency 5 3 2 2 2" xfId="25917"/>
    <cellStyle name="Currency 5 3 2 2 2 2" xfId="50440"/>
    <cellStyle name="Currency 5 3 2 2 2 3" xfId="57010"/>
    <cellStyle name="Currency 5 3 2 2 3" xfId="18444"/>
    <cellStyle name="Currency 5 3 2 2 3 2" xfId="43138"/>
    <cellStyle name="Currency 5 3 2 2 4" xfId="10861"/>
    <cellStyle name="Currency 5 3 2 2 4 2" xfId="35878"/>
    <cellStyle name="Currency 5 3 2 2 5" xfId="32005"/>
    <cellStyle name="Currency 5 3 2 3" xfId="4952"/>
    <cellStyle name="Currency 5 3 2 3 2" xfId="12138"/>
    <cellStyle name="Currency 5 3 2 3 2 2" xfId="37155"/>
    <cellStyle name="Currency 5 3 2 3 3" xfId="30074"/>
    <cellStyle name="Currency 5 3 2 4" xfId="8918"/>
    <cellStyle name="Currency 5 3 2 4 2" xfId="33935"/>
    <cellStyle name="Currency 5 3 2 5" xfId="28142"/>
    <cellStyle name="Currency 5 3 2 5 2" xfId="57011"/>
    <cellStyle name="Currency 5 3 2 6" xfId="57012"/>
    <cellStyle name="Currency 5 3 3" xfId="5903"/>
    <cellStyle name="Currency 5 3 3 2" xfId="20682"/>
    <cellStyle name="Currency 5 3 3 2 2" xfId="45243"/>
    <cellStyle name="Currency 5 3 3 2 3" xfId="57013"/>
    <cellStyle name="Currency 5 3 3 3" xfId="14132"/>
    <cellStyle name="Currency 5 3 3 3 2" xfId="39011"/>
    <cellStyle name="Currency 5 3 3 4" xfId="9866"/>
    <cellStyle name="Currency 5 3 3 4 2" xfId="34883"/>
    <cellStyle name="Currency 5 3 3 5" xfId="31010"/>
    <cellStyle name="Currency 5 3 4" xfId="3957"/>
    <cellStyle name="Currency 5 3 4 2" xfId="21693"/>
    <cellStyle name="Currency 5 3 4 2 2" xfId="46252"/>
    <cellStyle name="Currency 5 3 4 2 3" xfId="57014"/>
    <cellStyle name="Currency 5 3 4 3" xfId="12139"/>
    <cellStyle name="Currency 5 3 4 3 2" xfId="37156"/>
    <cellStyle name="Currency 5 3 4 4" xfId="29079"/>
    <cellStyle name="Currency 5 3 5" xfId="15336"/>
    <cellStyle name="Currency 5 3 5 2" xfId="22714"/>
    <cellStyle name="Currency 5 3 5 2 2" xfId="47258"/>
    <cellStyle name="Currency 5 3 5 2 3" xfId="57015"/>
    <cellStyle name="Currency 5 3 5 3" xfId="40137"/>
    <cellStyle name="Currency 5 3 5 4" xfId="57016"/>
    <cellStyle name="Currency 5 3 6" xfId="16393"/>
    <cellStyle name="Currency 5 3 6 2" xfId="23816"/>
    <cellStyle name="Currency 5 3 6 2 2" xfId="48355"/>
    <cellStyle name="Currency 5 3 6 2 3" xfId="57017"/>
    <cellStyle name="Currency 5 3 6 3" xfId="41151"/>
    <cellStyle name="Currency 5 3 6 4" xfId="57018"/>
    <cellStyle name="Currency 5 3 7" xfId="17478"/>
    <cellStyle name="Currency 5 3 7 2" xfId="24922"/>
    <cellStyle name="Currency 5 3 7 2 2" xfId="49445"/>
    <cellStyle name="Currency 5 3 7 2 3" xfId="57019"/>
    <cellStyle name="Currency 5 3 7 3" xfId="42179"/>
    <cellStyle name="Currency 5 3 7 4" xfId="57020"/>
    <cellStyle name="Currency 5 3 8" xfId="19359"/>
    <cellStyle name="Currency 5 3 8 2" xfId="43943"/>
    <cellStyle name="Currency 5 3 8 3" xfId="57021"/>
    <cellStyle name="Currency 5 3 9" xfId="7913"/>
    <cellStyle name="Currency 5 3 9 2" xfId="32930"/>
    <cellStyle name="Currency 5 4" xfId="2397"/>
    <cellStyle name="Currency 5 4 2" xfId="6735"/>
    <cellStyle name="Currency 5 4 2 2" xfId="22496"/>
    <cellStyle name="Currency 5 4 2 2 2" xfId="47042"/>
    <cellStyle name="Currency 5 4 2 2 3" xfId="57022"/>
    <cellStyle name="Currency 5 4 2 3" xfId="15129"/>
    <cellStyle name="Currency 5 4 2 3 2" xfId="39957"/>
    <cellStyle name="Currency 5 4 2 4" xfId="10674"/>
    <cellStyle name="Currency 5 4 2 4 2" xfId="35691"/>
    <cellStyle name="Currency 5 4 2 5" xfId="31818"/>
    <cellStyle name="Currency 5 4 3" xfId="4765"/>
    <cellStyle name="Currency 5 4 3 2" xfId="23520"/>
    <cellStyle name="Currency 5 4 3 2 2" xfId="48063"/>
    <cellStyle name="Currency 5 4 3 2 3" xfId="57023"/>
    <cellStyle name="Currency 5 4 3 3" xfId="12140"/>
    <cellStyle name="Currency 5 4 3 3 2" xfId="37157"/>
    <cellStyle name="Currency 5 4 3 4" xfId="29887"/>
    <cellStyle name="Currency 5 4 4" xfId="17194"/>
    <cellStyle name="Currency 5 4 4 2" xfId="24612"/>
    <cellStyle name="Currency 5 4 4 2 2" xfId="49151"/>
    <cellStyle name="Currency 5 4 4 2 3" xfId="57024"/>
    <cellStyle name="Currency 5 4 4 3" xfId="41944"/>
    <cellStyle name="Currency 5 4 4 4" xfId="57025"/>
    <cellStyle name="Currency 5 4 5" xfId="18289"/>
    <cellStyle name="Currency 5 4 5 2" xfId="25730"/>
    <cellStyle name="Currency 5 4 5 2 2" xfId="50253"/>
    <cellStyle name="Currency 5 4 5 2 3" xfId="57026"/>
    <cellStyle name="Currency 5 4 5 3" xfId="42984"/>
    <cellStyle name="Currency 5 4 5 4" xfId="57027"/>
    <cellStyle name="Currency 5 4 6" xfId="21489"/>
    <cellStyle name="Currency 5 4 6 2" xfId="46048"/>
    <cellStyle name="Currency 5 4 6 3" xfId="57028"/>
    <cellStyle name="Currency 5 4 7" xfId="8721"/>
    <cellStyle name="Currency 5 4 7 2" xfId="33738"/>
    <cellStyle name="Currency 5 4 8" xfId="27955"/>
    <cellStyle name="Currency 5 4 8 2" xfId="57029"/>
    <cellStyle name="Currency 5 4 9" xfId="57030"/>
    <cellStyle name="Currency 5 5" xfId="26574"/>
    <cellStyle name="Currency 5 6" xfId="18986"/>
    <cellStyle name="Currency 6" xfId="767"/>
    <cellStyle name="Currency 6 2" xfId="2006"/>
    <cellStyle name="Currency 6 3" xfId="2560"/>
    <cellStyle name="Currency 6 4" xfId="26575"/>
    <cellStyle name="Currency 6 5" xfId="19118"/>
    <cellStyle name="Currency 6 6" xfId="18987"/>
    <cellStyle name="Currency 7" xfId="1030"/>
    <cellStyle name="Currency 7 10" xfId="27148"/>
    <cellStyle name="Currency 7 10 2" xfId="57031"/>
    <cellStyle name="Currency 7 11" xfId="57032"/>
    <cellStyle name="Currency 7 2" xfId="2767"/>
    <cellStyle name="Currency 7 2 2" xfId="6932"/>
    <cellStyle name="Currency 7 2 2 2" xfId="25918"/>
    <cellStyle name="Currency 7 2 2 2 2" xfId="50441"/>
    <cellStyle name="Currency 7 2 2 2 3" xfId="57033"/>
    <cellStyle name="Currency 7 2 2 3" xfId="18445"/>
    <cellStyle name="Currency 7 2 2 3 2" xfId="43139"/>
    <cellStyle name="Currency 7 2 2 4" xfId="10862"/>
    <cellStyle name="Currency 7 2 2 4 2" xfId="35879"/>
    <cellStyle name="Currency 7 2 2 5" xfId="32006"/>
    <cellStyle name="Currency 7 2 3" xfId="4953"/>
    <cellStyle name="Currency 7 2 3 2" xfId="12141"/>
    <cellStyle name="Currency 7 2 3 2 2" xfId="37158"/>
    <cellStyle name="Currency 7 2 3 3" xfId="30075"/>
    <cellStyle name="Currency 7 2 4" xfId="8919"/>
    <cellStyle name="Currency 7 2 4 2" xfId="33936"/>
    <cellStyle name="Currency 7 2 5" xfId="28143"/>
    <cellStyle name="Currency 7 2 5 2" xfId="57034"/>
    <cellStyle name="Currency 7 2 6" xfId="57035"/>
    <cellStyle name="Currency 7 3" xfId="5904"/>
    <cellStyle name="Currency 7 3 2" xfId="20683"/>
    <cellStyle name="Currency 7 3 2 2" xfId="45244"/>
    <cellStyle name="Currency 7 3 2 3" xfId="57036"/>
    <cellStyle name="Currency 7 3 3" xfId="14133"/>
    <cellStyle name="Currency 7 3 3 2" xfId="39012"/>
    <cellStyle name="Currency 7 3 4" xfId="9867"/>
    <cellStyle name="Currency 7 3 4 2" xfId="34884"/>
    <cellStyle name="Currency 7 3 5" xfId="31011"/>
    <cellStyle name="Currency 7 4" xfId="3958"/>
    <cellStyle name="Currency 7 4 2" xfId="21694"/>
    <cellStyle name="Currency 7 4 2 2" xfId="46253"/>
    <cellStyle name="Currency 7 4 2 3" xfId="57037"/>
    <cellStyle name="Currency 7 4 3" xfId="12142"/>
    <cellStyle name="Currency 7 4 3 2" xfId="37159"/>
    <cellStyle name="Currency 7 4 4" xfId="29080"/>
    <cellStyle name="Currency 7 5" xfId="15337"/>
    <cellStyle name="Currency 7 5 2" xfId="22715"/>
    <cellStyle name="Currency 7 5 2 2" xfId="47259"/>
    <cellStyle name="Currency 7 5 2 3" xfId="57038"/>
    <cellStyle name="Currency 7 5 3" xfId="40138"/>
    <cellStyle name="Currency 7 5 4" xfId="57039"/>
    <cellStyle name="Currency 7 6" xfId="16394"/>
    <cellStyle name="Currency 7 6 2" xfId="23817"/>
    <cellStyle name="Currency 7 6 2 2" xfId="48356"/>
    <cellStyle name="Currency 7 6 2 3" xfId="57040"/>
    <cellStyle name="Currency 7 6 3" xfId="41152"/>
    <cellStyle name="Currency 7 6 4" xfId="57041"/>
    <cellStyle name="Currency 7 7" xfId="17479"/>
    <cellStyle name="Currency 7 7 2" xfId="24923"/>
    <cellStyle name="Currency 7 7 2 2" xfId="49446"/>
    <cellStyle name="Currency 7 7 2 3" xfId="57042"/>
    <cellStyle name="Currency 7 7 3" xfId="42180"/>
    <cellStyle name="Currency 7 7 4" xfId="57043"/>
    <cellStyle name="Currency 7 8" xfId="19360"/>
    <cellStyle name="Currency 7 8 2" xfId="43944"/>
    <cellStyle name="Currency 7 8 3" xfId="57044"/>
    <cellStyle name="Currency 7 9" xfId="7914"/>
    <cellStyle name="Currency 7 9 2" xfId="32931"/>
    <cellStyle name="Currency 8" xfId="1031"/>
    <cellStyle name="Currency 9" xfId="1032"/>
    <cellStyle name="Currency0" xfId="55"/>
    <cellStyle name="Currency0 2" xfId="56"/>
    <cellStyle name="Currency0 2 2" xfId="57"/>
    <cellStyle name="Currency0 2 2 2" xfId="1034"/>
    <cellStyle name="Currency0 2 2 3" xfId="427"/>
    <cellStyle name="Currency0 2 3" xfId="58"/>
    <cellStyle name="Currency0 2 3 2" xfId="1033"/>
    <cellStyle name="Currency0 2 4" xfId="2561"/>
    <cellStyle name="Currency0 2 5" xfId="426"/>
    <cellStyle name="Currency0 3" xfId="59"/>
    <cellStyle name="Currency0 3 2" xfId="60"/>
    <cellStyle name="Currency0 3 2 2" xfId="3731"/>
    <cellStyle name="Currency0 3 3" xfId="428"/>
    <cellStyle name="Currency0 3 4" xfId="3730"/>
    <cellStyle name="Currency0 4" xfId="61"/>
    <cellStyle name="Currency0 4 2" xfId="835"/>
    <cellStyle name="Currency0 4 2 2" xfId="26576"/>
    <cellStyle name="Currency0 4 3" xfId="19269"/>
    <cellStyle name="Currency0 4 4" xfId="18988"/>
    <cellStyle name="Currency0 5" xfId="2562"/>
    <cellStyle name="Currency0 6" xfId="425"/>
    <cellStyle name="Date" xfId="62"/>
    <cellStyle name="Date 2" xfId="63"/>
    <cellStyle name="Date 2 2" xfId="64"/>
    <cellStyle name="Date 2 2 2" xfId="2563"/>
    <cellStyle name="Date 2 2 3" xfId="430"/>
    <cellStyle name="Date 2 3" xfId="65"/>
    <cellStyle name="Date 2 3 2" xfId="2564"/>
    <cellStyle name="Date 2 4" xfId="429"/>
    <cellStyle name="Date 3" xfId="66"/>
    <cellStyle name="Date 3 2" xfId="67"/>
    <cellStyle name="Date 3 2 2" xfId="2565"/>
    <cellStyle name="Date 3 2 3" xfId="3732"/>
    <cellStyle name="Date 3 3" xfId="431"/>
    <cellStyle name="Date 4" xfId="68"/>
    <cellStyle name="Date 4 2" xfId="3733"/>
    <cellStyle name="Date 5" xfId="26577"/>
    <cellStyle name="Date 6" xfId="18989"/>
    <cellStyle name="Emphasis 1" xfId="354"/>
    <cellStyle name="Emphasis 2" xfId="355"/>
    <cellStyle name="Emphasis 3" xfId="356"/>
    <cellStyle name="Explanatory Text" xfId="69" builtinId="53" customBuiltin="1"/>
    <cellStyle name="Explanatory Text 2" xfId="432"/>
    <cellStyle name="Explanatory Text 2 2" xfId="1035"/>
    <cellStyle name="Explanatory Text 2 3" xfId="2152"/>
    <cellStyle name="Explanatory Text 2 4" xfId="2566"/>
    <cellStyle name="Explanatory Text 2 5" xfId="19366"/>
    <cellStyle name="Explanatory Text 3" xfId="1036"/>
    <cellStyle name="Explanatory Text 3 2" xfId="57045"/>
    <cellStyle name="Explanatory Text 4" xfId="2080"/>
    <cellStyle name="Fixed" xfId="70"/>
    <cellStyle name="Fixed 2" xfId="71"/>
    <cellStyle name="Fixed 2 2" xfId="72"/>
    <cellStyle name="Fixed 2 2 2" xfId="434"/>
    <cellStyle name="Fixed 2 3" xfId="73"/>
    <cellStyle name="Fixed 2 3 2" xfId="2567"/>
    <cellStyle name="Fixed 2 4" xfId="433"/>
    <cellStyle name="Fixed 3" xfId="74"/>
    <cellStyle name="Fixed 3 2" xfId="75"/>
    <cellStyle name="Fixed 3 2 2" xfId="3734"/>
    <cellStyle name="Fixed 3 3" xfId="435"/>
    <cellStyle name="Fixed 4" xfId="76"/>
    <cellStyle name="Fixed 4 2" xfId="3735"/>
    <cellStyle name="Fixed 5" xfId="26579"/>
    <cellStyle name="Fixed 6" xfId="18990"/>
    <cellStyle name="Good" xfId="77" builtinId="26" customBuiltin="1"/>
    <cellStyle name="Good 2" xfId="436"/>
    <cellStyle name="Good 2 2" xfId="1037"/>
    <cellStyle name="Good 2 3" xfId="2153"/>
    <cellStyle name="Good 2 4" xfId="2568"/>
    <cellStyle name="Good 2 5" xfId="26733"/>
    <cellStyle name="Good 3" xfId="1038"/>
    <cellStyle name="Good 3 2" xfId="57046"/>
    <cellStyle name="Good 4" xfId="2071"/>
    <cellStyle name="Grey" xfId="78"/>
    <cellStyle name="Grey 2" xfId="79"/>
    <cellStyle name="Grey 2 2" xfId="2569"/>
    <cellStyle name="Grey 3" xfId="80"/>
    <cellStyle name="Grey_SCG ESAP 2011 Annual Report Tables" xfId="363"/>
    <cellStyle name="HEADER" xfId="81"/>
    <cellStyle name="HEADER 2" xfId="836"/>
    <cellStyle name="HEADER 2 2" xfId="26584"/>
    <cellStyle name="HEADER 2 3" xfId="19270"/>
    <cellStyle name="HEADER 2 4" xfId="18991"/>
    <cellStyle name="HEADER 3" xfId="2570"/>
    <cellStyle name="HEADER 4" xfId="438"/>
    <cellStyle name="Header1" xfId="82"/>
    <cellStyle name="Header1 2" xfId="837"/>
    <cellStyle name="Header1 3" xfId="2571"/>
    <cellStyle name="Header1 4" xfId="439"/>
    <cellStyle name="Header2" xfId="83"/>
    <cellStyle name="Header2 2" xfId="838"/>
    <cellStyle name="Header2 3" xfId="2572"/>
    <cellStyle name="Header2 4" xfId="440"/>
    <cellStyle name="Heading 1" xfId="84" builtinId="16" customBuiltin="1"/>
    <cellStyle name="Heading 1 2" xfId="85"/>
    <cellStyle name="Heading 1 2 2" xfId="442"/>
    <cellStyle name="Heading 1 2 3" xfId="1039"/>
    <cellStyle name="Heading 1 2 4" xfId="2154"/>
    <cellStyle name="Heading 1 2 5" xfId="2573"/>
    <cellStyle name="Heading 1 2 6" xfId="441"/>
    <cellStyle name="Heading 1 3" xfId="443"/>
    <cellStyle name="Heading 1 3 2" xfId="1040"/>
    <cellStyle name="Heading 1 3 3" xfId="26757"/>
    <cellStyle name="Heading 1 3 4" xfId="57047"/>
    <cellStyle name="Heading 1 4" xfId="1041"/>
    <cellStyle name="Heading 1 5" xfId="2067"/>
    <cellStyle name="Heading 1 5 2" xfId="26585"/>
    <cellStyle name="Heading 1 6" xfId="19162"/>
    <cellStyle name="Heading 1 7" xfId="18992"/>
    <cellStyle name="Heading 2" xfId="86" builtinId="17" customBuiltin="1"/>
    <cellStyle name="Heading 2 2" xfId="87"/>
    <cellStyle name="Heading 2 2 2" xfId="88"/>
    <cellStyle name="Heading 2 2 2 2" xfId="445"/>
    <cellStyle name="Heading 2 2 3" xfId="1042"/>
    <cellStyle name="Heading 2 2 4" xfId="2155"/>
    <cellStyle name="Heading 2 2 5" xfId="2574"/>
    <cellStyle name="Heading 2 2 6" xfId="444"/>
    <cellStyle name="Heading 2 3" xfId="89"/>
    <cellStyle name="Heading 2 3 2" xfId="1043"/>
    <cellStyle name="Heading 2 3 3" xfId="446"/>
    <cellStyle name="Heading 2 3 4" xfId="57048"/>
    <cellStyle name="Heading 2 4" xfId="1044"/>
    <cellStyle name="Heading 2 5" xfId="2068"/>
    <cellStyle name="Heading 2 5 2" xfId="26586"/>
    <cellStyle name="Heading 2 6" xfId="19163"/>
    <cellStyle name="Heading 2 7" xfId="18993"/>
    <cellStyle name="Heading 3" xfId="90" builtinId="18" customBuiltin="1"/>
    <cellStyle name="Heading 3 2" xfId="447"/>
    <cellStyle name="Heading 3 2 2" xfId="1045"/>
    <cellStyle name="Heading 3 2 3" xfId="2156"/>
    <cellStyle name="Heading 3 2 4" xfId="2575"/>
    <cellStyle name="Heading 3 2 5" xfId="26797"/>
    <cellStyle name="Heading 3 3" xfId="1046"/>
    <cellStyle name="Heading 3 3 2" xfId="57049"/>
    <cellStyle name="Heading 3 4" xfId="1047"/>
    <cellStyle name="Heading 3 5" xfId="2069"/>
    <cellStyle name="Heading 4" xfId="91" builtinId="19" customBuiltin="1"/>
    <cellStyle name="Heading 4 2" xfId="448"/>
    <cellStyle name="Heading 4 2 2" xfId="1048"/>
    <cellStyle name="Heading 4 2 3" xfId="2157"/>
    <cellStyle name="Heading 4 2 4" xfId="2576"/>
    <cellStyle name="Heading 4 2 5" xfId="26668"/>
    <cellStyle name="Heading 4 3" xfId="1049"/>
    <cellStyle name="Heading 4 3 2" xfId="57050"/>
    <cellStyle name="Heading 4 4" xfId="1050"/>
    <cellStyle name="Heading 4 5" xfId="2070"/>
    <cellStyle name="Heading1" xfId="92"/>
    <cellStyle name="Heading1 2" xfId="93"/>
    <cellStyle name="Heading1 2 2" xfId="94"/>
    <cellStyle name="Heading1 2 2 2" xfId="450"/>
    <cellStyle name="Heading1 2 3" xfId="95"/>
    <cellStyle name="Heading1 2 3 2" xfId="2577"/>
    <cellStyle name="Heading1 2 4" xfId="449"/>
    <cellStyle name="Heading1 3" xfId="96"/>
    <cellStyle name="Heading1 3 2" xfId="97"/>
    <cellStyle name="Heading1 3 2 2" xfId="3736"/>
    <cellStyle name="Heading1 3 3" xfId="451"/>
    <cellStyle name="Heading1 4" xfId="98"/>
    <cellStyle name="Heading1 4 2" xfId="3737"/>
    <cellStyle name="Heading1_2011-10 LIEE Table 6 (2)" xfId="99"/>
    <cellStyle name="Heading2" xfId="100"/>
    <cellStyle name="Heading2 2" xfId="101"/>
    <cellStyle name="Heading2 2 2" xfId="102"/>
    <cellStyle name="Heading2 2 2 2" xfId="453"/>
    <cellStyle name="Heading2 2 3" xfId="103"/>
    <cellStyle name="Heading2 2 3 2" xfId="2578"/>
    <cellStyle name="Heading2 2 4" xfId="452"/>
    <cellStyle name="Heading2 3" xfId="104"/>
    <cellStyle name="Heading2 3 2" xfId="105"/>
    <cellStyle name="Heading2 3 2 2" xfId="3738"/>
    <cellStyle name="Heading2 3 3" xfId="454"/>
    <cellStyle name="Heading2 4" xfId="106"/>
    <cellStyle name="Heading2 4 2" xfId="3739"/>
    <cellStyle name="Heading2_2011-10 LIEE Table 6 (2)" xfId="107"/>
    <cellStyle name="Hidden" xfId="108"/>
    <cellStyle name="Hidden 2" xfId="364"/>
    <cellStyle name="HIGHLIGHT" xfId="109"/>
    <cellStyle name="HIGHLIGHT 2" xfId="839"/>
    <cellStyle name="HIGHLIGHT 2 2" xfId="26587"/>
    <cellStyle name="HIGHLIGHT 2 3" xfId="19271"/>
    <cellStyle name="HIGHLIGHT 2 4" xfId="18994"/>
    <cellStyle name="HIGHLIGHT 3" xfId="2579"/>
    <cellStyle name="HIGHLIGHT 4" xfId="455"/>
    <cellStyle name="Hyperlink 2" xfId="456"/>
    <cellStyle name="Input" xfId="110" builtinId="20" customBuiltin="1"/>
    <cellStyle name="Input [yellow]" xfId="111"/>
    <cellStyle name="Input [yellow] 2" xfId="112"/>
    <cellStyle name="Input [yellow] 3" xfId="113"/>
    <cellStyle name="Input [yellow]_SCG ESAP 2011 Annual Report Tables" xfId="365"/>
    <cellStyle name="Input 10" xfId="1051"/>
    <cellStyle name="Input 100" xfId="1052"/>
    <cellStyle name="Input 101" xfId="1053"/>
    <cellStyle name="Input 102" xfId="1054"/>
    <cellStyle name="Input 103" xfId="1055"/>
    <cellStyle name="Input 104" xfId="1056"/>
    <cellStyle name="Input 105" xfId="1057"/>
    <cellStyle name="Input 106" xfId="1058"/>
    <cellStyle name="Input 107" xfId="1059"/>
    <cellStyle name="Input 108" xfId="1060"/>
    <cellStyle name="Input 109" xfId="1061"/>
    <cellStyle name="Input 11" xfId="1062"/>
    <cellStyle name="Input 110" xfId="1063"/>
    <cellStyle name="Input 111" xfId="1064"/>
    <cellStyle name="Input 112" xfId="1065"/>
    <cellStyle name="Input 113" xfId="1066"/>
    <cellStyle name="Input 114" xfId="1067"/>
    <cellStyle name="Input 115" xfId="1068"/>
    <cellStyle name="Input 116" xfId="1069"/>
    <cellStyle name="Input 117" xfId="1070"/>
    <cellStyle name="Input 118" xfId="1071"/>
    <cellStyle name="Input 119" xfId="1072"/>
    <cellStyle name="Input 12" xfId="1073"/>
    <cellStyle name="Input 120" xfId="1074"/>
    <cellStyle name="Input 121" xfId="1075"/>
    <cellStyle name="Input 122" xfId="1076"/>
    <cellStyle name="Input 123" xfId="1077"/>
    <cellStyle name="Input 124" xfId="1078"/>
    <cellStyle name="Input 125" xfId="1079"/>
    <cellStyle name="Input 126" xfId="1080"/>
    <cellStyle name="Input 127" xfId="1081"/>
    <cellStyle name="Input 128" xfId="1082"/>
    <cellStyle name="Input 129" xfId="1083"/>
    <cellStyle name="Input 13" xfId="1084"/>
    <cellStyle name="Input 130" xfId="1085"/>
    <cellStyle name="Input 131" xfId="1086"/>
    <cellStyle name="Input 132" xfId="1087"/>
    <cellStyle name="Input 133" xfId="1088"/>
    <cellStyle name="Input 134" xfId="1089"/>
    <cellStyle name="Input 135" xfId="1090"/>
    <cellStyle name="Input 136" xfId="1091"/>
    <cellStyle name="Input 137" xfId="1092"/>
    <cellStyle name="Input 138" xfId="1093"/>
    <cellStyle name="Input 139" xfId="1094"/>
    <cellStyle name="Input 14" xfId="1095"/>
    <cellStyle name="Input 140" xfId="1096"/>
    <cellStyle name="Input 141" xfId="1097"/>
    <cellStyle name="Input 142" xfId="1098"/>
    <cellStyle name="Input 143" xfId="1099"/>
    <cellStyle name="Input 144" xfId="1100"/>
    <cellStyle name="Input 145" xfId="1101"/>
    <cellStyle name="Input 146" xfId="1102"/>
    <cellStyle name="Input 147" xfId="1103"/>
    <cellStyle name="Input 148" xfId="1104"/>
    <cellStyle name="Input 149" xfId="1105"/>
    <cellStyle name="Input 15" xfId="1106"/>
    <cellStyle name="Input 150" xfId="1107"/>
    <cellStyle name="Input 151" xfId="1108"/>
    <cellStyle name="Input 152" xfId="1109"/>
    <cellStyle name="Input 153" xfId="1110"/>
    <cellStyle name="Input 154" xfId="1111"/>
    <cellStyle name="Input 155" xfId="1112"/>
    <cellStyle name="Input 156" xfId="1113"/>
    <cellStyle name="Input 157" xfId="1114"/>
    <cellStyle name="Input 158" xfId="1115"/>
    <cellStyle name="Input 159" xfId="1116"/>
    <cellStyle name="Input 16" xfId="1117"/>
    <cellStyle name="Input 160" xfId="1118"/>
    <cellStyle name="Input 161" xfId="1119"/>
    <cellStyle name="Input 162" xfId="1120"/>
    <cellStyle name="Input 163" xfId="1121"/>
    <cellStyle name="Input 164" xfId="1122"/>
    <cellStyle name="Input 165" xfId="1123"/>
    <cellStyle name="Input 166" xfId="1124"/>
    <cellStyle name="Input 167" xfId="1125"/>
    <cellStyle name="Input 168" xfId="1126"/>
    <cellStyle name="Input 169" xfId="1127"/>
    <cellStyle name="Input 17" xfId="1128"/>
    <cellStyle name="Input 170" xfId="1129"/>
    <cellStyle name="Input 171" xfId="1130"/>
    <cellStyle name="Input 172" xfId="1131"/>
    <cellStyle name="Input 173" xfId="1132"/>
    <cellStyle name="Input 174" xfId="1133"/>
    <cellStyle name="Input 175" xfId="1134"/>
    <cellStyle name="Input 176" xfId="1135"/>
    <cellStyle name="Input 177" xfId="1136"/>
    <cellStyle name="Input 178" xfId="1137"/>
    <cellStyle name="Input 179" xfId="1138"/>
    <cellStyle name="Input 18" xfId="1139"/>
    <cellStyle name="Input 180" xfId="1140"/>
    <cellStyle name="Input 181" xfId="1141"/>
    <cellStyle name="Input 182" xfId="1142"/>
    <cellStyle name="Input 183" xfId="1143"/>
    <cellStyle name="Input 184" xfId="1144"/>
    <cellStyle name="Input 185" xfId="1145"/>
    <cellStyle name="Input 186" xfId="1146"/>
    <cellStyle name="Input 187" xfId="1147"/>
    <cellStyle name="Input 188" xfId="1148"/>
    <cellStyle name="Input 189" xfId="1149"/>
    <cellStyle name="Input 19" xfId="1150"/>
    <cellStyle name="Input 190" xfId="1151"/>
    <cellStyle name="Input 191" xfId="1152"/>
    <cellStyle name="Input 192" xfId="1153"/>
    <cellStyle name="Input 193" xfId="1154"/>
    <cellStyle name="Input 194" xfId="1155"/>
    <cellStyle name="Input 195" xfId="1156"/>
    <cellStyle name="Input 196" xfId="1157"/>
    <cellStyle name="Input 197" xfId="1158"/>
    <cellStyle name="Input 198" xfId="1159"/>
    <cellStyle name="Input 199" xfId="1160"/>
    <cellStyle name="Input 2" xfId="457"/>
    <cellStyle name="Input 2 2" xfId="1161"/>
    <cellStyle name="Input 2 3" xfId="2158"/>
    <cellStyle name="Input 2 4" xfId="2580"/>
    <cellStyle name="Input 2 5" xfId="26658"/>
    <cellStyle name="Input 20" xfId="1162"/>
    <cellStyle name="Input 200" xfId="1163"/>
    <cellStyle name="Input 201" xfId="1164"/>
    <cellStyle name="Input 202" xfId="1165"/>
    <cellStyle name="Input 203" xfId="1166"/>
    <cellStyle name="Input 204" xfId="1167"/>
    <cellStyle name="Input 205" xfId="1168"/>
    <cellStyle name="Input 206" xfId="1169"/>
    <cellStyle name="Input 207" xfId="1170"/>
    <cellStyle name="Input 208" xfId="1171"/>
    <cellStyle name="Input 209" xfId="1172"/>
    <cellStyle name="Input 21" xfId="1173"/>
    <cellStyle name="Input 210" xfId="1174"/>
    <cellStyle name="Input 211" xfId="1175"/>
    <cellStyle name="Input 212" xfId="1176"/>
    <cellStyle name="Input 213" xfId="1177"/>
    <cellStyle name="Input 214" xfId="1178"/>
    <cellStyle name="Input 215" xfId="1179"/>
    <cellStyle name="Input 216" xfId="1180"/>
    <cellStyle name="Input 217" xfId="1181"/>
    <cellStyle name="Input 218" xfId="1182"/>
    <cellStyle name="Input 219" xfId="1183"/>
    <cellStyle name="Input 22" xfId="1184"/>
    <cellStyle name="Input 220" xfId="1185"/>
    <cellStyle name="Input 221" xfId="1186"/>
    <cellStyle name="Input 222" xfId="1187"/>
    <cellStyle name="Input 223" xfId="1188"/>
    <cellStyle name="Input 224" xfId="1189"/>
    <cellStyle name="Input 225" xfId="1190"/>
    <cellStyle name="Input 226" xfId="1191"/>
    <cellStyle name="Input 227" xfId="1192"/>
    <cellStyle name="Input 228" xfId="1193"/>
    <cellStyle name="Input 229" xfId="1194"/>
    <cellStyle name="Input 23" xfId="1195"/>
    <cellStyle name="Input 230" xfId="1196"/>
    <cellStyle name="Input 231" xfId="2074"/>
    <cellStyle name="Input 231 2" xfId="15151"/>
    <cellStyle name="Input 232" xfId="3625"/>
    <cellStyle name="Input 232 2" xfId="15149"/>
    <cellStyle name="Input 233" xfId="3690"/>
    <cellStyle name="Input 233 2" xfId="15156"/>
    <cellStyle name="Input 234" xfId="545"/>
    <cellStyle name="Input 234 2" xfId="15150"/>
    <cellStyle name="Input 235" xfId="3543"/>
    <cellStyle name="Input 235 2" xfId="26588"/>
    <cellStyle name="Input 236" xfId="3668"/>
    <cellStyle name="Input 236 2" xfId="26617"/>
    <cellStyle name="Input 237" xfId="3574"/>
    <cellStyle name="Input 237 2" xfId="26583"/>
    <cellStyle name="Input 238" xfId="3557"/>
    <cellStyle name="Input 238 2" xfId="26619"/>
    <cellStyle name="Input 239" xfId="3705"/>
    <cellStyle name="Input 239 2" xfId="26582"/>
    <cellStyle name="Input 24" xfId="1197"/>
    <cellStyle name="Input 240" xfId="3649"/>
    <cellStyle name="Input 240 2" xfId="26620"/>
    <cellStyle name="Input 241" xfId="3598"/>
    <cellStyle name="Input 241 2" xfId="26581"/>
    <cellStyle name="Input 242" xfId="3648"/>
    <cellStyle name="Input 242 2" xfId="26621"/>
    <cellStyle name="Input 243" xfId="3634"/>
    <cellStyle name="Input 243 2" xfId="26580"/>
    <cellStyle name="Input 244" xfId="3617"/>
    <cellStyle name="Input 244 2" xfId="26622"/>
    <cellStyle name="Input 245" xfId="437"/>
    <cellStyle name="Input 245 2" xfId="26578"/>
    <cellStyle name="Input 246" xfId="3550"/>
    <cellStyle name="Input 247" xfId="3699"/>
    <cellStyle name="Input 248" xfId="3714"/>
    <cellStyle name="Input 248 2" xfId="18995"/>
    <cellStyle name="Input 249" xfId="3602"/>
    <cellStyle name="Input 249 2" xfId="19024"/>
    <cellStyle name="Input 25" xfId="1198"/>
    <cellStyle name="Input 250" xfId="3700"/>
    <cellStyle name="Input 250 2" xfId="26563"/>
    <cellStyle name="Input 251" xfId="3605"/>
    <cellStyle name="Input 251 2" xfId="26674"/>
    <cellStyle name="Input 252" xfId="3596"/>
    <cellStyle name="Input 252 2" xfId="26875"/>
    <cellStyle name="Input 253" xfId="6524"/>
    <cellStyle name="Input 253 2" xfId="26858"/>
    <cellStyle name="Input 254" xfId="7681"/>
    <cellStyle name="Input 254 2" xfId="26764"/>
    <cellStyle name="Input 255" xfId="5899"/>
    <cellStyle name="Input 255 2" xfId="19355"/>
    <cellStyle name="Input 256" xfId="7718"/>
    <cellStyle name="Input 256 2" xfId="26759"/>
    <cellStyle name="Input 257" xfId="5906"/>
    <cellStyle name="Input 257 2" xfId="26679"/>
    <cellStyle name="Input 258" xfId="7708"/>
    <cellStyle name="Input 258 2" xfId="26649"/>
    <cellStyle name="Input 259" xfId="5910"/>
    <cellStyle name="Input 26" xfId="1199"/>
    <cellStyle name="Input 260" xfId="5907"/>
    <cellStyle name="Input 261" xfId="7719"/>
    <cellStyle name="Input 262" xfId="7675"/>
    <cellStyle name="Input 263" xfId="6808"/>
    <cellStyle name="Input 264" xfId="13534"/>
    <cellStyle name="Input 265" xfId="13721"/>
    <cellStyle name="Input 266" xfId="13554"/>
    <cellStyle name="Input 267" xfId="26902"/>
    <cellStyle name="Input 268" xfId="57051"/>
    <cellStyle name="Input 269" xfId="57052"/>
    <cellStyle name="Input 27" xfId="1200"/>
    <cellStyle name="Input 270" xfId="57053"/>
    <cellStyle name="Input 271" xfId="57054"/>
    <cellStyle name="Input 272" xfId="57055"/>
    <cellStyle name="Input 28" xfId="1201"/>
    <cellStyle name="Input 29" xfId="1202"/>
    <cellStyle name="Input 3" xfId="458"/>
    <cellStyle name="Input 3 2" xfId="1203"/>
    <cellStyle name="Input 3 3" xfId="2581"/>
    <cellStyle name="Input 3 4" xfId="26791"/>
    <cellStyle name="Input 3 5" xfId="57056"/>
    <cellStyle name="Input 30" xfId="1204"/>
    <cellStyle name="Input 31" xfId="1205"/>
    <cellStyle name="Input 32" xfId="1206"/>
    <cellStyle name="Input 33" xfId="1207"/>
    <cellStyle name="Input 34" xfId="1208"/>
    <cellStyle name="Input 35" xfId="1209"/>
    <cellStyle name="Input 36" xfId="1210"/>
    <cellStyle name="Input 37" xfId="1211"/>
    <cellStyle name="Input 38" xfId="1212"/>
    <cellStyle name="Input 39" xfId="1213"/>
    <cellStyle name="Input 4" xfId="459"/>
    <cellStyle name="Input 4 2" xfId="1214"/>
    <cellStyle name="Input 4 3" xfId="2172"/>
    <cellStyle name="Input 4 4" xfId="2582"/>
    <cellStyle name="Input 4 5" xfId="26646"/>
    <cellStyle name="Input 4 6" xfId="57057"/>
    <cellStyle name="Input 40" xfId="1215"/>
    <cellStyle name="Input 41" xfId="1216"/>
    <cellStyle name="Input 42" xfId="1217"/>
    <cellStyle name="Input 43" xfId="1218"/>
    <cellStyle name="Input 44" xfId="1219"/>
    <cellStyle name="Input 45" xfId="1220"/>
    <cellStyle name="Input 46" xfId="1221"/>
    <cellStyle name="Input 47" xfId="1222"/>
    <cellStyle name="Input 48" xfId="1223"/>
    <cellStyle name="Input 49" xfId="1224"/>
    <cellStyle name="Input 5" xfId="460"/>
    <cellStyle name="Input 5 2" xfId="1225"/>
    <cellStyle name="Input 5 3" xfId="26766"/>
    <cellStyle name="Input 50" xfId="1226"/>
    <cellStyle name="Input 51" xfId="1227"/>
    <cellStyle name="Input 52" xfId="1228"/>
    <cellStyle name="Input 53" xfId="1229"/>
    <cellStyle name="Input 54" xfId="1230"/>
    <cellStyle name="Input 55" xfId="1231"/>
    <cellStyle name="Input 56" xfId="1232"/>
    <cellStyle name="Input 57" xfId="1233"/>
    <cellStyle name="Input 58" xfId="1234"/>
    <cellStyle name="Input 59" xfId="1235"/>
    <cellStyle name="Input 6" xfId="461"/>
    <cellStyle name="Input 6 2" xfId="1236"/>
    <cellStyle name="Input 6 3" xfId="26784"/>
    <cellStyle name="Input 60" xfId="1237"/>
    <cellStyle name="Input 61" xfId="1238"/>
    <cellStyle name="Input 62" xfId="1239"/>
    <cellStyle name="Input 63" xfId="1240"/>
    <cellStyle name="Input 64" xfId="1241"/>
    <cellStyle name="Input 65" xfId="1242"/>
    <cellStyle name="Input 66" xfId="1243"/>
    <cellStyle name="Input 67" xfId="1244"/>
    <cellStyle name="Input 68" xfId="1245"/>
    <cellStyle name="Input 69" xfId="1246"/>
    <cellStyle name="Input 7" xfId="1247"/>
    <cellStyle name="Input 70" xfId="1248"/>
    <cellStyle name="Input 71" xfId="1249"/>
    <cellStyle name="Input 72" xfId="1250"/>
    <cellStyle name="Input 73" xfId="1251"/>
    <cellStyle name="Input 74" xfId="1252"/>
    <cellStyle name="Input 75" xfId="1253"/>
    <cellStyle name="Input 76" xfId="1254"/>
    <cellStyle name="Input 77" xfId="1255"/>
    <cellStyle name="Input 78" xfId="1256"/>
    <cellStyle name="Input 79" xfId="1257"/>
    <cellStyle name="Input 8" xfId="1258"/>
    <cellStyle name="Input 80" xfId="1259"/>
    <cellStyle name="Input 81" xfId="1260"/>
    <cellStyle name="Input 82" xfId="1261"/>
    <cellStyle name="Input 83" xfId="1262"/>
    <cellStyle name="Input 84" xfId="1263"/>
    <cellStyle name="Input 85" xfId="1264"/>
    <cellStyle name="Input 86" xfId="1265"/>
    <cellStyle name="Input 87" xfId="1266"/>
    <cellStyle name="Input 88" xfId="1267"/>
    <cellStyle name="Input 89" xfId="1268"/>
    <cellStyle name="Input 9" xfId="1269"/>
    <cellStyle name="Input 90" xfId="1270"/>
    <cellStyle name="Input 91" xfId="1271"/>
    <cellStyle name="Input 92" xfId="1272"/>
    <cellStyle name="Input 93" xfId="1273"/>
    <cellStyle name="Input 94" xfId="1274"/>
    <cellStyle name="Input 95" xfId="1275"/>
    <cellStyle name="Input 96" xfId="1276"/>
    <cellStyle name="Input 97" xfId="1277"/>
    <cellStyle name="Input 98" xfId="1278"/>
    <cellStyle name="Input 99" xfId="1279"/>
    <cellStyle name="LINE (right)" xfId="840"/>
    <cellStyle name="LINE/GAS SUPPLY" xfId="841"/>
    <cellStyle name="Linked Cell" xfId="114" builtinId="24" customBuiltin="1"/>
    <cellStyle name="Linked Cell 2" xfId="462"/>
    <cellStyle name="Linked Cell 2 2" xfId="1280"/>
    <cellStyle name="Linked Cell 2 3" xfId="2159"/>
    <cellStyle name="Linked Cell 2 4" xfId="2583"/>
    <cellStyle name="Linked Cell 2 5" xfId="26672"/>
    <cellStyle name="Linked Cell 3" xfId="1281"/>
    <cellStyle name="Linked Cell 3 2" xfId="57058"/>
    <cellStyle name="Linked Cell 4" xfId="2077"/>
    <cellStyle name="Neutral" xfId="115" builtinId="28" customBuiltin="1"/>
    <cellStyle name="Neutral 2" xfId="463"/>
    <cellStyle name="Neutral 2 2" xfId="1282"/>
    <cellStyle name="Neutral 2 3" xfId="2160"/>
    <cellStyle name="Neutral 2 4" xfId="2584"/>
    <cellStyle name="Neutral 2 5" xfId="26734"/>
    <cellStyle name="Neutral 3" xfId="1283"/>
    <cellStyle name="Neutral 3 2" xfId="57059"/>
    <cellStyle name="Neutral 4" xfId="2073"/>
    <cellStyle name="no dec" xfId="116"/>
    <cellStyle name="no dec 2" xfId="117"/>
    <cellStyle name="no dec 2 2" xfId="464"/>
    <cellStyle name="no dec 2 3" xfId="2585"/>
    <cellStyle name="no dec 3" xfId="18998"/>
    <cellStyle name="no dec 4" xfId="26594"/>
    <cellStyle name="no dec 5" xfId="18996"/>
    <cellStyle name="no dec_2011-12 LIEE Table 1 Updated budget" xfId="118"/>
    <cellStyle name="Normal" xfId="0" builtinId="0"/>
    <cellStyle name="Normal - Style1" xfId="119"/>
    <cellStyle name="Normal - Style1 2" xfId="120"/>
    <cellStyle name="Normal - Style1 2 2" xfId="465"/>
    <cellStyle name="Normal - Style1 3" xfId="19000"/>
    <cellStyle name="Normal - Style1 4" xfId="26595"/>
    <cellStyle name="Normal - Style1 5" xfId="18999"/>
    <cellStyle name="Normal - Style1_2011-12 LIEE Table 1 Updated budget" xfId="121"/>
    <cellStyle name="Normal 10" xfId="466"/>
    <cellStyle name="Normal 10 2" xfId="331"/>
    <cellStyle name="Normal 10 2 10" xfId="3438"/>
    <cellStyle name="Normal 10 2 10 2" xfId="7585"/>
    <cellStyle name="Normal 10 2 10 2 2" xfId="26910"/>
    <cellStyle name="Normal 10 2 10 2 2 2" xfId="51090"/>
    <cellStyle name="Normal 10 2 10 2 3" xfId="11515"/>
    <cellStyle name="Normal 10 2 10 2 3 2" xfId="36532"/>
    <cellStyle name="Normal 10 2 10 2 4" xfId="32659"/>
    <cellStyle name="Normal 10 2 10 3" xfId="5606"/>
    <cellStyle name="Normal 10 2 10 3 2" xfId="12143"/>
    <cellStyle name="Normal 10 2 10 3 2 2" xfId="37160"/>
    <cellStyle name="Normal 10 2 10 3 3" xfId="30728"/>
    <cellStyle name="Normal 10 2 10 4" xfId="26846"/>
    <cellStyle name="Normal 10 2 10 5" xfId="9581"/>
    <cellStyle name="Normal 10 2 10 5 2" xfId="34598"/>
    <cellStyle name="Normal 10 2 10 6" xfId="28796"/>
    <cellStyle name="Normal 10 2 11" xfId="13553"/>
    <cellStyle name="Normal 10 2 12" xfId="57060"/>
    <cellStyle name="Normal 10 2 13" xfId="57061"/>
    <cellStyle name="Normal 10 2 14" xfId="57062"/>
    <cellStyle name="Normal 10 2 15" xfId="57063"/>
    <cellStyle name="Normal 10 2 16" xfId="57064"/>
    <cellStyle name="Normal 10 2 17" xfId="57065"/>
    <cellStyle name="Normal 10 2 18" xfId="57066"/>
    <cellStyle name="Normal 10 2 19" xfId="57067"/>
    <cellStyle name="Normal 10 2 2" xfId="874"/>
    <cellStyle name="Normal 10 2 2 10" xfId="7832"/>
    <cellStyle name="Normal 10 2 2 10 2" xfId="32849"/>
    <cellStyle name="Normal 10 2 2 11" xfId="27066"/>
    <cellStyle name="Normal 10 2 2 11 2" xfId="57068"/>
    <cellStyle name="Normal 10 2 2 12" xfId="57069"/>
    <cellStyle name="Normal 10 2 2 13" xfId="57070"/>
    <cellStyle name="Normal 10 2 2 14" xfId="57071"/>
    <cellStyle name="Normal 10 2 2 15" xfId="57072"/>
    <cellStyle name="Normal 10 2 2 16" xfId="57073"/>
    <cellStyle name="Normal 10 2 2 17" xfId="57074"/>
    <cellStyle name="Normal 10 2 2 18" xfId="57075"/>
    <cellStyle name="Normal 10 2 2 19" xfId="57076"/>
    <cellStyle name="Normal 10 2 2 2" xfId="2317"/>
    <cellStyle name="Normal 10 2 2 2 10" xfId="57077"/>
    <cellStyle name="Normal 10 2 2 2 11" xfId="57078"/>
    <cellStyle name="Normal 10 2 2 2 12" xfId="57079"/>
    <cellStyle name="Normal 10 2 2 2 13" xfId="57080"/>
    <cellStyle name="Normal 10 2 2 2 14" xfId="57081"/>
    <cellStyle name="Normal 10 2 2 2 15" xfId="57082"/>
    <cellStyle name="Normal 10 2 2 2 16" xfId="57083"/>
    <cellStyle name="Normal 10 2 2 2 17" xfId="57084"/>
    <cellStyle name="Normal 10 2 2 2 18" xfId="57085"/>
    <cellStyle name="Normal 10 2 2 2 19" xfId="57086"/>
    <cellStyle name="Normal 10 2 2 2 2" xfId="6666"/>
    <cellStyle name="Normal 10 2 2 2 2 2" xfId="21420"/>
    <cellStyle name="Normal 10 2 2 2 2 2 2" xfId="45979"/>
    <cellStyle name="Normal 10 2 2 2 2 2 3" xfId="57087"/>
    <cellStyle name="Normal 10 2 2 2 2 3" xfId="14677"/>
    <cellStyle name="Normal 10 2 2 2 2 3 2" xfId="39541"/>
    <cellStyle name="Normal 10 2 2 2 2 4" xfId="10605"/>
    <cellStyle name="Normal 10 2 2 2 2 4 2" xfId="35622"/>
    <cellStyle name="Normal 10 2 2 2 2 5" xfId="31749"/>
    <cellStyle name="Normal 10 2 2 2 20" xfId="57088"/>
    <cellStyle name="Normal 10 2 2 2 21" xfId="57089"/>
    <cellStyle name="Normal 10 2 2 2 22" xfId="57090"/>
    <cellStyle name="Normal 10 2 2 2 23" xfId="57091"/>
    <cellStyle name="Normal 10 2 2 2 24" xfId="57092"/>
    <cellStyle name="Normal 10 2 2 2 25" xfId="57093"/>
    <cellStyle name="Normal 10 2 2 2 26" xfId="57094"/>
    <cellStyle name="Normal 10 2 2 2 27" xfId="57095"/>
    <cellStyle name="Normal 10 2 2 2 28" xfId="57096"/>
    <cellStyle name="Normal 10 2 2 2 29" xfId="57097"/>
    <cellStyle name="Normal 10 2 2 2 3" xfId="4696"/>
    <cellStyle name="Normal 10 2 2 2 3 2" xfId="22418"/>
    <cellStyle name="Normal 10 2 2 2 3 2 2" xfId="46973"/>
    <cellStyle name="Normal 10 2 2 2 3 2 3" xfId="57098"/>
    <cellStyle name="Normal 10 2 2 2 3 3" xfId="12144"/>
    <cellStyle name="Normal 10 2 2 2 3 3 2" xfId="37161"/>
    <cellStyle name="Normal 10 2 2 2 3 4" xfId="29818"/>
    <cellStyle name="Normal 10 2 2 2 4" xfId="16060"/>
    <cellStyle name="Normal 10 2 2 2 4 2" xfId="23451"/>
    <cellStyle name="Normal 10 2 2 2 4 2 2" xfId="47994"/>
    <cellStyle name="Normal 10 2 2 2 4 2 3" xfId="57099"/>
    <cellStyle name="Normal 10 2 2 2 4 3" xfId="40855"/>
    <cellStyle name="Normal 10 2 2 2 4 4" xfId="57100"/>
    <cellStyle name="Normal 10 2 2 2 5" xfId="17125"/>
    <cellStyle name="Normal 10 2 2 2 5 2" xfId="24543"/>
    <cellStyle name="Normal 10 2 2 2 5 2 2" xfId="49082"/>
    <cellStyle name="Normal 10 2 2 2 5 2 3" xfId="57101"/>
    <cellStyle name="Normal 10 2 2 2 5 3" xfId="41875"/>
    <cellStyle name="Normal 10 2 2 2 5 4" xfId="57102"/>
    <cellStyle name="Normal 10 2 2 2 6" xfId="18219"/>
    <cellStyle name="Normal 10 2 2 2 6 2" xfId="25661"/>
    <cellStyle name="Normal 10 2 2 2 6 2 2" xfId="50184"/>
    <cellStyle name="Normal 10 2 2 2 6 2 3" xfId="57103"/>
    <cellStyle name="Normal 10 2 2 2 6 3" xfId="42915"/>
    <cellStyle name="Normal 10 2 2 2 6 4" xfId="57104"/>
    <cellStyle name="Normal 10 2 2 2 7" xfId="20464"/>
    <cellStyle name="Normal 10 2 2 2 7 2" xfId="45025"/>
    <cellStyle name="Normal 10 2 2 2 7 3" xfId="57105"/>
    <cellStyle name="Normal 10 2 2 2 8" xfId="8652"/>
    <cellStyle name="Normal 10 2 2 2 8 2" xfId="33669"/>
    <cellStyle name="Normal 10 2 2 2 9" xfId="27886"/>
    <cellStyle name="Normal 10 2 2 2 9 2" xfId="57106"/>
    <cellStyle name="Normal 10 2 2 20" xfId="57107"/>
    <cellStyle name="Normal 10 2 2 21" xfId="57108"/>
    <cellStyle name="Normal 10 2 2 22" xfId="57109"/>
    <cellStyle name="Normal 10 2 2 23" xfId="57110"/>
    <cellStyle name="Normal 10 2 2 24" xfId="57111"/>
    <cellStyle name="Normal 10 2 2 25" xfId="57112"/>
    <cellStyle name="Normal 10 2 2 26" xfId="57113"/>
    <cellStyle name="Normal 10 2 2 27" xfId="57114"/>
    <cellStyle name="Normal 10 2 2 28" xfId="57115"/>
    <cellStyle name="Normal 10 2 2 29" xfId="57116"/>
    <cellStyle name="Normal 10 2 2 3" xfId="2432"/>
    <cellStyle name="Normal 10 2 2 3 10" xfId="57117"/>
    <cellStyle name="Normal 10 2 2 3 11" xfId="57118"/>
    <cellStyle name="Normal 10 2 2 3 12" xfId="57119"/>
    <cellStyle name="Normal 10 2 2 3 13" xfId="57120"/>
    <cellStyle name="Normal 10 2 2 3 14" xfId="57121"/>
    <cellStyle name="Normal 10 2 2 3 15" xfId="57122"/>
    <cellStyle name="Normal 10 2 2 3 16" xfId="57123"/>
    <cellStyle name="Normal 10 2 2 3 17" xfId="57124"/>
    <cellStyle name="Normal 10 2 2 3 18" xfId="57125"/>
    <cellStyle name="Normal 10 2 2 3 19" xfId="57126"/>
    <cellStyle name="Normal 10 2 2 3 2" xfId="6769"/>
    <cellStyle name="Normal 10 2 2 3 2 2" xfId="21523"/>
    <cellStyle name="Normal 10 2 2 3 2 2 2" xfId="46082"/>
    <cellStyle name="Normal 10 2 2 3 2 2 3" xfId="57127"/>
    <cellStyle name="Normal 10 2 2 3 2 3" xfId="14723"/>
    <cellStyle name="Normal 10 2 2 3 2 3 2" xfId="39587"/>
    <cellStyle name="Normal 10 2 2 3 2 4" xfId="10708"/>
    <cellStyle name="Normal 10 2 2 3 2 4 2" xfId="35725"/>
    <cellStyle name="Normal 10 2 2 3 2 5" xfId="31852"/>
    <cellStyle name="Normal 10 2 2 3 20" xfId="57128"/>
    <cellStyle name="Normal 10 2 2 3 21" xfId="57129"/>
    <cellStyle name="Normal 10 2 2 3 3" xfId="4799"/>
    <cellStyle name="Normal 10 2 2 3 3 2" xfId="22530"/>
    <cellStyle name="Normal 10 2 2 3 3 2 2" xfId="47076"/>
    <cellStyle name="Normal 10 2 2 3 3 2 3" xfId="57130"/>
    <cellStyle name="Normal 10 2 2 3 3 3" xfId="12145"/>
    <cellStyle name="Normal 10 2 2 3 3 3 2" xfId="37162"/>
    <cellStyle name="Normal 10 2 2 3 3 4" xfId="29921"/>
    <cellStyle name="Normal 10 2 2 3 4" xfId="16138"/>
    <cellStyle name="Normal 10 2 2 3 4 2" xfId="23554"/>
    <cellStyle name="Normal 10 2 2 3 4 2 2" xfId="48097"/>
    <cellStyle name="Normal 10 2 2 3 4 2 3" xfId="57131"/>
    <cellStyle name="Normal 10 2 2 3 4 3" xfId="40933"/>
    <cellStyle name="Normal 10 2 2 3 4 4" xfId="57132"/>
    <cellStyle name="Normal 10 2 2 3 5" xfId="17228"/>
    <cellStyle name="Normal 10 2 2 3 5 2" xfId="24646"/>
    <cellStyle name="Normal 10 2 2 3 5 2 2" xfId="49185"/>
    <cellStyle name="Normal 10 2 2 3 5 2 3" xfId="57133"/>
    <cellStyle name="Normal 10 2 2 3 5 3" xfId="41978"/>
    <cellStyle name="Normal 10 2 2 3 5 4" xfId="57134"/>
    <cellStyle name="Normal 10 2 2 3 6" xfId="18323"/>
    <cellStyle name="Normal 10 2 2 3 6 2" xfId="25764"/>
    <cellStyle name="Normal 10 2 2 3 6 2 2" xfId="50287"/>
    <cellStyle name="Normal 10 2 2 3 6 2 3" xfId="57135"/>
    <cellStyle name="Normal 10 2 2 3 6 3" xfId="43018"/>
    <cellStyle name="Normal 10 2 2 3 6 4" xfId="57136"/>
    <cellStyle name="Normal 10 2 2 3 7" xfId="20132"/>
    <cellStyle name="Normal 10 2 2 3 7 2" xfId="44696"/>
    <cellStyle name="Normal 10 2 2 3 7 3" xfId="57137"/>
    <cellStyle name="Normal 10 2 2 3 8" xfId="8755"/>
    <cellStyle name="Normal 10 2 2 3 8 2" xfId="33772"/>
    <cellStyle name="Normal 10 2 2 3 9" xfId="27989"/>
    <cellStyle name="Normal 10 2 2 3 9 2" xfId="57138"/>
    <cellStyle name="Normal 10 2 2 30" xfId="57139"/>
    <cellStyle name="Normal 10 2 2 31" xfId="57140"/>
    <cellStyle name="Normal 10 2 2 32" xfId="57141"/>
    <cellStyle name="Normal 10 2 2 4" xfId="2516"/>
    <cellStyle name="Normal 10 2 2 4 2" xfId="6841"/>
    <cellStyle name="Normal 10 2 2 4 2 2" xfId="23627"/>
    <cellStyle name="Normal 10 2 2 4 2 2 2" xfId="48168"/>
    <cellStyle name="Normal 10 2 2 4 2 2 3" xfId="57142"/>
    <cellStyle name="Normal 10 2 2 4 2 3" xfId="16199"/>
    <cellStyle name="Normal 10 2 2 4 2 3 2" xfId="40985"/>
    <cellStyle name="Normal 10 2 2 4 2 4" xfId="10779"/>
    <cellStyle name="Normal 10 2 2 4 2 4 2" xfId="35796"/>
    <cellStyle name="Normal 10 2 2 4 2 5" xfId="31923"/>
    <cellStyle name="Normal 10 2 2 4 3" xfId="4870"/>
    <cellStyle name="Normal 10 2 2 4 3 2" xfId="24717"/>
    <cellStyle name="Normal 10 2 2 4 3 2 2" xfId="49256"/>
    <cellStyle name="Normal 10 2 2 4 3 2 3" xfId="57143"/>
    <cellStyle name="Normal 10 2 2 4 3 3" xfId="12146"/>
    <cellStyle name="Normal 10 2 2 4 3 3 2" xfId="37163"/>
    <cellStyle name="Normal 10 2 2 4 3 4" xfId="29992"/>
    <cellStyle name="Normal 10 2 2 4 4" xfId="18379"/>
    <cellStyle name="Normal 10 2 2 4 4 2" xfId="25835"/>
    <cellStyle name="Normal 10 2 2 4 4 2 2" xfId="50358"/>
    <cellStyle name="Normal 10 2 2 4 4 2 3" xfId="57144"/>
    <cellStyle name="Normal 10 2 2 4 4 3" xfId="43074"/>
    <cellStyle name="Normal 10 2 2 4 4 4" xfId="57145"/>
    <cellStyle name="Normal 10 2 2 4 5" xfId="20601"/>
    <cellStyle name="Normal 10 2 2 4 5 2" xfId="45162"/>
    <cellStyle name="Normal 10 2 2 4 5 3" xfId="57146"/>
    <cellStyle name="Normal 10 2 2 4 6" xfId="8826"/>
    <cellStyle name="Normal 10 2 2 4 6 2" xfId="33843"/>
    <cellStyle name="Normal 10 2 2 4 7" xfId="28060"/>
    <cellStyle name="Normal 10 2 2 4 7 2" xfId="57147"/>
    <cellStyle name="Normal 10 2 2 4 8" xfId="57148"/>
    <cellStyle name="Normal 10 2 2 5" xfId="3416"/>
    <cellStyle name="Normal 10 2 2 5 2" xfId="7568"/>
    <cellStyle name="Normal 10 2 2 5 2 2" xfId="26555"/>
    <cellStyle name="Normal 10 2 2 5 2 2 2" xfId="51077"/>
    <cellStyle name="Normal 10 2 2 5 2 2 3" xfId="57149"/>
    <cellStyle name="Normal 10 2 2 5 2 3" xfId="18953"/>
    <cellStyle name="Normal 10 2 2 5 2 3 2" xfId="43646"/>
    <cellStyle name="Normal 10 2 2 5 2 4" xfId="11498"/>
    <cellStyle name="Normal 10 2 2 5 2 4 2" xfId="36515"/>
    <cellStyle name="Normal 10 2 2 5 2 5" xfId="32642"/>
    <cellStyle name="Normal 10 2 2 5 3" xfId="5589"/>
    <cellStyle name="Normal 10 2 2 5 3 2" xfId="12147"/>
    <cellStyle name="Normal 10 2 2 5 3 2 2" xfId="37164"/>
    <cellStyle name="Normal 10 2 2 5 3 3" xfId="30711"/>
    <cellStyle name="Normal 10 2 2 5 4" xfId="9564"/>
    <cellStyle name="Normal 10 2 2 5 4 2" xfId="34581"/>
    <cellStyle name="Normal 10 2 2 5 5" xfId="28779"/>
    <cellStyle name="Normal 10 2 2 5 5 2" xfId="57150"/>
    <cellStyle name="Normal 10 2 2 5 6" xfId="57151"/>
    <cellStyle name="Normal 10 2 2 6" xfId="3524"/>
    <cellStyle name="Normal 10 2 2 6 2" xfId="7662"/>
    <cellStyle name="Normal 10 2 2 6 2 2" xfId="22645"/>
    <cellStyle name="Normal 10 2 2 6 2 2 2" xfId="47189"/>
    <cellStyle name="Normal 10 2 2 6 2 3" xfId="11592"/>
    <cellStyle name="Normal 10 2 2 6 2 3 2" xfId="36609"/>
    <cellStyle name="Normal 10 2 2 6 2 4" xfId="32736"/>
    <cellStyle name="Normal 10 2 2 6 3" xfId="5683"/>
    <cellStyle name="Normal 10 2 2 6 3 2" xfId="12148"/>
    <cellStyle name="Normal 10 2 2 6 3 2 2" xfId="37165"/>
    <cellStyle name="Normal 10 2 2 6 3 3" xfId="30805"/>
    <cellStyle name="Normal 10 2 2 6 4" xfId="9659"/>
    <cellStyle name="Normal 10 2 2 6 4 2" xfId="34676"/>
    <cellStyle name="Normal 10 2 2 6 5" xfId="28873"/>
    <cellStyle name="Normal 10 2 2 7" xfId="5819"/>
    <cellStyle name="Normal 10 2 2 7 2" xfId="23735"/>
    <cellStyle name="Normal 10 2 2 7 2 2" xfId="48274"/>
    <cellStyle name="Normal 10 2 2 7 2 3" xfId="57152"/>
    <cellStyle name="Normal 10 2 2 7 3" xfId="16323"/>
    <cellStyle name="Normal 10 2 2 7 3 2" xfId="41082"/>
    <cellStyle name="Normal 10 2 2 7 4" xfId="9785"/>
    <cellStyle name="Normal 10 2 2 7 4 2" xfId="34802"/>
    <cellStyle name="Normal 10 2 2 7 5" xfId="30929"/>
    <cellStyle name="Normal 10 2 2 8" xfId="3876"/>
    <cellStyle name="Normal 10 2 2 8 2" xfId="24841"/>
    <cellStyle name="Normal 10 2 2 8 2 2" xfId="49364"/>
    <cellStyle name="Normal 10 2 2 8 2 3" xfId="57153"/>
    <cellStyle name="Normal 10 2 2 8 3" xfId="12149"/>
    <cellStyle name="Normal 10 2 2 8 3 2" xfId="37166"/>
    <cellStyle name="Normal 10 2 2 8 4" xfId="28998"/>
    <cellStyle name="Normal 10 2 2 9" xfId="19286"/>
    <cellStyle name="Normal 10 2 2 9 2" xfId="43873"/>
    <cellStyle name="Normal 10 2 2 9 3" xfId="57154"/>
    <cellStyle name="Normal 10 2 20" xfId="57155"/>
    <cellStyle name="Normal 10 2 21" xfId="57156"/>
    <cellStyle name="Normal 10 2 22" xfId="57157"/>
    <cellStyle name="Normal 10 2 23" xfId="57158"/>
    <cellStyle name="Normal 10 2 24" xfId="57159"/>
    <cellStyle name="Normal 10 2 25" xfId="57160"/>
    <cellStyle name="Normal 10 2 26" xfId="57161"/>
    <cellStyle name="Normal 10 2 27" xfId="57162"/>
    <cellStyle name="Normal 10 2 28" xfId="57163"/>
    <cellStyle name="Normal 10 2 29" xfId="57164"/>
    <cellStyle name="Normal 10 2 3" xfId="2182"/>
    <cellStyle name="Normal 10 2 3 10" xfId="27779"/>
    <cellStyle name="Normal 10 2 3 10 2" xfId="57165"/>
    <cellStyle name="Normal 10 2 3 11" xfId="57166"/>
    <cellStyle name="Normal 10 2 3 12" xfId="57167"/>
    <cellStyle name="Normal 10 2 3 13" xfId="57168"/>
    <cellStyle name="Normal 10 2 3 14" xfId="57169"/>
    <cellStyle name="Normal 10 2 3 15" xfId="57170"/>
    <cellStyle name="Normal 10 2 3 16" xfId="57171"/>
    <cellStyle name="Normal 10 2 3 17" xfId="57172"/>
    <cellStyle name="Normal 10 2 3 18" xfId="57173"/>
    <cellStyle name="Normal 10 2 3 19" xfId="57174"/>
    <cellStyle name="Normal 10 2 3 2" xfId="3496"/>
    <cellStyle name="Normal 10 2 3 2 10" xfId="57175"/>
    <cellStyle name="Normal 10 2 3 2 11" xfId="57176"/>
    <cellStyle name="Normal 10 2 3 2 12" xfId="57177"/>
    <cellStyle name="Normal 10 2 3 2 13" xfId="57178"/>
    <cellStyle name="Normal 10 2 3 2 14" xfId="57179"/>
    <cellStyle name="Normal 10 2 3 2 15" xfId="57180"/>
    <cellStyle name="Normal 10 2 3 2 16" xfId="57181"/>
    <cellStyle name="Normal 10 2 3 2 2" xfId="7634"/>
    <cellStyle name="Normal 10 2 3 2 2 2" xfId="20356"/>
    <cellStyle name="Normal 10 2 3 2 2 2 2" xfId="44918"/>
    <cellStyle name="Normal 10 2 3 2 2 3" xfId="11564"/>
    <cellStyle name="Normal 10 2 3 2 2 3 2" xfId="36581"/>
    <cellStyle name="Normal 10 2 3 2 2 4" xfId="32708"/>
    <cellStyle name="Normal 10 2 3 2 3" xfId="5655"/>
    <cellStyle name="Normal 10 2 3 2 3 2" xfId="12150"/>
    <cellStyle name="Normal 10 2 3 2 3 2 2" xfId="37167"/>
    <cellStyle name="Normal 10 2 3 2 3 3" xfId="30777"/>
    <cellStyle name="Normal 10 2 3 2 4" xfId="9631"/>
    <cellStyle name="Normal 10 2 3 2 4 2" xfId="34648"/>
    <cellStyle name="Normal 10 2 3 2 5" xfId="28845"/>
    <cellStyle name="Normal 10 2 3 2 6" xfId="57182"/>
    <cellStyle name="Normal 10 2 3 2 7" xfId="57183"/>
    <cellStyle name="Normal 10 2 3 2 8" xfId="57184"/>
    <cellStyle name="Normal 10 2 3 2 9" xfId="57185"/>
    <cellStyle name="Normal 10 2 3 20" xfId="57186"/>
    <cellStyle name="Normal 10 2 3 21" xfId="57187"/>
    <cellStyle name="Normal 10 2 3 22" xfId="57188"/>
    <cellStyle name="Normal 10 2 3 23" xfId="57189"/>
    <cellStyle name="Normal 10 2 3 24" xfId="57190"/>
    <cellStyle name="Normal 10 2 3 25" xfId="57191"/>
    <cellStyle name="Normal 10 2 3 26" xfId="57192"/>
    <cellStyle name="Normal 10 2 3 27" xfId="57193"/>
    <cellStyle name="Normal 10 2 3 28" xfId="57194"/>
    <cellStyle name="Normal 10 2 3 29" xfId="57195"/>
    <cellStyle name="Normal 10 2 3 3" xfId="6559"/>
    <cellStyle name="Normal 10 2 3 3 2" xfId="21313"/>
    <cellStyle name="Normal 10 2 3 3 2 2" xfId="45872"/>
    <cellStyle name="Normal 10 2 3 3 2 3" xfId="57196"/>
    <cellStyle name="Normal 10 2 3 3 3" xfId="14621"/>
    <cellStyle name="Normal 10 2 3 3 3 2" xfId="39489"/>
    <cellStyle name="Normal 10 2 3 3 4" xfId="10498"/>
    <cellStyle name="Normal 10 2 3 3 4 2" xfId="35515"/>
    <cellStyle name="Normal 10 2 3 3 5" xfId="31642"/>
    <cellStyle name="Normal 10 2 3 30" xfId="57197"/>
    <cellStyle name="Normal 10 2 3 4" xfId="4589"/>
    <cellStyle name="Normal 10 2 3 4 2" xfId="22307"/>
    <cellStyle name="Normal 10 2 3 4 2 2" xfId="46866"/>
    <cellStyle name="Normal 10 2 3 4 2 3" xfId="57198"/>
    <cellStyle name="Normal 10 2 3 4 3" xfId="12151"/>
    <cellStyle name="Normal 10 2 3 4 3 2" xfId="37168"/>
    <cellStyle name="Normal 10 2 3 4 4" xfId="29711"/>
    <cellStyle name="Normal 10 2 3 5" xfId="15952"/>
    <cellStyle name="Normal 10 2 3 5 2" xfId="23344"/>
    <cellStyle name="Normal 10 2 3 5 2 2" xfId="47887"/>
    <cellStyle name="Normal 10 2 3 5 2 3" xfId="57199"/>
    <cellStyle name="Normal 10 2 3 5 3" xfId="40748"/>
    <cellStyle name="Normal 10 2 3 5 4" xfId="57200"/>
    <cellStyle name="Normal 10 2 3 6" xfId="17018"/>
    <cellStyle name="Normal 10 2 3 6 2" xfId="24436"/>
    <cellStyle name="Normal 10 2 3 6 2 2" xfId="48975"/>
    <cellStyle name="Normal 10 2 3 6 2 3" xfId="57201"/>
    <cellStyle name="Normal 10 2 3 6 3" xfId="41768"/>
    <cellStyle name="Normal 10 2 3 6 4" xfId="57202"/>
    <cellStyle name="Normal 10 2 3 7" xfId="18112"/>
    <cellStyle name="Normal 10 2 3 7 2" xfId="25554"/>
    <cellStyle name="Normal 10 2 3 7 2 2" xfId="50077"/>
    <cellStyle name="Normal 10 2 3 7 2 3" xfId="57203"/>
    <cellStyle name="Normal 10 2 3 7 3" xfId="42808"/>
    <cellStyle name="Normal 10 2 3 7 4" xfId="57204"/>
    <cellStyle name="Normal 10 2 3 8" xfId="19996"/>
    <cellStyle name="Normal 10 2 3 8 2" xfId="44561"/>
    <cellStyle name="Normal 10 2 3 8 3" xfId="57205"/>
    <cellStyle name="Normal 10 2 3 9" xfId="8545"/>
    <cellStyle name="Normal 10 2 3 9 2" xfId="33562"/>
    <cellStyle name="Normal 10 2 30" xfId="57206"/>
    <cellStyle name="Normal 10 2 4" xfId="2286"/>
    <cellStyle name="Normal 10 2 4 10" xfId="57207"/>
    <cellStyle name="Normal 10 2 4 11" xfId="57208"/>
    <cellStyle name="Normal 10 2 4 12" xfId="57209"/>
    <cellStyle name="Normal 10 2 4 13" xfId="57210"/>
    <cellStyle name="Normal 10 2 4 14" xfId="57211"/>
    <cellStyle name="Normal 10 2 4 15" xfId="57212"/>
    <cellStyle name="Normal 10 2 4 16" xfId="57213"/>
    <cellStyle name="Normal 10 2 4 17" xfId="57214"/>
    <cellStyle name="Normal 10 2 4 18" xfId="57215"/>
    <cellStyle name="Normal 10 2 4 19" xfId="57216"/>
    <cellStyle name="Normal 10 2 4 2" xfId="6637"/>
    <cellStyle name="Normal 10 2 4 2 2" xfId="21391"/>
    <cellStyle name="Normal 10 2 4 2 2 2" xfId="45950"/>
    <cellStyle name="Normal 10 2 4 2 2 3" xfId="57217"/>
    <cellStyle name="Normal 10 2 4 2 3" xfId="14653"/>
    <cellStyle name="Normal 10 2 4 2 3 2" xfId="39517"/>
    <cellStyle name="Normal 10 2 4 2 4" xfId="10576"/>
    <cellStyle name="Normal 10 2 4 2 4 2" xfId="35593"/>
    <cellStyle name="Normal 10 2 4 2 5" xfId="31720"/>
    <cellStyle name="Normal 10 2 4 20" xfId="57218"/>
    <cellStyle name="Normal 10 2 4 21" xfId="57219"/>
    <cellStyle name="Normal 10 2 4 22" xfId="57220"/>
    <cellStyle name="Normal 10 2 4 3" xfId="4667"/>
    <cellStyle name="Normal 10 2 4 3 2" xfId="22389"/>
    <cellStyle name="Normal 10 2 4 3 2 2" xfId="46944"/>
    <cellStyle name="Normal 10 2 4 3 2 3" xfId="57221"/>
    <cellStyle name="Normal 10 2 4 3 3" xfId="12152"/>
    <cellStyle name="Normal 10 2 4 3 3 2" xfId="37169"/>
    <cellStyle name="Normal 10 2 4 3 4" xfId="29789"/>
    <cellStyle name="Normal 10 2 4 4" xfId="16031"/>
    <cellStyle name="Normal 10 2 4 4 2" xfId="23422"/>
    <cellStyle name="Normal 10 2 4 4 2 2" xfId="47965"/>
    <cellStyle name="Normal 10 2 4 4 2 3" xfId="57222"/>
    <cellStyle name="Normal 10 2 4 4 3" xfId="40826"/>
    <cellStyle name="Normal 10 2 4 4 4" xfId="57223"/>
    <cellStyle name="Normal 10 2 4 5" xfId="17096"/>
    <cellStyle name="Normal 10 2 4 5 2" xfId="24514"/>
    <cellStyle name="Normal 10 2 4 5 2 2" xfId="49053"/>
    <cellStyle name="Normal 10 2 4 5 2 3" xfId="57224"/>
    <cellStyle name="Normal 10 2 4 5 3" xfId="41846"/>
    <cellStyle name="Normal 10 2 4 5 4" xfId="57225"/>
    <cellStyle name="Normal 10 2 4 6" xfId="18190"/>
    <cellStyle name="Normal 10 2 4 6 2" xfId="25632"/>
    <cellStyle name="Normal 10 2 4 6 2 2" xfId="50155"/>
    <cellStyle name="Normal 10 2 4 6 2 3" xfId="57226"/>
    <cellStyle name="Normal 10 2 4 6 3" xfId="42886"/>
    <cellStyle name="Normal 10 2 4 6 4" xfId="57227"/>
    <cellStyle name="Normal 10 2 4 7" xfId="20435"/>
    <cellStyle name="Normal 10 2 4 7 2" xfId="44996"/>
    <cellStyle name="Normal 10 2 4 7 3" xfId="57228"/>
    <cellStyle name="Normal 10 2 4 8" xfId="8623"/>
    <cellStyle name="Normal 10 2 4 8 2" xfId="33640"/>
    <cellStyle name="Normal 10 2 4 9" xfId="27857"/>
    <cellStyle name="Normal 10 2 4 9 2" xfId="57229"/>
    <cellStyle name="Normal 10 2 5" xfId="2403"/>
    <cellStyle name="Normal 10 2 5 10" xfId="57230"/>
    <cellStyle name="Normal 10 2 5 11" xfId="57231"/>
    <cellStyle name="Normal 10 2 5 12" xfId="57232"/>
    <cellStyle name="Normal 10 2 5 13" xfId="57233"/>
    <cellStyle name="Normal 10 2 5 14" xfId="57234"/>
    <cellStyle name="Normal 10 2 5 15" xfId="57235"/>
    <cellStyle name="Normal 10 2 5 16" xfId="57236"/>
    <cellStyle name="Normal 10 2 5 17" xfId="57237"/>
    <cellStyle name="Normal 10 2 5 18" xfId="57238"/>
    <cellStyle name="Normal 10 2 5 19" xfId="57239"/>
    <cellStyle name="Normal 10 2 5 2" xfId="6740"/>
    <cellStyle name="Normal 10 2 5 2 2" xfId="22501"/>
    <cellStyle name="Normal 10 2 5 2 2 2" xfId="47047"/>
    <cellStyle name="Normal 10 2 5 2 2 3" xfId="57240"/>
    <cellStyle name="Normal 10 2 5 2 3" xfId="15134"/>
    <cellStyle name="Normal 10 2 5 2 3 2" xfId="39962"/>
    <cellStyle name="Normal 10 2 5 2 4" xfId="10679"/>
    <cellStyle name="Normal 10 2 5 2 4 2" xfId="35696"/>
    <cellStyle name="Normal 10 2 5 2 5" xfId="31823"/>
    <cellStyle name="Normal 10 2 5 20" xfId="57241"/>
    <cellStyle name="Normal 10 2 5 3" xfId="4770"/>
    <cellStyle name="Normal 10 2 5 3 2" xfId="23525"/>
    <cellStyle name="Normal 10 2 5 3 2 2" xfId="48068"/>
    <cellStyle name="Normal 10 2 5 3 2 3" xfId="57242"/>
    <cellStyle name="Normal 10 2 5 3 3" xfId="12153"/>
    <cellStyle name="Normal 10 2 5 3 3 2" xfId="37170"/>
    <cellStyle name="Normal 10 2 5 3 4" xfId="29892"/>
    <cellStyle name="Normal 10 2 5 4" xfId="17199"/>
    <cellStyle name="Normal 10 2 5 4 2" xfId="24617"/>
    <cellStyle name="Normal 10 2 5 4 2 2" xfId="49156"/>
    <cellStyle name="Normal 10 2 5 4 2 3" xfId="57243"/>
    <cellStyle name="Normal 10 2 5 4 3" xfId="41949"/>
    <cellStyle name="Normal 10 2 5 4 4" xfId="57244"/>
    <cellStyle name="Normal 10 2 5 5" xfId="18294"/>
    <cellStyle name="Normal 10 2 5 5 2" xfId="25735"/>
    <cellStyle name="Normal 10 2 5 5 2 2" xfId="50258"/>
    <cellStyle name="Normal 10 2 5 5 2 3" xfId="57245"/>
    <cellStyle name="Normal 10 2 5 5 3" xfId="42989"/>
    <cellStyle name="Normal 10 2 5 5 4" xfId="57246"/>
    <cellStyle name="Normal 10 2 5 6" xfId="21494"/>
    <cellStyle name="Normal 10 2 5 6 2" xfId="46053"/>
    <cellStyle name="Normal 10 2 5 6 3" xfId="57247"/>
    <cellStyle name="Normal 10 2 5 7" xfId="8726"/>
    <cellStyle name="Normal 10 2 5 7 2" xfId="33743"/>
    <cellStyle name="Normal 10 2 5 8" xfId="27960"/>
    <cellStyle name="Normal 10 2 5 8 2" xfId="57248"/>
    <cellStyle name="Normal 10 2 5 9" xfId="57249"/>
    <cellStyle name="Normal 10 2 6" xfId="2488"/>
    <cellStyle name="Normal 10 2 6 2" xfId="6813"/>
    <cellStyle name="Normal 10 2 6 2 2" xfId="24689"/>
    <cellStyle name="Normal 10 2 6 2 2 2" xfId="49228"/>
    <cellStyle name="Normal 10 2 6 2 2 3" xfId="57250"/>
    <cellStyle name="Normal 10 2 6 2 3" xfId="17247"/>
    <cellStyle name="Normal 10 2 6 2 3 2" xfId="41995"/>
    <cellStyle name="Normal 10 2 6 2 4" xfId="10751"/>
    <cellStyle name="Normal 10 2 6 2 4 2" xfId="35768"/>
    <cellStyle name="Normal 10 2 6 2 5" xfId="31895"/>
    <cellStyle name="Normal 10 2 6 3" xfId="4842"/>
    <cellStyle name="Normal 10 2 6 3 2" xfId="25807"/>
    <cellStyle name="Normal 10 2 6 3 2 2" xfId="50330"/>
    <cellStyle name="Normal 10 2 6 3 2 3" xfId="57251"/>
    <cellStyle name="Normal 10 2 6 3 3" xfId="12154"/>
    <cellStyle name="Normal 10 2 6 3 3 2" xfId="37171"/>
    <cellStyle name="Normal 10 2 6 3 4" xfId="29964"/>
    <cellStyle name="Normal 10 2 6 4" xfId="23599"/>
    <cellStyle name="Normal 10 2 6 4 2" xfId="48140"/>
    <cellStyle name="Normal 10 2 6 4 3" xfId="57252"/>
    <cellStyle name="Normal 10 2 6 5" xfId="8798"/>
    <cellStyle name="Normal 10 2 6 5 2" xfId="33815"/>
    <cellStyle name="Normal 10 2 6 6" xfId="28032"/>
    <cellStyle name="Normal 10 2 6 6 2" xfId="57253"/>
    <cellStyle name="Normal 10 2 6 7" xfId="57254"/>
    <cellStyle name="Normal 10 2 7" xfId="2586"/>
    <cellStyle name="Normal 10 2 8" xfId="2769"/>
    <cellStyle name="Normal 10 2 8 2" xfId="6934"/>
    <cellStyle name="Normal 10 2 8 2 2" xfId="25920"/>
    <cellStyle name="Normal 10 2 8 2 2 2" xfId="50443"/>
    <cellStyle name="Normal 10 2 8 2 3" xfId="10864"/>
    <cellStyle name="Normal 10 2 8 2 3 2" xfId="35881"/>
    <cellStyle name="Normal 10 2 8 2 4" xfId="32008"/>
    <cellStyle name="Normal 10 2 8 3" xfId="4955"/>
    <cellStyle name="Normal 10 2 8 3 2" xfId="12155"/>
    <cellStyle name="Normal 10 2 8 3 2 2" xfId="37172"/>
    <cellStyle name="Normal 10 2 8 3 3" xfId="30077"/>
    <cellStyle name="Normal 10 2 8 4" xfId="8921"/>
    <cellStyle name="Normal 10 2 8 4 2" xfId="33938"/>
    <cellStyle name="Normal 10 2 8 5" xfId="28145"/>
    <cellStyle name="Normal 10 2 9" xfId="3393"/>
    <cellStyle name="Normal 10 2 9 2" xfId="7545"/>
    <cellStyle name="Normal 10 2 9 2 2" xfId="26532"/>
    <cellStyle name="Normal 10 2 9 2 2 2" xfId="51054"/>
    <cellStyle name="Normal 10 2 9 2 3" xfId="11475"/>
    <cellStyle name="Normal 10 2 9 2 3 2" xfId="36492"/>
    <cellStyle name="Normal 10 2 9 2 4" xfId="32619"/>
    <cellStyle name="Normal 10 2 9 3" xfId="5566"/>
    <cellStyle name="Normal 10 2 9 3 2" xfId="12156"/>
    <cellStyle name="Normal 10 2 9 3 2 2" xfId="37173"/>
    <cellStyle name="Normal 10 2 9 3 3" xfId="30688"/>
    <cellStyle name="Normal 10 2 9 4" xfId="9541"/>
    <cellStyle name="Normal 10 2 9 4 2" xfId="34558"/>
    <cellStyle name="Normal 10 2 9 5" xfId="28756"/>
    <cellStyle name="Normal 10 3" xfId="822"/>
    <cellStyle name="Normal 10 3 10" xfId="57255"/>
    <cellStyle name="Normal 10 3 11" xfId="57256"/>
    <cellStyle name="Normal 10 3 12" xfId="57257"/>
    <cellStyle name="Normal 10 3 13" xfId="57258"/>
    <cellStyle name="Normal 10 3 14" xfId="57259"/>
    <cellStyle name="Normal 10 3 15" xfId="57260"/>
    <cellStyle name="Normal 10 3 16" xfId="57261"/>
    <cellStyle name="Normal 10 3 17" xfId="57262"/>
    <cellStyle name="Normal 10 3 18" xfId="57263"/>
    <cellStyle name="Normal 10 3 19" xfId="57264"/>
    <cellStyle name="Normal 10 3 2" xfId="2294"/>
    <cellStyle name="Normal 10 3 2 10" xfId="57265"/>
    <cellStyle name="Normal 10 3 2 11" xfId="57266"/>
    <cellStyle name="Normal 10 3 2 12" xfId="57267"/>
    <cellStyle name="Normal 10 3 2 13" xfId="57268"/>
    <cellStyle name="Normal 10 3 2 14" xfId="57269"/>
    <cellStyle name="Normal 10 3 2 15" xfId="57270"/>
    <cellStyle name="Normal 10 3 2 16" xfId="57271"/>
    <cellStyle name="Normal 10 3 2 17" xfId="57272"/>
    <cellStyle name="Normal 10 3 2 18" xfId="57273"/>
    <cellStyle name="Normal 10 3 2 19" xfId="57274"/>
    <cellStyle name="Normal 10 3 2 2" xfId="6644"/>
    <cellStyle name="Normal 10 3 2 2 2" xfId="21398"/>
    <cellStyle name="Normal 10 3 2 2 2 2" xfId="45957"/>
    <cellStyle name="Normal 10 3 2 2 2 3" xfId="57275"/>
    <cellStyle name="Normal 10 3 2 2 3" xfId="14656"/>
    <cellStyle name="Normal 10 3 2 2 3 2" xfId="39520"/>
    <cellStyle name="Normal 10 3 2 2 4" xfId="10583"/>
    <cellStyle name="Normal 10 3 2 2 4 2" xfId="35600"/>
    <cellStyle name="Normal 10 3 2 2 5" xfId="31727"/>
    <cellStyle name="Normal 10 3 2 20" xfId="57276"/>
    <cellStyle name="Normal 10 3 2 21" xfId="57277"/>
    <cellStyle name="Normal 10 3 2 22" xfId="57278"/>
    <cellStyle name="Normal 10 3 2 23" xfId="57279"/>
    <cellStyle name="Normal 10 3 2 24" xfId="57280"/>
    <cellStyle name="Normal 10 3 2 25" xfId="57281"/>
    <cellStyle name="Normal 10 3 2 26" xfId="57282"/>
    <cellStyle name="Normal 10 3 2 27" xfId="57283"/>
    <cellStyle name="Normal 10 3 2 28" xfId="57284"/>
    <cellStyle name="Normal 10 3 2 29" xfId="57285"/>
    <cellStyle name="Normal 10 3 2 3" xfId="4674"/>
    <cellStyle name="Normal 10 3 2 3 2" xfId="22396"/>
    <cellStyle name="Normal 10 3 2 3 2 2" xfId="46951"/>
    <cellStyle name="Normal 10 3 2 3 2 3" xfId="57286"/>
    <cellStyle name="Normal 10 3 2 3 3" xfId="12157"/>
    <cellStyle name="Normal 10 3 2 3 3 2" xfId="37174"/>
    <cellStyle name="Normal 10 3 2 3 4" xfId="29796"/>
    <cellStyle name="Normal 10 3 2 4" xfId="16038"/>
    <cellStyle name="Normal 10 3 2 4 2" xfId="23429"/>
    <cellStyle name="Normal 10 3 2 4 2 2" xfId="47972"/>
    <cellStyle name="Normal 10 3 2 4 2 3" xfId="57287"/>
    <cellStyle name="Normal 10 3 2 4 3" xfId="40833"/>
    <cellStyle name="Normal 10 3 2 4 4" xfId="57288"/>
    <cellStyle name="Normal 10 3 2 5" xfId="17103"/>
    <cellStyle name="Normal 10 3 2 5 2" xfId="24521"/>
    <cellStyle name="Normal 10 3 2 5 2 2" xfId="49060"/>
    <cellStyle name="Normal 10 3 2 5 2 3" xfId="57289"/>
    <cellStyle name="Normal 10 3 2 5 3" xfId="41853"/>
    <cellStyle name="Normal 10 3 2 5 4" xfId="57290"/>
    <cellStyle name="Normal 10 3 2 6" xfId="18197"/>
    <cellStyle name="Normal 10 3 2 6 2" xfId="25639"/>
    <cellStyle name="Normal 10 3 2 6 2 2" xfId="50162"/>
    <cellStyle name="Normal 10 3 2 6 2 3" xfId="57291"/>
    <cellStyle name="Normal 10 3 2 6 3" xfId="42893"/>
    <cellStyle name="Normal 10 3 2 6 4" xfId="57292"/>
    <cellStyle name="Normal 10 3 2 7" xfId="20442"/>
    <cellStyle name="Normal 10 3 2 7 2" xfId="45003"/>
    <cellStyle name="Normal 10 3 2 7 3" xfId="57293"/>
    <cellStyle name="Normal 10 3 2 8" xfId="8630"/>
    <cellStyle name="Normal 10 3 2 8 2" xfId="33647"/>
    <cellStyle name="Normal 10 3 2 9" xfId="27864"/>
    <cellStyle name="Normal 10 3 2 9 2" xfId="57294"/>
    <cellStyle name="Normal 10 3 20" xfId="57295"/>
    <cellStyle name="Normal 10 3 21" xfId="57296"/>
    <cellStyle name="Normal 10 3 22" xfId="57297"/>
    <cellStyle name="Normal 10 3 23" xfId="57298"/>
    <cellStyle name="Normal 10 3 24" xfId="57299"/>
    <cellStyle name="Normal 10 3 25" xfId="57300"/>
    <cellStyle name="Normal 10 3 3" xfId="2410"/>
    <cellStyle name="Normal 10 3 3 10" xfId="57301"/>
    <cellStyle name="Normal 10 3 3 11" xfId="57302"/>
    <cellStyle name="Normal 10 3 3 12" xfId="57303"/>
    <cellStyle name="Normal 10 3 3 13" xfId="57304"/>
    <cellStyle name="Normal 10 3 3 14" xfId="57305"/>
    <cellStyle name="Normal 10 3 3 15" xfId="57306"/>
    <cellStyle name="Normal 10 3 3 16" xfId="57307"/>
    <cellStyle name="Normal 10 3 3 17" xfId="57308"/>
    <cellStyle name="Normal 10 3 3 18" xfId="57309"/>
    <cellStyle name="Normal 10 3 3 19" xfId="57310"/>
    <cellStyle name="Normal 10 3 3 2" xfId="6747"/>
    <cellStyle name="Normal 10 3 3 2 2" xfId="22508"/>
    <cellStyle name="Normal 10 3 3 2 2 2" xfId="47054"/>
    <cellStyle name="Normal 10 3 3 2 2 3" xfId="57311"/>
    <cellStyle name="Normal 10 3 3 2 3" xfId="15138"/>
    <cellStyle name="Normal 10 3 3 2 3 2" xfId="39966"/>
    <cellStyle name="Normal 10 3 3 2 4" xfId="10686"/>
    <cellStyle name="Normal 10 3 3 2 4 2" xfId="35703"/>
    <cellStyle name="Normal 10 3 3 2 5" xfId="31830"/>
    <cellStyle name="Normal 10 3 3 20" xfId="57312"/>
    <cellStyle name="Normal 10 3 3 3" xfId="4777"/>
    <cellStyle name="Normal 10 3 3 3 2" xfId="23532"/>
    <cellStyle name="Normal 10 3 3 3 2 2" xfId="48075"/>
    <cellStyle name="Normal 10 3 3 3 2 3" xfId="57313"/>
    <cellStyle name="Normal 10 3 3 3 3" xfId="12158"/>
    <cellStyle name="Normal 10 3 3 3 3 2" xfId="37175"/>
    <cellStyle name="Normal 10 3 3 3 4" xfId="29899"/>
    <cellStyle name="Normal 10 3 3 4" xfId="17206"/>
    <cellStyle name="Normal 10 3 3 4 2" xfId="24624"/>
    <cellStyle name="Normal 10 3 3 4 2 2" xfId="49163"/>
    <cellStyle name="Normal 10 3 3 4 2 3" xfId="57314"/>
    <cellStyle name="Normal 10 3 3 4 3" xfId="41956"/>
    <cellStyle name="Normal 10 3 3 4 4" xfId="57315"/>
    <cellStyle name="Normal 10 3 3 5" xfId="18301"/>
    <cellStyle name="Normal 10 3 3 5 2" xfId="25742"/>
    <cellStyle name="Normal 10 3 3 5 2 2" xfId="50265"/>
    <cellStyle name="Normal 10 3 3 5 2 3" xfId="57316"/>
    <cellStyle name="Normal 10 3 3 5 3" xfId="42996"/>
    <cellStyle name="Normal 10 3 3 5 4" xfId="57317"/>
    <cellStyle name="Normal 10 3 3 6" xfId="21501"/>
    <cellStyle name="Normal 10 3 3 6 2" xfId="46060"/>
    <cellStyle name="Normal 10 3 3 6 3" xfId="57318"/>
    <cellStyle name="Normal 10 3 3 7" xfId="8733"/>
    <cellStyle name="Normal 10 3 3 7 2" xfId="33750"/>
    <cellStyle name="Normal 10 3 3 8" xfId="27967"/>
    <cellStyle name="Normal 10 3 3 8 2" xfId="57319"/>
    <cellStyle name="Normal 10 3 3 9" xfId="57320"/>
    <cellStyle name="Normal 10 3 4" xfId="2494"/>
    <cellStyle name="Normal 10 3 4 2" xfId="6819"/>
    <cellStyle name="Normal 10 3 4 2 2" xfId="24695"/>
    <cellStyle name="Normal 10 3 4 2 2 2" xfId="49234"/>
    <cellStyle name="Normal 10 3 4 2 2 3" xfId="57321"/>
    <cellStyle name="Normal 10 3 4 2 3" xfId="17248"/>
    <cellStyle name="Normal 10 3 4 2 3 2" xfId="41996"/>
    <cellStyle name="Normal 10 3 4 2 4" xfId="10757"/>
    <cellStyle name="Normal 10 3 4 2 4 2" xfId="35774"/>
    <cellStyle name="Normal 10 3 4 2 5" xfId="31901"/>
    <cellStyle name="Normal 10 3 4 3" xfId="4848"/>
    <cellStyle name="Normal 10 3 4 3 2" xfId="25813"/>
    <cellStyle name="Normal 10 3 4 3 2 2" xfId="50336"/>
    <cellStyle name="Normal 10 3 4 3 2 3" xfId="57322"/>
    <cellStyle name="Normal 10 3 4 3 3" xfId="12159"/>
    <cellStyle name="Normal 10 3 4 3 3 2" xfId="37176"/>
    <cellStyle name="Normal 10 3 4 3 4" xfId="29970"/>
    <cellStyle name="Normal 10 3 4 4" xfId="23605"/>
    <cellStyle name="Normal 10 3 4 4 2" xfId="48146"/>
    <cellStyle name="Normal 10 3 4 4 3" xfId="57323"/>
    <cellStyle name="Normal 10 3 4 5" xfId="8804"/>
    <cellStyle name="Normal 10 3 4 5 2" xfId="33821"/>
    <cellStyle name="Normal 10 3 4 6" xfId="28038"/>
    <cellStyle name="Normal 10 3 4 6 2" xfId="57324"/>
    <cellStyle name="Normal 10 3 4 7" xfId="57325"/>
    <cellStyle name="Normal 10 3 5" xfId="3395"/>
    <cellStyle name="Normal 10 3 5 2" xfId="7547"/>
    <cellStyle name="Normal 10 3 5 2 2" xfId="26534"/>
    <cellStyle name="Normal 10 3 5 2 2 2" xfId="51056"/>
    <cellStyle name="Normal 10 3 5 2 3" xfId="11477"/>
    <cellStyle name="Normal 10 3 5 2 3 2" xfId="36494"/>
    <cellStyle name="Normal 10 3 5 2 4" xfId="32621"/>
    <cellStyle name="Normal 10 3 5 3" xfId="5568"/>
    <cellStyle name="Normal 10 3 5 3 2" xfId="12160"/>
    <cellStyle name="Normal 10 3 5 3 2 2" xfId="37177"/>
    <cellStyle name="Normal 10 3 5 3 3" xfId="30690"/>
    <cellStyle name="Normal 10 3 5 4" xfId="9543"/>
    <cellStyle name="Normal 10 3 5 4 2" xfId="34560"/>
    <cellStyle name="Normal 10 3 5 5" xfId="28758"/>
    <cellStyle name="Normal 10 3 6" xfId="3502"/>
    <cellStyle name="Normal 10 3 6 2" xfId="7640"/>
    <cellStyle name="Normal 10 3 6 2 2" xfId="13603"/>
    <cellStyle name="Normal 10 3 6 2 2 2" xfId="38584"/>
    <cellStyle name="Normal 10 3 6 2 3" xfId="11570"/>
    <cellStyle name="Normal 10 3 6 2 3 2" xfId="36587"/>
    <cellStyle name="Normal 10 3 6 2 4" xfId="32714"/>
    <cellStyle name="Normal 10 3 6 3" xfId="5661"/>
    <cellStyle name="Normal 10 3 6 3 2" xfId="12161"/>
    <cellStyle name="Normal 10 3 6 3 2 2" xfId="37178"/>
    <cellStyle name="Normal 10 3 6 3 3" xfId="30783"/>
    <cellStyle name="Normal 10 3 6 4" xfId="9637"/>
    <cellStyle name="Normal 10 3 6 4 2" xfId="34654"/>
    <cellStyle name="Normal 10 3 6 5" xfId="28851"/>
    <cellStyle name="Normal 10 3 7" xfId="57326"/>
    <cellStyle name="Normal 10 3 8" xfId="57327"/>
    <cellStyle name="Normal 10 3 9" xfId="57328"/>
    <cellStyle name="Normal 10 4" xfId="842"/>
    <cellStyle name="Normal 10 4 10" xfId="27055"/>
    <cellStyle name="Normal 10 4 10 2" xfId="57329"/>
    <cellStyle name="Normal 10 4 11" xfId="57330"/>
    <cellStyle name="Normal 10 4 2" xfId="3468"/>
    <cellStyle name="Normal 10 4 2 2" xfId="20123"/>
    <cellStyle name="Normal 10 4 2 2 2" xfId="44687"/>
    <cellStyle name="Normal 10 4 2 2 3" xfId="57331"/>
    <cellStyle name="Normal 10 4 2 3" xfId="13723"/>
    <cellStyle name="Normal 10 4 2 3 2" xfId="38664"/>
    <cellStyle name="Normal 10 4 2 4" xfId="57332"/>
    <cellStyle name="Normal 10 4 3" xfId="5808"/>
    <cellStyle name="Normal 10 4 3 2" xfId="20590"/>
    <cellStyle name="Normal 10 4 3 2 2" xfId="45151"/>
    <cellStyle name="Normal 10 4 3 2 3" xfId="57333"/>
    <cellStyle name="Normal 10 4 3 3" xfId="14077"/>
    <cellStyle name="Normal 10 4 3 3 2" xfId="38958"/>
    <cellStyle name="Normal 10 4 3 4" xfId="9774"/>
    <cellStyle name="Normal 10 4 3 4 2" xfId="34791"/>
    <cellStyle name="Normal 10 4 3 5" xfId="30918"/>
    <cellStyle name="Normal 10 4 4" xfId="3865"/>
    <cellStyle name="Normal 10 4 4 2" xfId="21617"/>
    <cellStyle name="Normal 10 4 4 2 2" xfId="46176"/>
    <cellStyle name="Normal 10 4 4 2 3" xfId="57334"/>
    <cellStyle name="Normal 10 4 4 3" xfId="12162"/>
    <cellStyle name="Normal 10 4 4 3 2" xfId="37179"/>
    <cellStyle name="Normal 10 4 4 4" xfId="28987"/>
    <cellStyle name="Normal 10 4 5" xfId="15258"/>
    <cellStyle name="Normal 10 4 5 2" xfId="22634"/>
    <cellStyle name="Normal 10 4 5 2 2" xfId="47178"/>
    <cellStyle name="Normal 10 4 5 2 3" xfId="57335"/>
    <cellStyle name="Normal 10 4 5 3" xfId="40061"/>
    <cellStyle name="Normal 10 4 5 4" xfId="57336"/>
    <cellStyle name="Normal 10 4 6" xfId="16312"/>
    <cellStyle name="Normal 10 4 6 2" xfId="23724"/>
    <cellStyle name="Normal 10 4 6 2 2" xfId="48263"/>
    <cellStyle name="Normal 10 4 6 2 3" xfId="57337"/>
    <cellStyle name="Normal 10 4 6 3" xfId="41071"/>
    <cellStyle name="Normal 10 4 6 4" xfId="57338"/>
    <cellStyle name="Normal 10 4 7" xfId="17390"/>
    <cellStyle name="Normal 10 4 7 2" xfId="24830"/>
    <cellStyle name="Normal 10 4 7 2 2" xfId="49353"/>
    <cellStyle name="Normal 10 4 7 2 3" xfId="57339"/>
    <cellStyle name="Normal 10 4 7 3" xfId="42091"/>
    <cellStyle name="Normal 10 4 7 4" xfId="57340"/>
    <cellStyle name="Normal 10 4 8" xfId="19272"/>
    <cellStyle name="Normal 10 4 8 2" xfId="43862"/>
    <cellStyle name="Normal 10 4 8 3" xfId="57341"/>
    <cellStyle name="Normal 10 4 9" xfId="7820"/>
    <cellStyle name="Normal 10 4 9 2" xfId="32838"/>
    <cellStyle name="Normal 10 5" xfId="2587"/>
    <cellStyle name="Normal 10 6" xfId="2768"/>
    <cellStyle name="Normal 10 6 2" xfId="6933"/>
    <cellStyle name="Normal 10 6 2 2" xfId="25919"/>
    <cellStyle name="Normal 10 6 2 2 2" xfId="50442"/>
    <cellStyle name="Normal 10 6 2 3" xfId="10863"/>
    <cellStyle name="Normal 10 6 2 3 2" xfId="35880"/>
    <cellStyle name="Normal 10 6 2 4" xfId="32007"/>
    <cellStyle name="Normal 10 6 3" xfId="4954"/>
    <cellStyle name="Normal 10 6 3 2" xfId="12163"/>
    <cellStyle name="Normal 10 6 3 2 2" xfId="37180"/>
    <cellStyle name="Normal 10 6 3 3" xfId="30076"/>
    <cellStyle name="Normal 10 6 4" xfId="8920"/>
    <cellStyle name="Normal 10 6 4 2" xfId="33937"/>
    <cellStyle name="Normal 10 6 5" xfId="28144"/>
    <cellStyle name="Normal 10 7" xfId="26868"/>
    <cellStyle name="Normal 100" xfId="1284"/>
    <cellStyle name="Normal 100 10" xfId="7915"/>
    <cellStyle name="Normal 100 10 2" xfId="32932"/>
    <cellStyle name="Normal 100 11" xfId="27149"/>
    <cellStyle name="Normal 100 11 2" xfId="57342"/>
    <cellStyle name="Normal 100 12" xfId="57343"/>
    <cellStyle name="Normal 100 2" xfId="1285"/>
    <cellStyle name="Normal 100 2 10" xfId="27150"/>
    <cellStyle name="Normal 100 2 10 2" xfId="57344"/>
    <cellStyle name="Normal 100 2 11" xfId="57345"/>
    <cellStyle name="Normal 100 2 2" xfId="2771"/>
    <cellStyle name="Normal 100 2 2 2" xfId="6936"/>
    <cellStyle name="Normal 100 2 2 2 2" xfId="25922"/>
    <cellStyle name="Normal 100 2 2 2 2 2" xfId="50445"/>
    <cellStyle name="Normal 100 2 2 2 2 3" xfId="57346"/>
    <cellStyle name="Normal 100 2 2 2 3" xfId="18447"/>
    <cellStyle name="Normal 100 2 2 2 3 2" xfId="43141"/>
    <cellStyle name="Normal 100 2 2 2 4" xfId="10866"/>
    <cellStyle name="Normal 100 2 2 2 4 2" xfId="35883"/>
    <cellStyle name="Normal 100 2 2 2 5" xfId="32010"/>
    <cellStyle name="Normal 100 2 2 3" xfId="4957"/>
    <cellStyle name="Normal 100 2 2 3 2" xfId="12164"/>
    <cellStyle name="Normal 100 2 2 3 2 2" xfId="37181"/>
    <cellStyle name="Normal 100 2 2 3 3" xfId="30079"/>
    <cellStyle name="Normal 100 2 2 4" xfId="8923"/>
    <cellStyle name="Normal 100 2 2 4 2" xfId="33940"/>
    <cellStyle name="Normal 100 2 2 5" xfId="28147"/>
    <cellStyle name="Normal 100 2 2 5 2" xfId="57347"/>
    <cellStyle name="Normal 100 2 2 6" xfId="57348"/>
    <cellStyle name="Normal 100 2 3" xfId="5914"/>
    <cellStyle name="Normal 100 2 3 2" xfId="20685"/>
    <cellStyle name="Normal 100 2 3 2 2" xfId="45246"/>
    <cellStyle name="Normal 100 2 3 2 3" xfId="57349"/>
    <cellStyle name="Normal 100 2 3 3" xfId="14140"/>
    <cellStyle name="Normal 100 2 3 3 2" xfId="39014"/>
    <cellStyle name="Normal 100 2 3 4" xfId="9869"/>
    <cellStyle name="Normal 100 2 3 4 2" xfId="34886"/>
    <cellStyle name="Normal 100 2 3 5" xfId="31013"/>
    <cellStyle name="Normal 100 2 4" xfId="3960"/>
    <cellStyle name="Normal 100 2 4 2" xfId="21696"/>
    <cellStyle name="Normal 100 2 4 2 2" xfId="46255"/>
    <cellStyle name="Normal 100 2 4 2 3" xfId="57350"/>
    <cellStyle name="Normal 100 2 4 3" xfId="12165"/>
    <cellStyle name="Normal 100 2 4 3 2" xfId="37182"/>
    <cellStyle name="Normal 100 2 4 4" xfId="29082"/>
    <cellStyle name="Normal 100 2 5" xfId="15343"/>
    <cellStyle name="Normal 100 2 5 2" xfId="22718"/>
    <cellStyle name="Normal 100 2 5 2 2" xfId="47261"/>
    <cellStyle name="Normal 100 2 5 2 3" xfId="57351"/>
    <cellStyle name="Normal 100 2 5 3" xfId="40140"/>
    <cellStyle name="Normal 100 2 5 4" xfId="57352"/>
    <cellStyle name="Normal 100 2 6" xfId="16400"/>
    <cellStyle name="Normal 100 2 6 2" xfId="23819"/>
    <cellStyle name="Normal 100 2 6 2 2" xfId="48358"/>
    <cellStyle name="Normal 100 2 6 2 3" xfId="57353"/>
    <cellStyle name="Normal 100 2 6 3" xfId="41154"/>
    <cellStyle name="Normal 100 2 6 4" xfId="57354"/>
    <cellStyle name="Normal 100 2 7" xfId="17483"/>
    <cellStyle name="Normal 100 2 7 2" xfId="24925"/>
    <cellStyle name="Normal 100 2 7 2 2" xfId="49448"/>
    <cellStyle name="Normal 100 2 7 2 3" xfId="57355"/>
    <cellStyle name="Normal 100 2 7 3" xfId="42182"/>
    <cellStyle name="Normal 100 2 7 4" xfId="57356"/>
    <cellStyle name="Normal 100 2 8" xfId="19371"/>
    <cellStyle name="Normal 100 2 8 2" xfId="43947"/>
    <cellStyle name="Normal 100 2 8 3" xfId="57357"/>
    <cellStyle name="Normal 100 2 9" xfId="7916"/>
    <cellStyle name="Normal 100 2 9 2" xfId="32933"/>
    <cellStyle name="Normal 100 3" xfId="2770"/>
    <cellStyle name="Normal 100 3 2" xfId="6935"/>
    <cellStyle name="Normal 100 3 2 2" xfId="25921"/>
    <cellStyle name="Normal 100 3 2 2 2" xfId="50444"/>
    <cellStyle name="Normal 100 3 2 2 3" xfId="57358"/>
    <cellStyle name="Normal 100 3 2 3" xfId="18446"/>
    <cellStyle name="Normal 100 3 2 3 2" xfId="43140"/>
    <cellStyle name="Normal 100 3 2 4" xfId="10865"/>
    <cellStyle name="Normal 100 3 2 4 2" xfId="35882"/>
    <cellStyle name="Normal 100 3 2 5" xfId="32009"/>
    <cellStyle name="Normal 100 3 3" xfId="4956"/>
    <cellStyle name="Normal 100 3 3 2" xfId="12166"/>
    <cellStyle name="Normal 100 3 3 2 2" xfId="37183"/>
    <cellStyle name="Normal 100 3 3 3" xfId="30078"/>
    <cellStyle name="Normal 100 3 4" xfId="8922"/>
    <cellStyle name="Normal 100 3 4 2" xfId="33939"/>
    <cellStyle name="Normal 100 3 5" xfId="28146"/>
    <cellStyle name="Normal 100 3 5 2" xfId="57359"/>
    <cellStyle name="Normal 100 3 6" xfId="57360"/>
    <cellStyle name="Normal 100 4" xfId="5913"/>
    <cellStyle name="Normal 100 4 2" xfId="20684"/>
    <cellStyle name="Normal 100 4 2 2" xfId="45245"/>
    <cellStyle name="Normal 100 4 2 3" xfId="57361"/>
    <cellStyle name="Normal 100 4 3" xfId="14139"/>
    <cellStyle name="Normal 100 4 3 2" xfId="39013"/>
    <cellStyle name="Normal 100 4 4" xfId="9868"/>
    <cellStyle name="Normal 100 4 4 2" xfId="34885"/>
    <cellStyle name="Normal 100 4 5" xfId="31012"/>
    <cellStyle name="Normal 100 5" xfId="3959"/>
    <cellStyle name="Normal 100 5 2" xfId="21695"/>
    <cellStyle name="Normal 100 5 2 2" xfId="46254"/>
    <cellStyle name="Normal 100 5 2 3" xfId="57362"/>
    <cellStyle name="Normal 100 5 3" xfId="12167"/>
    <cellStyle name="Normal 100 5 3 2" xfId="37184"/>
    <cellStyle name="Normal 100 5 4" xfId="29081"/>
    <cellStyle name="Normal 100 6" xfId="15342"/>
    <cellStyle name="Normal 100 6 2" xfId="22717"/>
    <cellStyle name="Normal 100 6 2 2" xfId="47260"/>
    <cellStyle name="Normal 100 6 2 3" xfId="57363"/>
    <cellStyle name="Normal 100 6 3" xfId="40139"/>
    <cellStyle name="Normal 100 6 4" xfId="57364"/>
    <cellStyle name="Normal 100 7" xfId="16399"/>
    <cellStyle name="Normal 100 7 2" xfId="23818"/>
    <cellStyle name="Normal 100 7 2 2" xfId="48357"/>
    <cellStyle name="Normal 100 7 2 3" xfId="57365"/>
    <cellStyle name="Normal 100 7 3" xfId="41153"/>
    <cellStyle name="Normal 100 7 4" xfId="57366"/>
    <cellStyle name="Normal 100 8" xfId="17482"/>
    <cellStyle name="Normal 100 8 2" xfId="24924"/>
    <cellStyle name="Normal 100 8 2 2" xfId="49447"/>
    <cellStyle name="Normal 100 8 2 3" xfId="57367"/>
    <cellStyle name="Normal 100 8 3" xfId="42181"/>
    <cellStyle name="Normal 100 8 4" xfId="57368"/>
    <cellStyle name="Normal 100 9" xfId="19370"/>
    <cellStyle name="Normal 100 9 2" xfId="43946"/>
    <cellStyle name="Normal 100 9 3" xfId="57369"/>
    <cellStyle name="Normal 101" xfId="1286"/>
    <cellStyle name="Normal 101 10" xfId="7917"/>
    <cellStyle name="Normal 101 10 2" xfId="32934"/>
    <cellStyle name="Normal 101 11" xfId="27151"/>
    <cellStyle name="Normal 101 11 2" xfId="57370"/>
    <cellStyle name="Normal 101 12" xfId="57371"/>
    <cellStyle name="Normal 101 2" xfId="1287"/>
    <cellStyle name="Normal 101 2 10" xfId="27152"/>
    <cellStyle name="Normal 101 2 10 2" xfId="57372"/>
    <cellStyle name="Normal 101 2 11" xfId="57373"/>
    <cellStyle name="Normal 101 2 2" xfId="2773"/>
    <cellStyle name="Normal 101 2 2 2" xfId="6938"/>
    <cellStyle name="Normal 101 2 2 2 2" xfId="25924"/>
    <cellStyle name="Normal 101 2 2 2 2 2" xfId="50447"/>
    <cellStyle name="Normal 101 2 2 2 2 3" xfId="57374"/>
    <cellStyle name="Normal 101 2 2 2 3" xfId="18449"/>
    <cellStyle name="Normal 101 2 2 2 3 2" xfId="43143"/>
    <cellStyle name="Normal 101 2 2 2 4" xfId="10868"/>
    <cellStyle name="Normal 101 2 2 2 4 2" xfId="35885"/>
    <cellStyle name="Normal 101 2 2 2 5" xfId="32012"/>
    <cellStyle name="Normal 101 2 2 3" xfId="4959"/>
    <cellStyle name="Normal 101 2 2 3 2" xfId="12168"/>
    <cellStyle name="Normal 101 2 2 3 2 2" xfId="37185"/>
    <cellStyle name="Normal 101 2 2 3 3" xfId="30081"/>
    <cellStyle name="Normal 101 2 2 4" xfId="8925"/>
    <cellStyle name="Normal 101 2 2 4 2" xfId="33942"/>
    <cellStyle name="Normal 101 2 2 5" xfId="28149"/>
    <cellStyle name="Normal 101 2 2 5 2" xfId="57375"/>
    <cellStyle name="Normal 101 2 2 6" xfId="57376"/>
    <cellStyle name="Normal 101 2 3" xfId="5916"/>
    <cellStyle name="Normal 101 2 3 2" xfId="20687"/>
    <cellStyle name="Normal 101 2 3 2 2" xfId="45248"/>
    <cellStyle name="Normal 101 2 3 2 3" xfId="57377"/>
    <cellStyle name="Normal 101 2 3 3" xfId="14142"/>
    <cellStyle name="Normal 101 2 3 3 2" xfId="39016"/>
    <cellStyle name="Normal 101 2 3 4" xfId="9871"/>
    <cellStyle name="Normal 101 2 3 4 2" xfId="34888"/>
    <cellStyle name="Normal 101 2 3 5" xfId="31015"/>
    <cellStyle name="Normal 101 2 4" xfId="3962"/>
    <cellStyle name="Normal 101 2 4 2" xfId="21698"/>
    <cellStyle name="Normal 101 2 4 2 2" xfId="46257"/>
    <cellStyle name="Normal 101 2 4 2 3" xfId="57378"/>
    <cellStyle name="Normal 101 2 4 3" xfId="12169"/>
    <cellStyle name="Normal 101 2 4 3 2" xfId="37186"/>
    <cellStyle name="Normal 101 2 4 4" xfId="29084"/>
    <cellStyle name="Normal 101 2 5" xfId="15345"/>
    <cellStyle name="Normal 101 2 5 2" xfId="22720"/>
    <cellStyle name="Normal 101 2 5 2 2" xfId="47263"/>
    <cellStyle name="Normal 101 2 5 2 3" xfId="57379"/>
    <cellStyle name="Normal 101 2 5 3" xfId="40142"/>
    <cellStyle name="Normal 101 2 5 4" xfId="57380"/>
    <cellStyle name="Normal 101 2 6" xfId="16402"/>
    <cellStyle name="Normal 101 2 6 2" xfId="23821"/>
    <cellStyle name="Normal 101 2 6 2 2" xfId="48360"/>
    <cellStyle name="Normal 101 2 6 2 3" xfId="57381"/>
    <cellStyle name="Normal 101 2 6 3" xfId="41156"/>
    <cellStyle name="Normal 101 2 6 4" xfId="57382"/>
    <cellStyle name="Normal 101 2 7" xfId="17485"/>
    <cellStyle name="Normal 101 2 7 2" xfId="24927"/>
    <cellStyle name="Normal 101 2 7 2 2" xfId="49450"/>
    <cellStyle name="Normal 101 2 7 2 3" xfId="57383"/>
    <cellStyle name="Normal 101 2 7 3" xfId="42184"/>
    <cellStyle name="Normal 101 2 7 4" xfId="57384"/>
    <cellStyle name="Normal 101 2 8" xfId="19373"/>
    <cellStyle name="Normal 101 2 8 2" xfId="43949"/>
    <cellStyle name="Normal 101 2 8 3" xfId="57385"/>
    <cellStyle name="Normal 101 2 9" xfId="7918"/>
    <cellStyle name="Normal 101 2 9 2" xfId="32935"/>
    <cellStyle name="Normal 101 3" xfId="2772"/>
    <cellStyle name="Normal 101 3 2" xfId="6937"/>
    <cellStyle name="Normal 101 3 2 2" xfId="25923"/>
    <cellStyle name="Normal 101 3 2 2 2" xfId="50446"/>
    <cellStyle name="Normal 101 3 2 2 3" xfId="57386"/>
    <cellStyle name="Normal 101 3 2 3" xfId="18448"/>
    <cellStyle name="Normal 101 3 2 3 2" xfId="43142"/>
    <cellStyle name="Normal 101 3 2 4" xfId="10867"/>
    <cellStyle name="Normal 101 3 2 4 2" xfId="35884"/>
    <cellStyle name="Normal 101 3 2 5" xfId="32011"/>
    <cellStyle name="Normal 101 3 3" xfId="4958"/>
    <cellStyle name="Normal 101 3 3 2" xfId="12170"/>
    <cellStyle name="Normal 101 3 3 2 2" xfId="37187"/>
    <cellStyle name="Normal 101 3 3 3" xfId="30080"/>
    <cellStyle name="Normal 101 3 4" xfId="8924"/>
    <cellStyle name="Normal 101 3 4 2" xfId="33941"/>
    <cellStyle name="Normal 101 3 5" xfId="28148"/>
    <cellStyle name="Normal 101 3 5 2" xfId="57387"/>
    <cellStyle name="Normal 101 3 6" xfId="57388"/>
    <cellStyle name="Normal 101 4" xfId="5915"/>
    <cellStyle name="Normal 101 4 2" xfId="20686"/>
    <cellStyle name="Normal 101 4 2 2" xfId="45247"/>
    <cellStyle name="Normal 101 4 2 3" xfId="57389"/>
    <cellStyle name="Normal 101 4 3" xfId="14141"/>
    <cellStyle name="Normal 101 4 3 2" xfId="39015"/>
    <cellStyle name="Normal 101 4 4" xfId="9870"/>
    <cellStyle name="Normal 101 4 4 2" xfId="34887"/>
    <cellStyle name="Normal 101 4 5" xfId="31014"/>
    <cellStyle name="Normal 101 5" xfId="3961"/>
    <cellStyle name="Normal 101 5 2" xfId="21697"/>
    <cellStyle name="Normal 101 5 2 2" xfId="46256"/>
    <cellStyle name="Normal 101 5 2 3" xfId="57390"/>
    <cellStyle name="Normal 101 5 3" xfId="12171"/>
    <cellStyle name="Normal 101 5 3 2" xfId="37188"/>
    <cellStyle name="Normal 101 5 4" xfId="29083"/>
    <cellStyle name="Normal 101 6" xfId="15344"/>
    <cellStyle name="Normal 101 6 2" xfId="22719"/>
    <cellStyle name="Normal 101 6 2 2" xfId="47262"/>
    <cellStyle name="Normal 101 6 2 3" xfId="57391"/>
    <cellStyle name="Normal 101 6 3" xfId="40141"/>
    <cellStyle name="Normal 101 6 4" xfId="57392"/>
    <cellStyle name="Normal 101 7" xfId="16401"/>
    <cellStyle name="Normal 101 7 2" xfId="23820"/>
    <cellStyle name="Normal 101 7 2 2" xfId="48359"/>
    <cellStyle name="Normal 101 7 2 3" xfId="57393"/>
    <cellStyle name="Normal 101 7 3" xfId="41155"/>
    <cellStyle name="Normal 101 7 4" xfId="57394"/>
    <cellStyle name="Normal 101 8" xfId="17484"/>
    <cellStyle name="Normal 101 8 2" xfId="24926"/>
    <cellStyle name="Normal 101 8 2 2" xfId="49449"/>
    <cellStyle name="Normal 101 8 2 3" xfId="57395"/>
    <cellStyle name="Normal 101 8 3" xfId="42183"/>
    <cellStyle name="Normal 101 8 4" xfId="57396"/>
    <cellStyle name="Normal 101 9" xfId="19372"/>
    <cellStyle name="Normal 101 9 2" xfId="43948"/>
    <cellStyle name="Normal 101 9 3" xfId="57397"/>
    <cellStyle name="Normal 102" xfId="1288"/>
    <cellStyle name="Normal 102 10" xfId="7919"/>
    <cellStyle name="Normal 102 10 2" xfId="32936"/>
    <cellStyle name="Normal 102 11" xfId="27153"/>
    <cellStyle name="Normal 102 11 2" xfId="57398"/>
    <cellStyle name="Normal 102 12" xfId="57399"/>
    <cellStyle name="Normal 102 2" xfId="1289"/>
    <cellStyle name="Normal 102 2 10" xfId="27154"/>
    <cellStyle name="Normal 102 2 10 2" xfId="57400"/>
    <cellStyle name="Normal 102 2 11" xfId="57401"/>
    <cellStyle name="Normal 102 2 2" xfId="2775"/>
    <cellStyle name="Normal 102 2 2 2" xfId="6940"/>
    <cellStyle name="Normal 102 2 2 2 2" xfId="25926"/>
    <cellStyle name="Normal 102 2 2 2 2 2" xfId="50449"/>
    <cellStyle name="Normal 102 2 2 2 2 3" xfId="57402"/>
    <cellStyle name="Normal 102 2 2 2 3" xfId="18451"/>
    <cellStyle name="Normal 102 2 2 2 3 2" xfId="43145"/>
    <cellStyle name="Normal 102 2 2 2 4" xfId="10870"/>
    <cellStyle name="Normal 102 2 2 2 4 2" xfId="35887"/>
    <cellStyle name="Normal 102 2 2 2 5" xfId="32014"/>
    <cellStyle name="Normal 102 2 2 3" xfId="4961"/>
    <cellStyle name="Normal 102 2 2 3 2" xfId="12172"/>
    <cellStyle name="Normal 102 2 2 3 2 2" xfId="37189"/>
    <cellStyle name="Normal 102 2 2 3 3" xfId="30083"/>
    <cellStyle name="Normal 102 2 2 4" xfId="8927"/>
    <cellStyle name="Normal 102 2 2 4 2" xfId="33944"/>
    <cellStyle name="Normal 102 2 2 5" xfId="28151"/>
    <cellStyle name="Normal 102 2 2 5 2" xfId="57403"/>
    <cellStyle name="Normal 102 2 2 6" xfId="57404"/>
    <cellStyle name="Normal 102 2 3" xfId="5918"/>
    <cellStyle name="Normal 102 2 3 2" xfId="20689"/>
    <cellStyle name="Normal 102 2 3 2 2" xfId="45250"/>
    <cellStyle name="Normal 102 2 3 2 3" xfId="57405"/>
    <cellStyle name="Normal 102 2 3 3" xfId="14144"/>
    <cellStyle name="Normal 102 2 3 3 2" xfId="39018"/>
    <cellStyle name="Normal 102 2 3 4" xfId="9873"/>
    <cellStyle name="Normal 102 2 3 4 2" xfId="34890"/>
    <cellStyle name="Normal 102 2 3 5" xfId="31017"/>
    <cellStyle name="Normal 102 2 4" xfId="3964"/>
    <cellStyle name="Normal 102 2 4 2" xfId="21700"/>
    <cellStyle name="Normal 102 2 4 2 2" xfId="46259"/>
    <cellStyle name="Normal 102 2 4 2 3" xfId="57406"/>
    <cellStyle name="Normal 102 2 4 3" xfId="12173"/>
    <cellStyle name="Normal 102 2 4 3 2" xfId="37190"/>
    <cellStyle name="Normal 102 2 4 4" xfId="29086"/>
    <cellStyle name="Normal 102 2 5" xfId="15347"/>
    <cellStyle name="Normal 102 2 5 2" xfId="22722"/>
    <cellStyle name="Normal 102 2 5 2 2" xfId="47265"/>
    <cellStyle name="Normal 102 2 5 2 3" xfId="57407"/>
    <cellStyle name="Normal 102 2 5 3" xfId="40144"/>
    <cellStyle name="Normal 102 2 5 4" xfId="57408"/>
    <cellStyle name="Normal 102 2 6" xfId="16404"/>
    <cellStyle name="Normal 102 2 6 2" xfId="23823"/>
    <cellStyle name="Normal 102 2 6 2 2" xfId="48362"/>
    <cellStyle name="Normal 102 2 6 2 3" xfId="57409"/>
    <cellStyle name="Normal 102 2 6 3" xfId="41158"/>
    <cellStyle name="Normal 102 2 6 4" xfId="57410"/>
    <cellStyle name="Normal 102 2 7" xfId="17487"/>
    <cellStyle name="Normal 102 2 7 2" xfId="24929"/>
    <cellStyle name="Normal 102 2 7 2 2" xfId="49452"/>
    <cellStyle name="Normal 102 2 7 2 3" xfId="57411"/>
    <cellStyle name="Normal 102 2 7 3" xfId="42186"/>
    <cellStyle name="Normal 102 2 7 4" xfId="57412"/>
    <cellStyle name="Normal 102 2 8" xfId="19375"/>
    <cellStyle name="Normal 102 2 8 2" xfId="43951"/>
    <cellStyle name="Normal 102 2 8 3" xfId="57413"/>
    <cellStyle name="Normal 102 2 9" xfId="7920"/>
    <cellStyle name="Normal 102 2 9 2" xfId="32937"/>
    <cellStyle name="Normal 102 3" xfId="2774"/>
    <cellStyle name="Normal 102 3 2" xfId="6939"/>
    <cellStyle name="Normal 102 3 2 2" xfId="25925"/>
    <cellStyle name="Normal 102 3 2 2 2" xfId="50448"/>
    <cellStyle name="Normal 102 3 2 2 3" xfId="57414"/>
    <cellStyle name="Normal 102 3 2 3" xfId="18450"/>
    <cellStyle name="Normal 102 3 2 3 2" xfId="43144"/>
    <cellStyle name="Normal 102 3 2 4" xfId="10869"/>
    <cellStyle name="Normal 102 3 2 4 2" xfId="35886"/>
    <cellStyle name="Normal 102 3 2 5" xfId="32013"/>
    <cellStyle name="Normal 102 3 3" xfId="4960"/>
    <cellStyle name="Normal 102 3 3 2" xfId="12174"/>
    <cellStyle name="Normal 102 3 3 2 2" xfId="37191"/>
    <cellStyle name="Normal 102 3 3 3" xfId="30082"/>
    <cellStyle name="Normal 102 3 4" xfId="8926"/>
    <cellStyle name="Normal 102 3 4 2" xfId="33943"/>
    <cellStyle name="Normal 102 3 5" xfId="28150"/>
    <cellStyle name="Normal 102 3 5 2" xfId="57415"/>
    <cellStyle name="Normal 102 3 6" xfId="57416"/>
    <cellStyle name="Normal 102 4" xfId="5917"/>
    <cellStyle name="Normal 102 4 2" xfId="20688"/>
    <cellStyle name="Normal 102 4 2 2" xfId="45249"/>
    <cellStyle name="Normal 102 4 2 3" xfId="57417"/>
    <cellStyle name="Normal 102 4 3" xfId="14143"/>
    <cellStyle name="Normal 102 4 3 2" xfId="39017"/>
    <cellStyle name="Normal 102 4 4" xfId="9872"/>
    <cellStyle name="Normal 102 4 4 2" xfId="34889"/>
    <cellStyle name="Normal 102 4 5" xfId="31016"/>
    <cellStyle name="Normal 102 5" xfId="3963"/>
    <cellStyle name="Normal 102 5 2" xfId="21699"/>
    <cellStyle name="Normal 102 5 2 2" xfId="46258"/>
    <cellStyle name="Normal 102 5 2 3" xfId="57418"/>
    <cellStyle name="Normal 102 5 3" xfId="12175"/>
    <cellStyle name="Normal 102 5 3 2" xfId="37192"/>
    <cellStyle name="Normal 102 5 4" xfId="29085"/>
    <cellStyle name="Normal 102 6" xfId="15346"/>
    <cellStyle name="Normal 102 6 2" xfId="22721"/>
    <cellStyle name="Normal 102 6 2 2" xfId="47264"/>
    <cellStyle name="Normal 102 6 2 3" xfId="57419"/>
    <cellStyle name="Normal 102 6 3" xfId="40143"/>
    <cellStyle name="Normal 102 6 4" xfId="57420"/>
    <cellStyle name="Normal 102 7" xfId="16403"/>
    <cellStyle name="Normal 102 7 2" xfId="23822"/>
    <cellStyle name="Normal 102 7 2 2" xfId="48361"/>
    <cellStyle name="Normal 102 7 2 3" xfId="57421"/>
    <cellStyle name="Normal 102 7 3" xfId="41157"/>
    <cellStyle name="Normal 102 7 4" xfId="57422"/>
    <cellStyle name="Normal 102 8" xfId="17486"/>
    <cellStyle name="Normal 102 8 2" xfId="24928"/>
    <cellStyle name="Normal 102 8 2 2" xfId="49451"/>
    <cellStyle name="Normal 102 8 2 3" xfId="57423"/>
    <cellStyle name="Normal 102 8 3" xfId="42185"/>
    <cellStyle name="Normal 102 8 4" xfId="57424"/>
    <cellStyle name="Normal 102 9" xfId="19374"/>
    <cellStyle name="Normal 102 9 2" xfId="43950"/>
    <cellStyle name="Normal 102 9 3" xfId="57425"/>
    <cellStyle name="Normal 103" xfId="1290"/>
    <cellStyle name="Normal 103 10" xfId="7921"/>
    <cellStyle name="Normal 103 10 2" xfId="32938"/>
    <cellStyle name="Normal 103 11" xfId="27155"/>
    <cellStyle name="Normal 103 11 2" xfId="57426"/>
    <cellStyle name="Normal 103 12" xfId="57427"/>
    <cellStyle name="Normal 103 2" xfId="1291"/>
    <cellStyle name="Normal 103 2 10" xfId="27156"/>
    <cellStyle name="Normal 103 2 10 2" xfId="57428"/>
    <cellStyle name="Normal 103 2 11" xfId="57429"/>
    <cellStyle name="Normal 103 2 2" xfId="2777"/>
    <cellStyle name="Normal 103 2 2 2" xfId="6942"/>
    <cellStyle name="Normal 103 2 2 2 2" xfId="25928"/>
    <cellStyle name="Normal 103 2 2 2 2 2" xfId="50451"/>
    <cellStyle name="Normal 103 2 2 2 2 3" xfId="57430"/>
    <cellStyle name="Normal 103 2 2 2 3" xfId="18453"/>
    <cellStyle name="Normal 103 2 2 2 3 2" xfId="43147"/>
    <cellStyle name="Normal 103 2 2 2 4" xfId="10872"/>
    <cellStyle name="Normal 103 2 2 2 4 2" xfId="35889"/>
    <cellStyle name="Normal 103 2 2 2 5" xfId="32016"/>
    <cellStyle name="Normal 103 2 2 3" xfId="4963"/>
    <cellStyle name="Normal 103 2 2 3 2" xfId="12176"/>
    <cellStyle name="Normal 103 2 2 3 2 2" xfId="37193"/>
    <cellStyle name="Normal 103 2 2 3 3" xfId="30085"/>
    <cellStyle name="Normal 103 2 2 4" xfId="8929"/>
    <cellStyle name="Normal 103 2 2 4 2" xfId="33946"/>
    <cellStyle name="Normal 103 2 2 5" xfId="28153"/>
    <cellStyle name="Normal 103 2 2 5 2" xfId="57431"/>
    <cellStyle name="Normal 103 2 2 6" xfId="57432"/>
    <cellStyle name="Normal 103 2 3" xfId="5920"/>
    <cellStyle name="Normal 103 2 3 2" xfId="20691"/>
    <cellStyle name="Normal 103 2 3 2 2" xfId="45252"/>
    <cellStyle name="Normal 103 2 3 2 3" xfId="57433"/>
    <cellStyle name="Normal 103 2 3 3" xfId="14146"/>
    <cellStyle name="Normal 103 2 3 3 2" xfId="39020"/>
    <cellStyle name="Normal 103 2 3 4" xfId="9875"/>
    <cellStyle name="Normal 103 2 3 4 2" xfId="34892"/>
    <cellStyle name="Normal 103 2 3 5" xfId="31019"/>
    <cellStyle name="Normal 103 2 4" xfId="3966"/>
    <cellStyle name="Normal 103 2 4 2" xfId="21702"/>
    <cellStyle name="Normal 103 2 4 2 2" xfId="46261"/>
    <cellStyle name="Normal 103 2 4 2 3" xfId="57434"/>
    <cellStyle name="Normal 103 2 4 3" xfId="12177"/>
    <cellStyle name="Normal 103 2 4 3 2" xfId="37194"/>
    <cellStyle name="Normal 103 2 4 4" xfId="29088"/>
    <cellStyle name="Normal 103 2 5" xfId="15349"/>
    <cellStyle name="Normal 103 2 5 2" xfId="22724"/>
    <cellStyle name="Normal 103 2 5 2 2" xfId="47267"/>
    <cellStyle name="Normal 103 2 5 2 3" xfId="57435"/>
    <cellStyle name="Normal 103 2 5 3" xfId="40146"/>
    <cellStyle name="Normal 103 2 5 4" xfId="57436"/>
    <cellStyle name="Normal 103 2 6" xfId="16406"/>
    <cellStyle name="Normal 103 2 6 2" xfId="23825"/>
    <cellStyle name="Normal 103 2 6 2 2" xfId="48364"/>
    <cellStyle name="Normal 103 2 6 2 3" xfId="57437"/>
    <cellStyle name="Normal 103 2 6 3" xfId="41160"/>
    <cellStyle name="Normal 103 2 6 4" xfId="57438"/>
    <cellStyle name="Normal 103 2 7" xfId="17489"/>
    <cellStyle name="Normal 103 2 7 2" xfId="24931"/>
    <cellStyle name="Normal 103 2 7 2 2" xfId="49454"/>
    <cellStyle name="Normal 103 2 7 2 3" xfId="57439"/>
    <cellStyle name="Normal 103 2 7 3" xfId="42188"/>
    <cellStyle name="Normal 103 2 7 4" xfId="57440"/>
    <cellStyle name="Normal 103 2 8" xfId="19377"/>
    <cellStyle name="Normal 103 2 8 2" xfId="43953"/>
    <cellStyle name="Normal 103 2 8 3" xfId="57441"/>
    <cellStyle name="Normal 103 2 9" xfId="7922"/>
    <cellStyle name="Normal 103 2 9 2" xfId="32939"/>
    <cellStyle name="Normal 103 3" xfId="2776"/>
    <cellStyle name="Normal 103 3 2" xfId="6941"/>
    <cellStyle name="Normal 103 3 2 2" xfId="25927"/>
    <cellStyle name="Normal 103 3 2 2 2" xfId="50450"/>
    <cellStyle name="Normal 103 3 2 2 3" xfId="57442"/>
    <cellStyle name="Normal 103 3 2 3" xfId="18452"/>
    <cellStyle name="Normal 103 3 2 3 2" xfId="43146"/>
    <cellStyle name="Normal 103 3 2 4" xfId="10871"/>
    <cellStyle name="Normal 103 3 2 4 2" xfId="35888"/>
    <cellStyle name="Normal 103 3 2 5" xfId="32015"/>
    <cellStyle name="Normal 103 3 3" xfId="4962"/>
    <cellStyle name="Normal 103 3 3 2" xfId="12178"/>
    <cellStyle name="Normal 103 3 3 2 2" xfId="37195"/>
    <cellStyle name="Normal 103 3 3 3" xfId="30084"/>
    <cellStyle name="Normal 103 3 4" xfId="8928"/>
    <cellStyle name="Normal 103 3 4 2" xfId="33945"/>
    <cellStyle name="Normal 103 3 5" xfId="28152"/>
    <cellStyle name="Normal 103 3 5 2" xfId="57443"/>
    <cellStyle name="Normal 103 3 6" xfId="57444"/>
    <cellStyle name="Normal 103 4" xfId="5919"/>
    <cellStyle name="Normal 103 4 2" xfId="20690"/>
    <cellStyle name="Normal 103 4 2 2" xfId="45251"/>
    <cellStyle name="Normal 103 4 2 3" xfId="57445"/>
    <cellStyle name="Normal 103 4 3" xfId="14145"/>
    <cellStyle name="Normal 103 4 3 2" xfId="39019"/>
    <cellStyle name="Normal 103 4 4" xfId="9874"/>
    <cellStyle name="Normal 103 4 4 2" xfId="34891"/>
    <cellStyle name="Normal 103 4 5" xfId="31018"/>
    <cellStyle name="Normal 103 5" xfId="3965"/>
    <cellStyle name="Normal 103 5 2" xfId="21701"/>
    <cellStyle name="Normal 103 5 2 2" xfId="46260"/>
    <cellStyle name="Normal 103 5 2 3" xfId="57446"/>
    <cellStyle name="Normal 103 5 3" xfId="12179"/>
    <cellStyle name="Normal 103 5 3 2" xfId="37196"/>
    <cellStyle name="Normal 103 5 4" xfId="29087"/>
    <cellStyle name="Normal 103 6" xfId="15348"/>
    <cellStyle name="Normal 103 6 2" xfId="22723"/>
    <cellStyle name="Normal 103 6 2 2" xfId="47266"/>
    <cellStyle name="Normal 103 6 2 3" xfId="57447"/>
    <cellStyle name="Normal 103 6 3" xfId="40145"/>
    <cellStyle name="Normal 103 6 4" xfId="57448"/>
    <cellStyle name="Normal 103 7" xfId="16405"/>
    <cellStyle name="Normal 103 7 2" xfId="23824"/>
    <cellStyle name="Normal 103 7 2 2" xfId="48363"/>
    <cellStyle name="Normal 103 7 2 3" xfId="57449"/>
    <cellStyle name="Normal 103 7 3" xfId="41159"/>
    <cellStyle name="Normal 103 7 4" xfId="57450"/>
    <cellStyle name="Normal 103 8" xfId="17488"/>
    <cellStyle name="Normal 103 8 2" xfId="24930"/>
    <cellStyle name="Normal 103 8 2 2" xfId="49453"/>
    <cellStyle name="Normal 103 8 2 3" xfId="57451"/>
    <cellStyle name="Normal 103 8 3" xfId="42187"/>
    <cellStyle name="Normal 103 8 4" xfId="57452"/>
    <cellStyle name="Normal 103 9" xfId="19376"/>
    <cellStyle name="Normal 103 9 2" xfId="43952"/>
    <cellStyle name="Normal 103 9 3" xfId="57453"/>
    <cellStyle name="Normal 104" xfId="1292"/>
    <cellStyle name="Normal 104 10" xfId="7923"/>
    <cellStyle name="Normal 104 10 2" xfId="32940"/>
    <cellStyle name="Normal 104 11" xfId="27157"/>
    <cellStyle name="Normal 104 11 2" xfId="57454"/>
    <cellStyle name="Normal 104 12" xfId="57455"/>
    <cellStyle name="Normal 104 2" xfId="1293"/>
    <cellStyle name="Normal 104 2 10" xfId="27158"/>
    <cellStyle name="Normal 104 2 10 2" xfId="57456"/>
    <cellStyle name="Normal 104 2 11" xfId="57457"/>
    <cellStyle name="Normal 104 2 2" xfId="2779"/>
    <cellStyle name="Normal 104 2 2 2" xfId="6944"/>
    <cellStyle name="Normal 104 2 2 2 2" xfId="25930"/>
    <cellStyle name="Normal 104 2 2 2 2 2" xfId="50453"/>
    <cellStyle name="Normal 104 2 2 2 2 3" xfId="57458"/>
    <cellStyle name="Normal 104 2 2 2 3" xfId="18455"/>
    <cellStyle name="Normal 104 2 2 2 3 2" xfId="43149"/>
    <cellStyle name="Normal 104 2 2 2 4" xfId="10874"/>
    <cellStyle name="Normal 104 2 2 2 4 2" xfId="35891"/>
    <cellStyle name="Normal 104 2 2 2 5" xfId="32018"/>
    <cellStyle name="Normal 104 2 2 3" xfId="4965"/>
    <cellStyle name="Normal 104 2 2 3 2" xfId="12180"/>
    <cellStyle name="Normal 104 2 2 3 2 2" xfId="37197"/>
    <cellStyle name="Normal 104 2 2 3 3" xfId="30087"/>
    <cellStyle name="Normal 104 2 2 4" xfId="8931"/>
    <cellStyle name="Normal 104 2 2 4 2" xfId="33948"/>
    <cellStyle name="Normal 104 2 2 5" xfId="28155"/>
    <cellStyle name="Normal 104 2 2 5 2" xfId="57459"/>
    <cellStyle name="Normal 104 2 2 6" xfId="57460"/>
    <cellStyle name="Normal 104 2 3" xfId="5922"/>
    <cellStyle name="Normal 104 2 3 2" xfId="20693"/>
    <cellStyle name="Normal 104 2 3 2 2" xfId="45254"/>
    <cellStyle name="Normal 104 2 3 2 3" xfId="57461"/>
    <cellStyle name="Normal 104 2 3 3" xfId="14148"/>
    <cellStyle name="Normal 104 2 3 3 2" xfId="39022"/>
    <cellStyle name="Normal 104 2 3 4" xfId="9877"/>
    <cellStyle name="Normal 104 2 3 4 2" xfId="34894"/>
    <cellStyle name="Normal 104 2 3 5" xfId="31021"/>
    <cellStyle name="Normal 104 2 4" xfId="3968"/>
    <cellStyle name="Normal 104 2 4 2" xfId="21704"/>
    <cellStyle name="Normal 104 2 4 2 2" xfId="46263"/>
    <cellStyle name="Normal 104 2 4 2 3" xfId="57462"/>
    <cellStyle name="Normal 104 2 4 3" xfId="12181"/>
    <cellStyle name="Normal 104 2 4 3 2" xfId="37198"/>
    <cellStyle name="Normal 104 2 4 4" xfId="29090"/>
    <cellStyle name="Normal 104 2 5" xfId="15351"/>
    <cellStyle name="Normal 104 2 5 2" xfId="22726"/>
    <cellStyle name="Normal 104 2 5 2 2" xfId="47269"/>
    <cellStyle name="Normal 104 2 5 2 3" xfId="57463"/>
    <cellStyle name="Normal 104 2 5 3" xfId="40148"/>
    <cellStyle name="Normal 104 2 5 4" xfId="57464"/>
    <cellStyle name="Normal 104 2 6" xfId="16408"/>
    <cellStyle name="Normal 104 2 6 2" xfId="23827"/>
    <cellStyle name="Normal 104 2 6 2 2" xfId="48366"/>
    <cellStyle name="Normal 104 2 6 2 3" xfId="57465"/>
    <cellStyle name="Normal 104 2 6 3" xfId="41162"/>
    <cellStyle name="Normal 104 2 6 4" xfId="57466"/>
    <cellStyle name="Normal 104 2 7" xfId="17491"/>
    <cellStyle name="Normal 104 2 7 2" xfId="24933"/>
    <cellStyle name="Normal 104 2 7 2 2" xfId="49456"/>
    <cellStyle name="Normal 104 2 7 2 3" xfId="57467"/>
    <cellStyle name="Normal 104 2 7 3" xfId="42190"/>
    <cellStyle name="Normal 104 2 7 4" xfId="57468"/>
    <cellStyle name="Normal 104 2 8" xfId="19379"/>
    <cellStyle name="Normal 104 2 8 2" xfId="43955"/>
    <cellStyle name="Normal 104 2 8 3" xfId="57469"/>
    <cellStyle name="Normal 104 2 9" xfId="7924"/>
    <cellStyle name="Normal 104 2 9 2" xfId="32941"/>
    <cellStyle name="Normal 104 3" xfId="2778"/>
    <cellStyle name="Normal 104 3 2" xfId="6943"/>
    <cellStyle name="Normal 104 3 2 2" xfId="25929"/>
    <cellStyle name="Normal 104 3 2 2 2" xfId="50452"/>
    <cellStyle name="Normal 104 3 2 2 3" xfId="57470"/>
    <cellStyle name="Normal 104 3 2 3" xfId="18454"/>
    <cellStyle name="Normal 104 3 2 3 2" xfId="43148"/>
    <cellStyle name="Normal 104 3 2 4" xfId="10873"/>
    <cellStyle name="Normal 104 3 2 4 2" xfId="35890"/>
    <cellStyle name="Normal 104 3 2 5" xfId="32017"/>
    <cellStyle name="Normal 104 3 3" xfId="4964"/>
    <cellStyle name="Normal 104 3 3 2" xfId="12182"/>
    <cellStyle name="Normal 104 3 3 2 2" xfId="37199"/>
    <cellStyle name="Normal 104 3 3 3" xfId="30086"/>
    <cellStyle name="Normal 104 3 4" xfId="8930"/>
    <cellStyle name="Normal 104 3 4 2" xfId="33947"/>
    <cellStyle name="Normal 104 3 5" xfId="28154"/>
    <cellStyle name="Normal 104 3 5 2" xfId="57471"/>
    <cellStyle name="Normal 104 3 6" xfId="57472"/>
    <cellStyle name="Normal 104 4" xfId="5921"/>
    <cellStyle name="Normal 104 4 2" xfId="20692"/>
    <cellStyle name="Normal 104 4 2 2" xfId="45253"/>
    <cellStyle name="Normal 104 4 2 3" xfId="57473"/>
    <cellStyle name="Normal 104 4 3" xfId="14147"/>
    <cellStyle name="Normal 104 4 3 2" xfId="39021"/>
    <cellStyle name="Normal 104 4 4" xfId="9876"/>
    <cellStyle name="Normal 104 4 4 2" xfId="34893"/>
    <cellStyle name="Normal 104 4 5" xfId="31020"/>
    <cellStyle name="Normal 104 5" xfId="3967"/>
    <cellStyle name="Normal 104 5 2" xfId="21703"/>
    <cellStyle name="Normal 104 5 2 2" xfId="46262"/>
    <cellStyle name="Normal 104 5 2 3" xfId="57474"/>
    <cellStyle name="Normal 104 5 3" xfId="12183"/>
    <cellStyle name="Normal 104 5 3 2" xfId="37200"/>
    <cellStyle name="Normal 104 5 4" xfId="29089"/>
    <cellStyle name="Normal 104 6" xfId="15350"/>
    <cellStyle name="Normal 104 6 2" xfId="22725"/>
    <cellStyle name="Normal 104 6 2 2" xfId="47268"/>
    <cellStyle name="Normal 104 6 2 3" xfId="57475"/>
    <cellStyle name="Normal 104 6 3" xfId="40147"/>
    <cellStyle name="Normal 104 6 4" xfId="57476"/>
    <cellStyle name="Normal 104 7" xfId="16407"/>
    <cellStyle name="Normal 104 7 2" xfId="23826"/>
    <cellStyle name="Normal 104 7 2 2" xfId="48365"/>
    <cellStyle name="Normal 104 7 2 3" xfId="57477"/>
    <cellStyle name="Normal 104 7 3" xfId="41161"/>
    <cellStyle name="Normal 104 7 4" xfId="57478"/>
    <cellStyle name="Normal 104 8" xfId="17490"/>
    <cellStyle name="Normal 104 8 2" xfId="24932"/>
    <cellStyle name="Normal 104 8 2 2" xfId="49455"/>
    <cellStyle name="Normal 104 8 2 3" xfId="57479"/>
    <cellStyle name="Normal 104 8 3" xfId="42189"/>
    <cellStyle name="Normal 104 8 4" xfId="57480"/>
    <cellStyle name="Normal 104 9" xfId="19378"/>
    <cellStyle name="Normal 104 9 2" xfId="43954"/>
    <cellStyle name="Normal 104 9 3" xfId="57481"/>
    <cellStyle name="Normal 105" xfId="1294"/>
    <cellStyle name="Normal 105 10" xfId="7925"/>
    <cellStyle name="Normal 105 10 2" xfId="32942"/>
    <cellStyle name="Normal 105 11" xfId="27159"/>
    <cellStyle name="Normal 105 11 2" xfId="57482"/>
    <cellStyle name="Normal 105 12" xfId="57483"/>
    <cellStyle name="Normal 105 2" xfId="1295"/>
    <cellStyle name="Normal 105 2 10" xfId="27160"/>
    <cellStyle name="Normal 105 2 10 2" xfId="57484"/>
    <cellStyle name="Normal 105 2 11" xfId="57485"/>
    <cellStyle name="Normal 105 2 2" xfId="2781"/>
    <cellStyle name="Normal 105 2 2 2" xfId="6946"/>
    <cellStyle name="Normal 105 2 2 2 2" xfId="25932"/>
    <cellStyle name="Normal 105 2 2 2 2 2" xfId="50455"/>
    <cellStyle name="Normal 105 2 2 2 2 3" xfId="57486"/>
    <cellStyle name="Normal 105 2 2 2 3" xfId="18457"/>
    <cellStyle name="Normal 105 2 2 2 3 2" xfId="43151"/>
    <cellStyle name="Normal 105 2 2 2 4" xfId="10876"/>
    <cellStyle name="Normal 105 2 2 2 4 2" xfId="35893"/>
    <cellStyle name="Normal 105 2 2 2 5" xfId="32020"/>
    <cellStyle name="Normal 105 2 2 3" xfId="4967"/>
    <cellStyle name="Normal 105 2 2 3 2" xfId="12184"/>
    <cellStyle name="Normal 105 2 2 3 2 2" xfId="37201"/>
    <cellStyle name="Normal 105 2 2 3 3" xfId="30089"/>
    <cellStyle name="Normal 105 2 2 4" xfId="8933"/>
    <cellStyle name="Normal 105 2 2 4 2" xfId="33950"/>
    <cellStyle name="Normal 105 2 2 5" xfId="28157"/>
    <cellStyle name="Normal 105 2 2 5 2" xfId="57487"/>
    <cellStyle name="Normal 105 2 2 6" xfId="57488"/>
    <cellStyle name="Normal 105 2 3" xfId="5924"/>
    <cellStyle name="Normal 105 2 3 2" xfId="20695"/>
    <cellStyle name="Normal 105 2 3 2 2" xfId="45256"/>
    <cellStyle name="Normal 105 2 3 2 3" xfId="57489"/>
    <cellStyle name="Normal 105 2 3 3" xfId="14150"/>
    <cellStyle name="Normal 105 2 3 3 2" xfId="39024"/>
    <cellStyle name="Normal 105 2 3 4" xfId="9879"/>
    <cellStyle name="Normal 105 2 3 4 2" xfId="34896"/>
    <cellStyle name="Normal 105 2 3 5" xfId="31023"/>
    <cellStyle name="Normal 105 2 4" xfId="3970"/>
    <cellStyle name="Normal 105 2 4 2" xfId="21706"/>
    <cellStyle name="Normal 105 2 4 2 2" xfId="46265"/>
    <cellStyle name="Normal 105 2 4 2 3" xfId="57490"/>
    <cellStyle name="Normal 105 2 4 3" xfId="12185"/>
    <cellStyle name="Normal 105 2 4 3 2" xfId="37202"/>
    <cellStyle name="Normal 105 2 4 4" xfId="29092"/>
    <cellStyle name="Normal 105 2 5" xfId="15353"/>
    <cellStyle name="Normal 105 2 5 2" xfId="22728"/>
    <cellStyle name="Normal 105 2 5 2 2" xfId="47271"/>
    <cellStyle name="Normal 105 2 5 2 3" xfId="57491"/>
    <cellStyle name="Normal 105 2 5 3" xfId="40150"/>
    <cellStyle name="Normal 105 2 5 4" xfId="57492"/>
    <cellStyle name="Normal 105 2 6" xfId="16410"/>
    <cellStyle name="Normal 105 2 6 2" xfId="23829"/>
    <cellStyle name="Normal 105 2 6 2 2" xfId="48368"/>
    <cellStyle name="Normal 105 2 6 2 3" xfId="57493"/>
    <cellStyle name="Normal 105 2 6 3" xfId="41164"/>
    <cellStyle name="Normal 105 2 6 4" xfId="57494"/>
    <cellStyle name="Normal 105 2 7" xfId="17493"/>
    <cellStyle name="Normal 105 2 7 2" xfId="24935"/>
    <cellStyle name="Normal 105 2 7 2 2" xfId="49458"/>
    <cellStyle name="Normal 105 2 7 2 3" xfId="57495"/>
    <cellStyle name="Normal 105 2 7 3" xfId="42192"/>
    <cellStyle name="Normal 105 2 7 4" xfId="57496"/>
    <cellStyle name="Normal 105 2 8" xfId="19381"/>
    <cellStyle name="Normal 105 2 8 2" xfId="43957"/>
    <cellStyle name="Normal 105 2 8 3" xfId="57497"/>
    <cellStyle name="Normal 105 2 9" xfId="7926"/>
    <cellStyle name="Normal 105 2 9 2" xfId="32943"/>
    <cellStyle name="Normal 105 3" xfId="2780"/>
    <cellStyle name="Normal 105 3 2" xfId="6945"/>
    <cellStyle name="Normal 105 3 2 2" xfId="25931"/>
    <cellStyle name="Normal 105 3 2 2 2" xfId="50454"/>
    <cellStyle name="Normal 105 3 2 2 3" xfId="57498"/>
    <cellStyle name="Normal 105 3 2 3" xfId="18456"/>
    <cellStyle name="Normal 105 3 2 3 2" xfId="43150"/>
    <cellStyle name="Normal 105 3 2 4" xfId="10875"/>
    <cellStyle name="Normal 105 3 2 4 2" xfId="35892"/>
    <cellStyle name="Normal 105 3 2 5" xfId="32019"/>
    <cellStyle name="Normal 105 3 3" xfId="4966"/>
    <cellStyle name="Normal 105 3 3 2" xfId="12186"/>
    <cellStyle name="Normal 105 3 3 2 2" xfId="37203"/>
    <cellStyle name="Normal 105 3 3 3" xfId="30088"/>
    <cellStyle name="Normal 105 3 4" xfId="8932"/>
    <cellStyle name="Normal 105 3 4 2" xfId="33949"/>
    <cellStyle name="Normal 105 3 5" xfId="28156"/>
    <cellStyle name="Normal 105 3 5 2" xfId="57499"/>
    <cellStyle name="Normal 105 3 6" xfId="57500"/>
    <cellStyle name="Normal 105 4" xfId="5923"/>
    <cellStyle name="Normal 105 4 2" xfId="20694"/>
    <cellStyle name="Normal 105 4 2 2" xfId="45255"/>
    <cellStyle name="Normal 105 4 2 3" xfId="57501"/>
    <cellStyle name="Normal 105 4 3" xfId="14149"/>
    <cellStyle name="Normal 105 4 3 2" xfId="39023"/>
    <cellStyle name="Normal 105 4 4" xfId="9878"/>
    <cellStyle name="Normal 105 4 4 2" xfId="34895"/>
    <cellStyle name="Normal 105 4 5" xfId="31022"/>
    <cellStyle name="Normal 105 5" xfId="3969"/>
    <cellStyle name="Normal 105 5 2" xfId="21705"/>
    <cellStyle name="Normal 105 5 2 2" xfId="46264"/>
    <cellStyle name="Normal 105 5 2 3" xfId="57502"/>
    <cellStyle name="Normal 105 5 3" xfId="12187"/>
    <cellStyle name="Normal 105 5 3 2" xfId="37204"/>
    <cellStyle name="Normal 105 5 4" xfId="29091"/>
    <cellStyle name="Normal 105 6" xfId="15352"/>
    <cellStyle name="Normal 105 6 2" xfId="22727"/>
    <cellStyle name="Normal 105 6 2 2" xfId="47270"/>
    <cellStyle name="Normal 105 6 2 3" xfId="57503"/>
    <cellStyle name="Normal 105 6 3" xfId="40149"/>
    <cellStyle name="Normal 105 6 4" xfId="57504"/>
    <cellStyle name="Normal 105 7" xfId="16409"/>
    <cellStyle name="Normal 105 7 2" xfId="23828"/>
    <cellStyle name="Normal 105 7 2 2" xfId="48367"/>
    <cellStyle name="Normal 105 7 2 3" xfId="57505"/>
    <cellStyle name="Normal 105 7 3" xfId="41163"/>
    <cellStyle name="Normal 105 7 4" xfId="57506"/>
    <cellStyle name="Normal 105 8" xfId="17492"/>
    <cellStyle name="Normal 105 8 2" xfId="24934"/>
    <cellStyle name="Normal 105 8 2 2" xfId="49457"/>
    <cellStyle name="Normal 105 8 2 3" xfId="57507"/>
    <cellStyle name="Normal 105 8 3" xfId="42191"/>
    <cellStyle name="Normal 105 8 4" xfId="57508"/>
    <cellStyle name="Normal 105 9" xfId="19380"/>
    <cellStyle name="Normal 105 9 2" xfId="43956"/>
    <cellStyle name="Normal 105 9 3" xfId="57509"/>
    <cellStyle name="Normal 106" xfId="1296"/>
    <cellStyle name="Normal 106 10" xfId="7927"/>
    <cellStyle name="Normal 106 10 2" xfId="32944"/>
    <cellStyle name="Normal 106 11" xfId="27161"/>
    <cellStyle name="Normal 106 11 2" xfId="57510"/>
    <cellStyle name="Normal 106 12" xfId="57511"/>
    <cellStyle name="Normal 106 2" xfId="1297"/>
    <cellStyle name="Normal 106 2 10" xfId="27162"/>
    <cellStyle name="Normal 106 2 10 2" xfId="57512"/>
    <cellStyle name="Normal 106 2 11" xfId="57513"/>
    <cellStyle name="Normal 106 2 2" xfId="2783"/>
    <cellStyle name="Normal 106 2 2 2" xfId="6948"/>
    <cellStyle name="Normal 106 2 2 2 2" xfId="25934"/>
    <cellStyle name="Normal 106 2 2 2 2 2" xfId="50457"/>
    <cellStyle name="Normal 106 2 2 2 2 3" xfId="57514"/>
    <cellStyle name="Normal 106 2 2 2 3" xfId="18459"/>
    <cellStyle name="Normal 106 2 2 2 3 2" xfId="43153"/>
    <cellStyle name="Normal 106 2 2 2 4" xfId="10878"/>
    <cellStyle name="Normal 106 2 2 2 4 2" xfId="35895"/>
    <cellStyle name="Normal 106 2 2 2 5" xfId="32022"/>
    <cellStyle name="Normal 106 2 2 3" xfId="4969"/>
    <cellStyle name="Normal 106 2 2 3 2" xfId="12188"/>
    <cellStyle name="Normal 106 2 2 3 2 2" xfId="37205"/>
    <cellStyle name="Normal 106 2 2 3 3" xfId="30091"/>
    <cellStyle name="Normal 106 2 2 4" xfId="8935"/>
    <cellStyle name="Normal 106 2 2 4 2" xfId="33952"/>
    <cellStyle name="Normal 106 2 2 5" xfId="28159"/>
    <cellStyle name="Normal 106 2 2 5 2" xfId="57515"/>
    <cellStyle name="Normal 106 2 2 6" xfId="57516"/>
    <cellStyle name="Normal 106 2 3" xfId="5926"/>
    <cellStyle name="Normal 106 2 3 2" xfId="20697"/>
    <cellStyle name="Normal 106 2 3 2 2" xfId="45258"/>
    <cellStyle name="Normal 106 2 3 2 3" xfId="57517"/>
    <cellStyle name="Normal 106 2 3 3" xfId="14152"/>
    <cellStyle name="Normal 106 2 3 3 2" xfId="39026"/>
    <cellStyle name="Normal 106 2 3 4" xfId="9881"/>
    <cellStyle name="Normal 106 2 3 4 2" xfId="34898"/>
    <cellStyle name="Normal 106 2 3 5" xfId="31025"/>
    <cellStyle name="Normal 106 2 4" xfId="3972"/>
    <cellStyle name="Normal 106 2 4 2" xfId="21708"/>
    <cellStyle name="Normal 106 2 4 2 2" xfId="46267"/>
    <cellStyle name="Normal 106 2 4 2 3" xfId="57518"/>
    <cellStyle name="Normal 106 2 4 3" xfId="12189"/>
    <cellStyle name="Normal 106 2 4 3 2" xfId="37206"/>
    <cellStyle name="Normal 106 2 4 4" xfId="29094"/>
    <cellStyle name="Normal 106 2 5" xfId="15355"/>
    <cellStyle name="Normal 106 2 5 2" xfId="22730"/>
    <cellStyle name="Normal 106 2 5 2 2" xfId="47273"/>
    <cellStyle name="Normal 106 2 5 2 3" xfId="57519"/>
    <cellStyle name="Normal 106 2 5 3" xfId="40152"/>
    <cellStyle name="Normal 106 2 5 4" xfId="57520"/>
    <cellStyle name="Normal 106 2 6" xfId="16412"/>
    <cellStyle name="Normal 106 2 6 2" xfId="23831"/>
    <cellStyle name="Normal 106 2 6 2 2" xfId="48370"/>
    <cellStyle name="Normal 106 2 6 2 3" xfId="57521"/>
    <cellStyle name="Normal 106 2 6 3" xfId="41166"/>
    <cellStyle name="Normal 106 2 6 4" xfId="57522"/>
    <cellStyle name="Normal 106 2 7" xfId="17495"/>
    <cellStyle name="Normal 106 2 7 2" xfId="24937"/>
    <cellStyle name="Normal 106 2 7 2 2" xfId="49460"/>
    <cellStyle name="Normal 106 2 7 2 3" xfId="57523"/>
    <cellStyle name="Normal 106 2 7 3" xfId="42194"/>
    <cellStyle name="Normal 106 2 7 4" xfId="57524"/>
    <cellStyle name="Normal 106 2 8" xfId="19383"/>
    <cellStyle name="Normal 106 2 8 2" xfId="43959"/>
    <cellStyle name="Normal 106 2 8 3" xfId="57525"/>
    <cellStyle name="Normal 106 2 9" xfId="7928"/>
    <cellStyle name="Normal 106 2 9 2" xfId="32945"/>
    <cellStyle name="Normal 106 3" xfId="2782"/>
    <cellStyle name="Normal 106 3 2" xfId="6947"/>
    <cellStyle name="Normal 106 3 2 2" xfId="25933"/>
    <cellStyle name="Normal 106 3 2 2 2" xfId="50456"/>
    <cellStyle name="Normal 106 3 2 2 3" xfId="57526"/>
    <cellStyle name="Normal 106 3 2 3" xfId="18458"/>
    <cellStyle name="Normal 106 3 2 3 2" xfId="43152"/>
    <cellStyle name="Normal 106 3 2 4" xfId="10877"/>
    <cellStyle name="Normal 106 3 2 4 2" xfId="35894"/>
    <cellStyle name="Normal 106 3 2 5" xfId="32021"/>
    <cellStyle name="Normal 106 3 3" xfId="4968"/>
    <cellStyle name="Normal 106 3 3 2" xfId="12190"/>
    <cellStyle name="Normal 106 3 3 2 2" xfId="37207"/>
    <cellStyle name="Normal 106 3 3 3" xfId="30090"/>
    <cellStyle name="Normal 106 3 4" xfId="8934"/>
    <cellStyle name="Normal 106 3 4 2" xfId="33951"/>
    <cellStyle name="Normal 106 3 5" xfId="28158"/>
    <cellStyle name="Normal 106 3 5 2" xfId="57527"/>
    <cellStyle name="Normal 106 3 6" xfId="57528"/>
    <cellStyle name="Normal 106 4" xfId="5925"/>
    <cellStyle name="Normal 106 4 2" xfId="20696"/>
    <cellStyle name="Normal 106 4 2 2" xfId="45257"/>
    <cellStyle name="Normal 106 4 2 3" xfId="57529"/>
    <cellStyle name="Normal 106 4 3" xfId="14151"/>
    <cellStyle name="Normal 106 4 3 2" xfId="39025"/>
    <cellStyle name="Normal 106 4 4" xfId="9880"/>
    <cellStyle name="Normal 106 4 4 2" xfId="34897"/>
    <cellStyle name="Normal 106 4 5" xfId="31024"/>
    <cellStyle name="Normal 106 5" xfId="3971"/>
    <cellStyle name="Normal 106 5 2" xfId="21707"/>
    <cellStyle name="Normal 106 5 2 2" xfId="46266"/>
    <cellStyle name="Normal 106 5 2 3" xfId="57530"/>
    <cellStyle name="Normal 106 5 3" xfId="12191"/>
    <cellStyle name="Normal 106 5 3 2" xfId="37208"/>
    <cellStyle name="Normal 106 5 4" xfId="29093"/>
    <cellStyle name="Normal 106 6" xfId="15354"/>
    <cellStyle name="Normal 106 6 2" xfId="22729"/>
    <cellStyle name="Normal 106 6 2 2" xfId="47272"/>
    <cellStyle name="Normal 106 6 2 3" xfId="57531"/>
    <cellStyle name="Normal 106 6 3" xfId="40151"/>
    <cellStyle name="Normal 106 6 4" xfId="57532"/>
    <cellStyle name="Normal 106 7" xfId="16411"/>
    <cellStyle name="Normal 106 7 2" xfId="23830"/>
    <cellStyle name="Normal 106 7 2 2" xfId="48369"/>
    <cellStyle name="Normal 106 7 2 3" xfId="57533"/>
    <cellStyle name="Normal 106 7 3" xfId="41165"/>
    <cellStyle name="Normal 106 7 4" xfId="57534"/>
    <cellStyle name="Normal 106 8" xfId="17494"/>
    <cellStyle name="Normal 106 8 2" xfId="24936"/>
    <cellStyle name="Normal 106 8 2 2" xfId="49459"/>
    <cellStyle name="Normal 106 8 2 3" xfId="57535"/>
    <cellStyle name="Normal 106 8 3" xfId="42193"/>
    <cellStyle name="Normal 106 8 4" xfId="57536"/>
    <cellStyle name="Normal 106 9" xfId="19382"/>
    <cellStyle name="Normal 106 9 2" xfId="43958"/>
    <cellStyle name="Normal 106 9 3" xfId="57537"/>
    <cellStyle name="Normal 107" xfId="1298"/>
    <cellStyle name="Normal 107 10" xfId="7929"/>
    <cellStyle name="Normal 107 10 2" xfId="32946"/>
    <cellStyle name="Normal 107 11" xfId="27163"/>
    <cellStyle name="Normal 107 11 2" xfId="57538"/>
    <cellStyle name="Normal 107 12" xfId="57539"/>
    <cellStyle name="Normal 107 2" xfId="1299"/>
    <cellStyle name="Normal 107 2 10" xfId="27164"/>
    <cellStyle name="Normal 107 2 10 2" xfId="57540"/>
    <cellStyle name="Normal 107 2 11" xfId="57541"/>
    <cellStyle name="Normal 107 2 2" xfId="2785"/>
    <cellStyle name="Normal 107 2 2 2" xfId="6950"/>
    <cellStyle name="Normal 107 2 2 2 2" xfId="25936"/>
    <cellStyle name="Normal 107 2 2 2 2 2" xfId="50459"/>
    <cellStyle name="Normal 107 2 2 2 2 3" xfId="57542"/>
    <cellStyle name="Normal 107 2 2 2 3" xfId="18461"/>
    <cellStyle name="Normal 107 2 2 2 3 2" xfId="43155"/>
    <cellStyle name="Normal 107 2 2 2 4" xfId="10880"/>
    <cellStyle name="Normal 107 2 2 2 4 2" xfId="35897"/>
    <cellStyle name="Normal 107 2 2 2 5" xfId="32024"/>
    <cellStyle name="Normal 107 2 2 3" xfId="4971"/>
    <cellStyle name="Normal 107 2 2 3 2" xfId="12192"/>
    <cellStyle name="Normal 107 2 2 3 2 2" xfId="37209"/>
    <cellStyle name="Normal 107 2 2 3 3" xfId="30093"/>
    <cellStyle name="Normal 107 2 2 4" xfId="8937"/>
    <cellStyle name="Normal 107 2 2 4 2" xfId="33954"/>
    <cellStyle name="Normal 107 2 2 5" xfId="28161"/>
    <cellStyle name="Normal 107 2 2 5 2" xfId="57543"/>
    <cellStyle name="Normal 107 2 2 6" xfId="57544"/>
    <cellStyle name="Normal 107 2 3" xfId="5928"/>
    <cellStyle name="Normal 107 2 3 2" xfId="20699"/>
    <cellStyle name="Normal 107 2 3 2 2" xfId="45260"/>
    <cellStyle name="Normal 107 2 3 2 3" xfId="57545"/>
    <cellStyle name="Normal 107 2 3 3" xfId="14154"/>
    <cellStyle name="Normal 107 2 3 3 2" xfId="39028"/>
    <cellStyle name="Normal 107 2 3 4" xfId="9883"/>
    <cellStyle name="Normal 107 2 3 4 2" xfId="34900"/>
    <cellStyle name="Normal 107 2 3 5" xfId="31027"/>
    <cellStyle name="Normal 107 2 4" xfId="3974"/>
    <cellStyle name="Normal 107 2 4 2" xfId="21710"/>
    <cellStyle name="Normal 107 2 4 2 2" xfId="46269"/>
    <cellStyle name="Normal 107 2 4 2 3" xfId="57546"/>
    <cellStyle name="Normal 107 2 4 3" xfId="12193"/>
    <cellStyle name="Normal 107 2 4 3 2" xfId="37210"/>
    <cellStyle name="Normal 107 2 4 4" xfId="29096"/>
    <cellStyle name="Normal 107 2 5" xfId="15357"/>
    <cellStyle name="Normal 107 2 5 2" xfId="22732"/>
    <cellStyle name="Normal 107 2 5 2 2" xfId="47275"/>
    <cellStyle name="Normal 107 2 5 2 3" xfId="57547"/>
    <cellStyle name="Normal 107 2 5 3" xfId="40154"/>
    <cellStyle name="Normal 107 2 5 4" xfId="57548"/>
    <cellStyle name="Normal 107 2 6" xfId="16414"/>
    <cellStyle name="Normal 107 2 6 2" xfId="23833"/>
    <cellStyle name="Normal 107 2 6 2 2" xfId="48372"/>
    <cellStyle name="Normal 107 2 6 2 3" xfId="57549"/>
    <cellStyle name="Normal 107 2 6 3" xfId="41168"/>
    <cellStyle name="Normal 107 2 6 4" xfId="57550"/>
    <cellStyle name="Normal 107 2 7" xfId="17497"/>
    <cellStyle name="Normal 107 2 7 2" xfId="24939"/>
    <cellStyle name="Normal 107 2 7 2 2" xfId="49462"/>
    <cellStyle name="Normal 107 2 7 2 3" xfId="57551"/>
    <cellStyle name="Normal 107 2 7 3" xfId="42196"/>
    <cellStyle name="Normal 107 2 7 4" xfId="57552"/>
    <cellStyle name="Normal 107 2 8" xfId="19385"/>
    <cellStyle name="Normal 107 2 8 2" xfId="43961"/>
    <cellStyle name="Normal 107 2 8 3" xfId="57553"/>
    <cellStyle name="Normal 107 2 9" xfId="7930"/>
    <cellStyle name="Normal 107 2 9 2" xfId="32947"/>
    <cellStyle name="Normal 107 3" xfId="2784"/>
    <cellStyle name="Normal 107 3 2" xfId="6949"/>
    <cellStyle name="Normal 107 3 2 2" xfId="25935"/>
    <cellStyle name="Normal 107 3 2 2 2" xfId="50458"/>
    <cellStyle name="Normal 107 3 2 2 3" xfId="57554"/>
    <cellStyle name="Normal 107 3 2 3" xfId="18460"/>
    <cellStyle name="Normal 107 3 2 3 2" xfId="43154"/>
    <cellStyle name="Normal 107 3 2 4" xfId="10879"/>
    <cellStyle name="Normal 107 3 2 4 2" xfId="35896"/>
    <cellStyle name="Normal 107 3 2 5" xfId="32023"/>
    <cellStyle name="Normal 107 3 3" xfId="4970"/>
    <cellStyle name="Normal 107 3 3 2" xfId="12194"/>
    <cellStyle name="Normal 107 3 3 2 2" xfId="37211"/>
    <cellStyle name="Normal 107 3 3 3" xfId="30092"/>
    <cellStyle name="Normal 107 3 4" xfId="8936"/>
    <cellStyle name="Normal 107 3 4 2" xfId="33953"/>
    <cellStyle name="Normal 107 3 5" xfId="28160"/>
    <cellStyle name="Normal 107 3 5 2" xfId="57555"/>
    <cellStyle name="Normal 107 3 6" xfId="57556"/>
    <cellStyle name="Normal 107 4" xfId="5927"/>
    <cellStyle name="Normal 107 4 2" xfId="20698"/>
    <cellStyle name="Normal 107 4 2 2" xfId="45259"/>
    <cellStyle name="Normal 107 4 2 3" xfId="57557"/>
    <cellStyle name="Normal 107 4 3" xfId="14153"/>
    <cellStyle name="Normal 107 4 3 2" xfId="39027"/>
    <cellStyle name="Normal 107 4 4" xfId="9882"/>
    <cellStyle name="Normal 107 4 4 2" xfId="34899"/>
    <cellStyle name="Normal 107 4 5" xfId="31026"/>
    <cellStyle name="Normal 107 5" xfId="3973"/>
    <cellStyle name="Normal 107 5 2" xfId="21709"/>
    <cellStyle name="Normal 107 5 2 2" xfId="46268"/>
    <cellStyle name="Normal 107 5 2 3" xfId="57558"/>
    <cellStyle name="Normal 107 5 3" xfId="12195"/>
    <cellStyle name="Normal 107 5 3 2" xfId="37212"/>
    <cellStyle name="Normal 107 5 4" xfId="29095"/>
    <cellStyle name="Normal 107 6" xfId="15356"/>
    <cellStyle name="Normal 107 6 2" xfId="22731"/>
    <cellStyle name="Normal 107 6 2 2" xfId="47274"/>
    <cellStyle name="Normal 107 6 2 3" xfId="57559"/>
    <cellStyle name="Normal 107 6 3" xfId="40153"/>
    <cellStyle name="Normal 107 6 4" xfId="57560"/>
    <cellStyle name="Normal 107 7" xfId="16413"/>
    <cellStyle name="Normal 107 7 2" xfId="23832"/>
    <cellStyle name="Normal 107 7 2 2" xfId="48371"/>
    <cellStyle name="Normal 107 7 2 3" xfId="57561"/>
    <cellStyle name="Normal 107 7 3" xfId="41167"/>
    <cellStyle name="Normal 107 7 4" xfId="57562"/>
    <cellStyle name="Normal 107 8" xfId="17496"/>
    <cellStyle name="Normal 107 8 2" xfId="24938"/>
    <cellStyle name="Normal 107 8 2 2" xfId="49461"/>
    <cellStyle name="Normal 107 8 2 3" xfId="57563"/>
    <cellStyle name="Normal 107 8 3" xfId="42195"/>
    <cellStyle name="Normal 107 8 4" xfId="57564"/>
    <cellStyle name="Normal 107 9" xfId="19384"/>
    <cellStyle name="Normal 107 9 2" xfId="43960"/>
    <cellStyle name="Normal 107 9 3" xfId="57565"/>
    <cellStyle name="Normal 108" xfId="1300"/>
    <cellStyle name="Normal 108 10" xfId="7931"/>
    <cellStyle name="Normal 108 10 2" xfId="32948"/>
    <cellStyle name="Normal 108 11" xfId="27165"/>
    <cellStyle name="Normal 108 11 2" xfId="57566"/>
    <cellStyle name="Normal 108 12" xfId="57567"/>
    <cellStyle name="Normal 108 2" xfId="1301"/>
    <cellStyle name="Normal 108 2 10" xfId="27166"/>
    <cellStyle name="Normal 108 2 10 2" xfId="57568"/>
    <cellStyle name="Normal 108 2 11" xfId="57569"/>
    <cellStyle name="Normal 108 2 2" xfId="2787"/>
    <cellStyle name="Normal 108 2 2 2" xfId="6952"/>
    <cellStyle name="Normal 108 2 2 2 2" xfId="25938"/>
    <cellStyle name="Normal 108 2 2 2 2 2" xfId="50461"/>
    <cellStyle name="Normal 108 2 2 2 2 3" xfId="57570"/>
    <cellStyle name="Normal 108 2 2 2 3" xfId="18463"/>
    <cellStyle name="Normal 108 2 2 2 3 2" xfId="43157"/>
    <cellStyle name="Normal 108 2 2 2 4" xfId="10882"/>
    <cellStyle name="Normal 108 2 2 2 4 2" xfId="35899"/>
    <cellStyle name="Normal 108 2 2 2 5" xfId="32026"/>
    <cellStyle name="Normal 108 2 2 3" xfId="4973"/>
    <cellStyle name="Normal 108 2 2 3 2" xfId="12196"/>
    <cellStyle name="Normal 108 2 2 3 2 2" xfId="37213"/>
    <cellStyle name="Normal 108 2 2 3 3" xfId="30095"/>
    <cellStyle name="Normal 108 2 2 4" xfId="8939"/>
    <cellStyle name="Normal 108 2 2 4 2" xfId="33956"/>
    <cellStyle name="Normal 108 2 2 5" xfId="28163"/>
    <cellStyle name="Normal 108 2 2 5 2" xfId="57571"/>
    <cellStyle name="Normal 108 2 2 6" xfId="57572"/>
    <cellStyle name="Normal 108 2 3" xfId="5930"/>
    <cellStyle name="Normal 108 2 3 2" xfId="20701"/>
    <cellStyle name="Normal 108 2 3 2 2" xfId="45262"/>
    <cellStyle name="Normal 108 2 3 2 3" xfId="57573"/>
    <cellStyle name="Normal 108 2 3 3" xfId="14156"/>
    <cellStyle name="Normal 108 2 3 3 2" xfId="39030"/>
    <cellStyle name="Normal 108 2 3 4" xfId="9885"/>
    <cellStyle name="Normal 108 2 3 4 2" xfId="34902"/>
    <cellStyle name="Normal 108 2 3 5" xfId="31029"/>
    <cellStyle name="Normal 108 2 4" xfId="3976"/>
    <cellStyle name="Normal 108 2 4 2" xfId="21712"/>
    <cellStyle name="Normal 108 2 4 2 2" xfId="46271"/>
    <cellStyle name="Normal 108 2 4 2 3" xfId="57574"/>
    <cellStyle name="Normal 108 2 4 3" xfId="12197"/>
    <cellStyle name="Normal 108 2 4 3 2" xfId="37214"/>
    <cellStyle name="Normal 108 2 4 4" xfId="29098"/>
    <cellStyle name="Normal 108 2 5" xfId="15359"/>
    <cellStyle name="Normal 108 2 5 2" xfId="22734"/>
    <cellStyle name="Normal 108 2 5 2 2" xfId="47277"/>
    <cellStyle name="Normal 108 2 5 2 3" xfId="57575"/>
    <cellStyle name="Normal 108 2 5 3" xfId="40156"/>
    <cellStyle name="Normal 108 2 5 4" xfId="57576"/>
    <cellStyle name="Normal 108 2 6" xfId="16416"/>
    <cellStyle name="Normal 108 2 6 2" xfId="23835"/>
    <cellStyle name="Normal 108 2 6 2 2" xfId="48374"/>
    <cellStyle name="Normal 108 2 6 2 3" xfId="57577"/>
    <cellStyle name="Normal 108 2 6 3" xfId="41170"/>
    <cellStyle name="Normal 108 2 6 4" xfId="57578"/>
    <cellStyle name="Normal 108 2 7" xfId="17499"/>
    <cellStyle name="Normal 108 2 7 2" xfId="24941"/>
    <cellStyle name="Normal 108 2 7 2 2" xfId="49464"/>
    <cellStyle name="Normal 108 2 7 2 3" xfId="57579"/>
    <cellStyle name="Normal 108 2 7 3" xfId="42198"/>
    <cellStyle name="Normal 108 2 7 4" xfId="57580"/>
    <cellStyle name="Normal 108 2 8" xfId="19387"/>
    <cellStyle name="Normal 108 2 8 2" xfId="43963"/>
    <cellStyle name="Normal 108 2 8 3" xfId="57581"/>
    <cellStyle name="Normal 108 2 9" xfId="7932"/>
    <cellStyle name="Normal 108 2 9 2" xfId="32949"/>
    <cellStyle name="Normal 108 3" xfId="2786"/>
    <cellStyle name="Normal 108 3 2" xfId="6951"/>
    <cellStyle name="Normal 108 3 2 2" xfId="25937"/>
    <cellStyle name="Normal 108 3 2 2 2" xfId="50460"/>
    <cellStyle name="Normal 108 3 2 2 3" xfId="57582"/>
    <cellStyle name="Normal 108 3 2 3" xfId="18462"/>
    <cellStyle name="Normal 108 3 2 3 2" xfId="43156"/>
    <cellStyle name="Normal 108 3 2 4" xfId="10881"/>
    <cellStyle name="Normal 108 3 2 4 2" xfId="35898"/>
    <cellStyle name="Normal 108 3 2 5" xfId="32025"/>
    <cellStyle name="Normal 108 3 3" xfId="4972"/>
    <cellStyle name="Normal 108 3 3 2" xfId="12198"/>
    <cellStyle name="Normal 108 3 3 2 2" xfId="37215"/>
    <cellStyle name="Normal 108 3 3 3" xfId="30094"/>
    <cellStyle name="Normal 108 3 4" xfId="8938"/>
    <cellStyle name="Normal 108 3 4 2" xfId="33955"/>
    <cellStyle name="Normal 108 3 5" xfId="28162"/>
    <cellStyle name="Normal 108 3 5 2" xfId="57583"/>
    <cellStyle name="Normal 108 3 6" xfId="57584"/>
    <cellStyle name="Normal 108 4" xfId="5929"/>
    <cellStyle name="Normal 108 4 2" xfId="20700"/>
    <cellStyle name="Normal 108 4 2 2" xfId="45261"/>
    <cellStyle name="Normal 108 4 2 3" xfId="57585"/>
    <cellStyle name="Normal 108 4 3" xfId="14155"/>
    <cellStyle name="Normal 108 4 3 2" xfId="39029"/>
    <cellStyle name="Normal 108 4 4" xfId="9884"/>
    <cellStyle name="Normal 108 4 4 2" xfId="34901"/>
    <cellStyle name="Normal 108 4 5" xfId="31028"/>
    <cellStyle name="Normal 108 5" xfId="3975"/>
    <cellStyle name="Normal 108 5 2" xfId="21711"/>
    <cellStyle name="Normal 108 5 2 2" xfId="46270"/>
    <cellStyle name="Normal 108 5 2 3" xfId="57586"/>
    <cellStyle name="Normal 108 5 3" xfId="12199"/>
    <cellStyle name="Normal 108 5 3 2" xfId="37216"/>
    <cellStyle name="Normal 108 5 4" xfId="29097"/>
    <cellStyle name="Normal 108 6" xfId="15358"/>
    <cellStyle name="Normal 108 6 2" xfId="22733"/>
    <cellStyle name="Normal 108 6 2 2" xfId="47276"/>
    <cellStyle name="Normal 108 6 2 3" xfId="57587"/>
    <cellStyle name="Normal 108 6 3" xfId="40155"/>
    <cellStyle name="Normal 108 6 4" xfId="57588"/>
    <cellStyle name="Normal 108 7" xfId="16415"/>
    <cellStyle name="Normal 108 7 2" xfId="23834"/>
    <cellStyle name="Normal 108 7 2 2" xfId="48373"/>
    <cellStyle name="Normal 108 7 2 3" xfId="57589"/>
    <cellStyle name="Normal 108 7 3" xfId="41169"/>
    <cellStyle name="Normal 108 7 4" xfId="57590"/>
    <cellStyle name="Normal 108 8" xfId="17498"/>
    <cellStyle name="Normal 108 8 2" xfId="24940"/>
    <cellStyle name="Normal 108 8 2 2" xfId="49463"/>
    <cellStyle name="Normal 108 8 2 3" xfId="57591"/>
    <cellStyle name="Normal 108 8 3" xfId="42197"/>
    <cellStyle name="Normal 108 8 4" xfId="57592"/>
    <cellStyle name="Normal 108 9" xfId="19386"/>
    <cellStyle name="Normal 108 9 2" xfId="43962"/>
    <cellStyle name="Normal 108 9 3" xfId="57593"/>
    <cellStyle name="Normal 109" xfId="1302"/>
    <cellStyle name="Normal 109 10" xfId="7933"/>
    <cellStyle name="Normal 109 10 2" xfId="32950"/>
    <cellStyle name="Normal 109 11" xfId="27167"/>
    <cellStyle name="Normal 109 11 2" xfId="57594"/>
    <cellStyle name="Normal 109 12" xfId="57595"/>
    <cellStyle name="Normal 109 2" xfId="1303"/>
    <cellStyle name="Normal 109 2 10" xfId="27168"/>
    <cellStyle name="Normal 109 2 10 2" xfId="57596"/>
    <cellStyle name="Normal 109 2 11" xfId="57597"/>
    <cellStyle name="Normal 109 2 2" xfId="2789"/>
    <cellStyle name="Normal 109 2 2 2" xfId="6954"/>
    <cellStyle name="Normal 109 2 2 2 2" xfId="25940"/>
    <cellStyle name="Normal 109 2 2 2 2 2" xfId="50463"/>
    <cellStyle name="Normal 109 2 2 2 2 3" xfId="57598"/>
    <cellStyle name="Normal 109 2 2 2 3" xfId="18465"/>
    <cellStyle name="Normal 109 2 2 2 3 2" xfId="43159"/>
    <cellStyle name="Normal 109 2 2 2 4" xfId="10884"/>
    <cellStyle name="Normal 109 2 2 2 4 2" xfId="35901"/>
    <cellStyle name="Normal 109 2 2 2 5" xfId="32028"/>
    <cellStyle name="Normal 109 2 2 3" xfId="4975"/>
    <cellStyle name="Normal 109 2 2 3 2" xfId="12200"/>
    <cellStyle name="Normal 109 2 2 3 2 2" xfId="37217"/>
    <cellStyle name="Normal 109 2 2 3 3" xfId="30097"/>
    <cellStyle name="Normal 109 2 2 4" xfId="8941"/>
    <cellStyle name="Normal 109 2 2 4 2" xfId="33958"/>
    <cellStyle name="Normal 109 2 2 5" xfId="28165"/>
    <cellStyle name="Normal 109 2 2 5 2" xfId="57599"/>
    <cellStyle name="Normal 109 2 2 6" xfId="57600"/>
    <cellStyle name="Normal 109 2 3" xfId="5932"/>
    <cellStyle name="Normal 109 2 3 2" xfId="20703"/>
    <cellStyle name="Normal 109 2 3 2 2" xfId="45264"/>
    <cellStyle name="Normal 109 2 3 2 3" xfId="57601"/>
    <cellStyle name="Normal 109 2 3 3" xfId="14158"/>
    <cellStyle name="Normal 109 2 3 3 2" xfId="39032"/>
    <cellStyle name="Normal 109 2 3 4" xfId="9887"/>
    <cellStyle name="Normal 109 2 3 4 2" xfId="34904"/>
    <cellStyle name="Normal 109 2 3 5" xfId="31031"/>
    <cellStyle name="Normal 109 2 4" xfId="3978"/>
    <cellStyle name="Normal 109 2 4 2" xfId="21714"/>
    <cellStyle name="Normal 109 2 4 2 2" xfId="46273"/>
    <cellStyle name="Normal 109 2 4 2 3" xfId="57602"/>
    <cellStyle name="Normal 109 2 4 3" xfId="12201"/>
    <cellStyle name="Normal 109 2 4 3 2" xfId="37218"/>
    <cellStyle name="Normal 109 2 4 4" xfId="29100"/>
    <cellStyle name="Normal 109 2 5" xfId="15361"/>
    <cellStyle name="Normal 109 2 5 2" xfId="22736"/>
    <cellStyle name="Normal 109 2 5 2 2" xfId="47279"/>
    <cellStyle name="Normal 109 2 5 2 3" xfId="57603"/>
    <cellStyle name="Normal 109 2 5 3" xfId="40158"/>
    <cellStyle name="Normal 109 2 5 4" xfId="57604"/>
    <cellStyle name="Normal 109 2 6" xfId="16418"/>
    <cellStyle name="Normal 109 2 6 2" xfId="23837"/>
    <cellStyle name="Normal 109 2 6 2 2" xfId="48376"/>
    <cellStyle name="Normal 109 2 6 2 3" xfId="57605"/>
    <cellStyle name="Normal 109 2 6 3" xfId="41172"/>
    <cellStyle name="Normal 109 2 6 4" xfId="57606"/>
    <cellStyle name="Normal 109 2 7" xfId="17501"/>
    <cellStyle name="Normal 109 2 7 2" xfId="24943"/>
    <cellStyle name="Normal 109 2 7 2 2" xfId="49466"/>
    <cellStyle name="Normal 109 2 7 2 3" xfId="57607"/>
    <cellStyle name="Normal 109 2 7 3" xfId="42200"/>
    <cellStyle name="Normal 109 2 7 4" xfId="57608"/>
    <cellStyle name="Normal 109 2 8" xfId="19389"/>
    <cellStyle name="Normal 109 2 8 2" xfId="43965"/>
    <cellStyle name="Normal 109 2 8 3" xfId="57609"/>
    <cellStyle name="Normal 109 2 9" xfId="7934"/>
    <cellStyle name="Normal 109 2 9 2" xfId="32951"/>
    <cellStyle name="Normal 109 3" xfId="2788"/>
    <cellStyle name="Normal 109 3 2" xfId="6953"/>
    <cellStyle name="Normal 109 3 2 2" xfId="25939"/>
    <cellStyle name="Normal 109 3 2 2 2" xfId="50462"/>
    <cellStyle name="Normal 109 3 2 2 3" xfId="57610"/>
    <cellStyle name="Normal 109 3 2 3" xfId="18464"/>
    <cellStyle name="Normal 109 3 2 3 2" xfId="43158"/>
    <cellStyle name="Normal 109 3 2 4" xfId="10883"/>
    <cellStyle name="Normal 109 3 2 4 2" xfId="35900"/>
    <cellStyle name="Normal 109 3 2 5" xfId="32027"/>
    <cellStyle name="Normal 109 3 3" xfId="4974"/>
    <cellStyle name="Normal 109 3 3 2" xfId="12202"/>
    <cellStyle name="Normal 109 3 3 2 2" xfId="37219"/>
    <cellStyle name="Normal 109 3 3 3" xfId="30096"/>
    <cellStyle name="Normal 109 3 4" xfId="8940"/>
    <cellStyle name="Normal 109 3 4 2" xfId="33957"/>
    <cellStyle name="Normal 109 3 5" xfId="28164"/>
    <cellStyle name="Normal 109 3 5 2" xfId="57611"/>
    <cellStyle name="Normal 109 3 6" xfId="57612"/>
    <cellStyle name="Normal 109 4" xfId="5931"/>
    <cellStyle name="Normal 109 4 2" xfId="20702"/>
    <cellStyle name="Normal 109 4 2 2" xfId="45263"/>
    <cellStyle name="Normal 109 4 2 3" xfId="57613"/>
    <cellStyle name="Normal 109 4 3" xfId="14157"/>
    <cellStyle name="Normal 109 4 3 2" xfId="39031"/>
    <cellStyle name="Normal 109 4 4" xfId="9886"/>
    <cellStyle name="Normal 109 4 4 2" xfId="34903"/>
    <cellStyle name="Normal 109 4 5" xfId="31030"/>
    <cellStyle name="Normal 109 5" xfId="3977"/>
    <cellStyle name="Normal 109 5 2" xfId="21713"/>
    <cellStyle name="Normal 109 5 2 2" xfId="46272"/>
    <cellStyle name="Normal 109 5 2 3" xfId="57614"/>
    <cellStyle name="Normal 109 5 3" xfId="12203"/>
    <cellStyle name="Normal 109 5 3 2" xfId="37220"/>
    <cellStyle name="Normal 109 5 4" xfId="29099"/>
    <cellStyle name="Normal 109 6" xfId="15360"/>
    <cellStyle name="Normal 109 6 2" xfId="22735"/>
    <cellStyle name="Normal 109 6 2 2" xfId="47278"/>
    <cellStyle name="Normal 109 6 2 3" xfId="57615"/>
    <cellStyle name="Normal 109 6 3" xfId="40157"/>
    <cellStyle name="Normal 109 6 4" xfId="57616"/>
    <cellStyle name="Normal 109 7" xfId="16417"/>
    <cellStyle name="Normal 109 7 2" xfId="23836"/>
    <cellStyle name="Normal 109 7 2 2" xfId="48375"/>
    <cellStyle name="Normal 109 7 2 3" xfId="57617"/>
    <cellStyle name="Normal 109 7 3" xfId="41171"/>
    <cellStyle name="Normal 109 7 4" xfId="57618"/>
    <cellStyle name="Normal 109 8" xfId="17500"/>
    <cellStyle name="Normal 109 8 2" xfId="24942"/>
    <cellStyle name="Normal 109 8 2 2" xfId="49465"/>
    <cellStyle name="Normal 109 8 2 3" xfId="57619"/>
    <cellStyle name="Normal 109 8 3" xfId="42199"/>
    <cellStyle name="Normal 109 8 4" xfId="57620"/>
    <cellStyle name="Normal 109 9" xfId="19388"/>
    <cellStyle name="Normal 109 9 2" xfId="43964"/>
    <cellStyle name="Normal 109 9 3" xfId="57621"/>
    <cellStyle name="Normal 11" xfId="467"/>
    <cellStyle name="Normal 11 2" xfId="843"/>
    <cellStyle name="Normal 11 3" xfId="1304"/>
    <cellStyle name="Normal 11 4" xfId="2007"/>
    <cellStyle name="Normal 11 4 2" xfId="2161"/>
    <cellStyle name="Normal 11 5" xfId="3467"/>
    <cellStyle name="Normal 11 6" xfId="3463"/>
    <cellStyle name="Normal 11 6 2" xfId="3716"/>
    <cellStyle name="Normal 11 6 3" xfId="9604"/>
    <cellStyle name="Normal 11 6 3 2" xfId="34621"/>
    <cellStyle name="Normal 110" xfId="1305"/>
    <cellStyle name="Normal 110 10" xfId="7935"/>
    <cellStyle name="Normal 110 10 2" xfId="32952"/>
    <cellStyle name="Normal 110 11" xfId="27169"/>
    <cellStyle name="Normal 110 11 2" xfId="57622"/>
    <cellStyle name="Normal 110 12" xfId="57623"/>
    <cellStyle name="Normal 110 2" xfId="1306"/>
    <cellStyle name="Normal 110 2 10" xfId="27170"/>
    <cellStyle name="Normal 110 2 10 2" xfId="57624"/>
    <cellStyle name="Normal 110 2 11" xfId="57625"/>
    <cellStyle name="Normal 110 2 2" xfId="2791"/>
    <cellStyle name="Normal 110 2 2 2" xfId="6956"/>
    <cellStyle name="Normal 110 2 2 2 2" xfId="25942"/>
    <cellStyle name="Normal 110 2 2 2 2 2" xfId="50465"/>
    <cellStyle name="Normal 110 2 2 2 2 3" xfId="57626"/>
    <cellStyle name="Normal 110 2 2 2 3" xfId="18467"/>
    <cellStyle name="Normal 110 2 2 2 3 2" xfId="43161"/>
    <cellStyle name="Normal 110 2 2 2 4" xfId="10886"/>
    <cellStyle name="Normal 110 2 2 2 4 2" xfId="35903"/>
    <cellStyle name="Normal 110 2 2 2 5" xfId="32030"/>
    <cellStyle name="Normal 110 2 2 3" xfId="4977"/>
    <cellStyle name="Normal 110 2 2 3 2" xfId="12204"/>
    <cellStyle name="Normal 110 2 2 3 2 2" xfId="37221"/>
    <cellStyle name="Normal 110 2 2 3 3" xfId="30099"/>
    <cellStyle name="Normal 110 2 2 4" xfId="8943"/>
    <cellStyle name="Normal 110 2 2 4 2" xfId="33960"/>
    <cellStyle name="Normal 110 2 2 5" xfId="28167"/>
    <cellStyle name="Normal 110 2 2 5 2" xfId="57627"/>
    <cellStyle name="Normal 110 2 2 6" xfId="57628"/>
    <cellStyle name="Normal 110 2 3" xfId="5934"/>
    <cellStyle name="Normal 110 2 3 2" xfId="20705"/>
    <cellStyle name="Normal 110 2 3 2 2" xfId="45266"/>
    <cellStyle name="Normal 110 2 3 2 3" xfId="57629"/>
    <cellStyle name="Normal 110 2 3 3" xfId="14160"/>
    <cellStyle name="Normal 110 2 3 3 2" xfId="39034"/>
    <cellStyle name="Normal 110 2 3 4" xfId="9889"/>
    <cellStyle name="Normal 110 2 3 4 2" xfId="34906"/>
    <cellStyle name="Normal 110 2 3 5" xfId="31033"/>
    <cellStyle name="Normal 110 2 4" xfId="3980"/>
    <cellStyle name="Normal 110 2 4 2" xfId="21716"/>
    <cellStyle name="Normal 110 2 4 2 2" xfId="46275"/>
    <cellStyle name="Normal 110 2 4 2 3" xfId="57630"/>
    <cellStyle name="Normal 110 2 4 3" xfId="12205"/>
    <cellStyle name="Normal 110 2 4 3 2" xfId="37222"/>
    <cellStyle name="Normal 110 2 4 4" xfId="29102"/>
    <cellStyle name="Normal 110 2 5" xfId="15363"/>
    <cellStyle name="Normal 110 2 5 2" xfId="22738"/>
    <cellStyle name="Normal 110 2 5 2 2" xfId="47281"/>
    <cellStyle name="Normal 110 2 5 2 3" xfId="57631"/>
    <cellStyle name="Normal 110 2 5 3" xfId="40160"/>
    <cellStyle name="Normal 110 2 5 4" xfId="57632"/>
    <cellStyle name="Normal 110 2 6" xfId="16420"/>
    <cellStyle name="Normal 110 2 6 2" xfId="23839"/>
    <cellStyle name="Normal 110 2 6 2 2" xfId="48378"/>
    <cellStyle name="Normal 110 2 6 2 3" xfId="57633"/>
    <cellStyle name="Normal 110 2 6 3" xfId="41174"/>
    <cellStyle name="Normal 110 2 6 4" xfId="57634"/>
    <cellStyle name="Normal 110 2 7" xfId="17503"/>
    <cellStyle name="Normal 110 2 7 2" xfId="24945"/>
    <cellStyle name="Normal 110 2 7 2 2" xfId="49468"/>
    <cellStyle name="Normal 110 2 7 2 3" xfId="57635"/>
    <cellStyle name="Normal 110 2 7 3" xfId="42202"/>
    <cellStyle name="Normal 110 2 7 4" xfId="57636"/>
    <cellStyle name="Normal 110 2 8" xfId="19391"/>
    <cellStyle name="Normal 110 2 8 2" xfId="43967"/>
    <cellStyle name="Normal 110 2 8 3" xfId="57637"/>
    <cellStyle name="Normal 110 2 9" xfId="7936"/>
    <cellStyle name="Normal 110 2 9 2" xfId="32953"/>
    <cellStyle name="Normal 110 3" xfId="2790"/>
    <cellStyle name="Normal 110 3 2" xfId="6955"/>
    <cellStyle name="Normal 110 3 2 2" xfId="25941"/>
    <cellStyle name="Normal 110 3 2 2 2" xfId="50464"/>
    <cellStyle name="Normal 110 3 2 2 3" xfId="57638"/>
    <cellStyle name="Normal 110 3 2 3" xfId="18466"/>
    <cellStyle name="Normal 110 3 2 3 2" xfId="43160"/>
    <cellStyle name="Normal 110 3 2 4" xfId="10885"/>
    <cellStyle name="Normal 110 3 2 4 2" xfId="35902"/>
    <cellStyle name="Normal 110 3 2 5" xfId="32029"/>
    <cellStyle name="Normal 110 3 3" xfId="4976"/>
    <cellStyle name="Normal 110 3 3 2" xfId="12206"/>
    <cellStyle name="Normal 110 3 3 2 2" xfId="37223"/>
    <cellStyle name="Normal 110 3 3 3" xfId="30098"/>
    <cellStyle name="Normal 110 3 4" xfId="8942"/>
    <cellStyle name="Normal 110 3 4 2" xfId="33959"/>
    <cellStyle name="Normal 110 3 5" xfId="28166"/>
    <cellStyle name="Normal 110 3 5 2" xfId="57639"/>
    <cellStyle name="Normal 110 3 6" xfId="57640"/>
    <cellStyle name="Normal 110 4" xfId="5933"/>
    <cellStyle name="Normal 110 4 2" xfId="20704"/>
    <cellStyle name="Normal 110 4 2 2" xfId="45265"/>
    <cellStyle name="Normal 110 4 2 3" xfId="57641"/>
    <cellStyle name="Normal 110 4 3" xfId="14159"/>
    <cellStyle name="Normal 110 4 3 2" xfId="39033"/>
    <cellStyle name="Normal 110 4 4" xfId="9888"/>
    <cellStyle name="Normal 110 4 4 2" xfId="34905"/>
    <cellStyle name="Normal 110 4 5" xfId="31032"/>
    <cellStyle name="Normal 110 5" xfId="3979"/>
    <cellStyle name="Normal 110 5 2" xfId="21715"/>
    <cellStyle name="Normal 110 5 2 2" xfId="46274"/>
    <cellStyle name="Normal 110 5 2 3" xfId="57642"/>
    <cellStyle name="Normal 110 5 3" xfId="12207"/>
    <cellStyle name="Normal 110 5 3 2" xfId="37224"/>
    <cellStyle name="Normal 110 5 4" xfId="29101"/>
    <cellStyle name="Normal 110 6" xfId="15362"/>
    <cellStyle name="Normal 110 6 2" xfId="22737"/>
    <cellStyle name="Normal 110 6 2 2" xfId="47280"/>
    <cellStyle name="Normal 110 6 2 3" xfId="57643"/>
    <cellStyle name="Normal 110 6 3" xfId="40159"/>
    <cellStyle name="Normal 110 6 4" xfId="57644"/>
    <cellStyle name="Normal 110 7" xfId="16419"/>
    <cellStyle name="Normal 110 7 2" xfId="23838"/>
    <cellStyle name="Normal 110 7 2 2" xfId="48377"/>
    <cellStyle name="Normal 110 7 2 3" xfId="57645"/>
    <cellStyle name="Normal 110 7 3" xfId="41173"/>
    <cellStyle name="Normal 110 7 4" xfId="57646"/>
    <cellStyle name="Normal 110 8" xfId="17502"/>
    <cellStyle name="Normal 110 8 2" xfId="24944"/>
    <cellStyle name="Normal 110 8 2 2" xfId="49467"/>
    <cellStyle name="Normal 110 8 2 3" xfId="57647"/>
    <cellStyle name="Normal 110 8 3" xfId="42201"/>
    <cellStyle name="Normal 110 8 4" xfId="57648"/>
    <cellStyle name="Normal 110 9" xfId="19390"/>
    <cellStyle name="Normal 110 9 2" xfId="43966"/>
    <cellStyle name="Normal 110 9 3" xfId="57649"/>
    <cellStyle name="Normal 111" xfId="1307"/>
    <cellStyle name="Normal 111 10" xfId="7937"/>
    <cellStyle name="Normal 111 10 2" xfId="32954"/>
    <cellStyle name="Normal 111 11" xfId="27171"/>
    <cellStyle name="Normal 111 11 2" xfId="57650"/>
    <cellStyle name="Normal 111 12" xfId="57651"/>
    <cellStyle name="Normal 111 2" xfId="1308"/>
    <cellStyle name="Normal 111 2 10" xfId="27172"/>
    <cellStyle name="Normal 111 2 10 2" xfId="57652"/>
    <cellStyle name="Normal 111 2 11" xfId="57653"/>
    <cellStyle name="Normal 111 2 2" xfId="2793"/>
    <cellStyle name="Normal 111 2 2 2" xfId="6958"/>
    <cellStyle name="Normal 111 2 2 2 2" xfId="25944"/>
    <cellStyle name="Normal 111 2 2 2 2 2" xfId="50467"/>
    <cellStyle name="Normal 111 2 2 2 2 3" xfId="57654"/>
    <cellStyle name="Normal 111 2 2 2 3" xfId="18469"/>
    <cellStyle name="Normal 111 2 2 2 3 2" xfId="43163"/>
    <cellStyle name="Normal 111 2 2 2 4" xfId="10888"/>
    <cellStyle name="Normal 111 2 2 2 4 2" xfId="35905"/>
    <cellStyle name="Normal 111 2 2 2 5" xfId="32032"/>
    <cellStyle name="Normal 111 2 2 3" xfId="4979"/>
    <cellStyle name="Normal 111 2 2 3 2" xfId="12208"/>
    <cellStyle name="Normal 111 2 2 3 2 2" xfId="37225"/>
    <cellStyle name="Normal 111 2 2 3 3" xfId="30101"/>
    <cellStyle name="Normal 111 2 2 4" xfId="8945"/>
    <cellStyle name="Normal 111 2 2 4 2" xfId="33962"/>
    <cellStyle name="Normal 111 2 2 5" xfId="28169"/>
    <cellStyle name="Normal 111 2 2 5 2" xfId="57655"/>
    <cellStyle name="Normal 111 2 2 6" xfId="57656"/>
    <cellStyle name="Normal 111 2 3" xfId="5936"/>
    <cellStyle name="Normal 111 2 3 2" xfId="20707"/>
    <cellStyle name="Normal 111 2 3 2 2" xfId="45268"/>
    <cellStyle name="Normal 111 2 3 2 3" xfId="57657"/>
    <cellStyle name="Normal 111 2 3 3" xfId="14162"/>
    <cellStyle name="Normal 111 2 3 3 2" xfId="39036"/>
    <cellStyle name="Normal 111 2 3 4" xfId="9891"/>
    <cellStyle name="Normal 111 2 3 4 2" xfId="34908"/>
    <cellStyle name="Normal 111 2 3 5" xfId="31035"/>
    <cellStyle name="Normal 111 2 4" xfId="3982"/>
    <cellStyle name="Normal 111 2 4 2" xfId="21718"/>
    <cellStyle name="Normal 111 2 4 2 2" xfId="46277"/>
    <cellStyle name="Normal 111 2 4 2 3" xfId="57658"/>
    <cellStyle name="Normal 111 2 4 3" xfId="12209"/>
    <cellStyle name="Normal 111 2 4 3 2" xfId="37226"/>
    <cellStyle name="Normal 111 2 4 4" xfId="29104"/>
    <cellStyle name="Normal 111 2 5" xfId="15365"/>
    <cellStyle name="Normal 111 2 5 2" xfId="22740"/>
    <cellStyle name="Normal 111 2 5 2 2" xfId="47283"/>
    <cellStyle name="Normal 111 2 5 2 3" xfId="57659"/>
    <cellStyle name="Normal 111 2 5 3" xfId="40162"/>
    <cellStyle name="Normal 111 2 5 4" xfId="57660"/>
    <cellStyle name="Normal 111 2 6" xfId="16422"/>
    <cellStyle name="Normal 111 2 6 2" xfId="23841"/>
    <cellStyle name="Normal 111 2 6 2 2" xfId="48380"/>
    <cellStyle name="Normal 111 2 6 2 3" xfId="57661"/>
    <cellStyle name="Normal 111 2 6 3" xfId="41176"/>
    <cellStyle name="Normal 111 2 6 4" xfId="57662"/>
    <cellStyle name="Normal 111 2 7" xfId="17505"/>
    <cellStyle name="Normal 111 2 7 2" xfId="24947"/>
    <cellStyle name="Normal 111 2 7 2 2" xfId="49470"/>
    <cellStyle name="Normal 111 2 7 2 3" xfId="57663"/>
    <cellStyle name="Normal 111 2 7 3" xfId="42204"/>
    <cellStyle name="Normal 111 2 7 4" xfId="57664"/>
    <cellStyle name="Normal 111 2 8" xfId="19393"/>
    <cellStyle name="Normal 111 2 8 2" xfId="43969"/>
    <cellStyle name="Normal 111 2 8 3" xfId="57665"/>
    <cellStyle name="Normal 111 2 9" xfId="7938"/>
    <cellStyle name="Normal 111 2 9 2" xfId="32955"/>
    <cellStyle name="Normal 111 3" xfId="2792"/>
    <cellStyle name="Normal 111 3 2" xfId="6957"/>
    <cellStyle name="Normal 111 3 2 2" xfId="25943"/>
    <cellStyle name="Normal 111 3 2 2 2" xfId="50466"/>
    <cellStyle name="Normal 111 3 2 2 3" xfId="57666"/>
    <cellStyle name="Normal 111 3 2 3" xfId="18468"/>
    <cellStyle name="Normal 111 3 2 3 2" xfId="43162"/>
    <cellStyle name="Normal 111 3 2 4" xfId="10887"/>
    <cellStyle name="Normal 111 3 2 4 2" xfId="35904"/>
    <cellStyle name="Normal 111 3 2 5" xfId="32031"/>
    <cellStyle name="Normal 111 3 3" xfId="4978"/>
    <cellStyle name="Normal 111 3 3 2" xfId="12210"/>
    <cellStyle name="Normal 111 3 3 2 2" xfId="37227"/>
    <cellStyle name="Normal 111 3 3 3" xfId="30100"/>
    <cellStyle name="Normal 111 3 4" xfId="8944"/>
    <cellStyle name="Normal 111 3 4 2" xfId="33961"/>
    <cellStyle name="Normal 111 3 5" xfId="28168"/>
    <cellStyle name="Normal 111 3 5 2" xfId="57667"/>
    <cellStyle name="Normal 111 3 6" xfId="57668"/>
    <cellStyle name="Normal 111 4" xfId="5935"/>
    <cellStyle name="Normal 111 4 2" xfId="20706"/>
    <cellStyle name="Normal 111 4 2 2" xfId="45267"/>
    <cellStyle name="Normal 111 4 2 3" xfId="57669"/>
    <cellStyle name="Normal 111 4 3" xfId="14161"/>
    <cellStyle name="Normal 111 4 3 2" xfId="39035"/>
    <cellStyle name="Normal 111 4 4" xfId="9890"/>
    <cellStyle name="Normal 111 4 4 2" xfId="34907"/>
    <cellStyle name="Normal 111 4 5" xfId="31034"/>
    <cellStyle name="Normal 111 5" xfId="3981"/>
    <cellStyle name="Normal 111 5 2" xfId="21717"/>
    <cellStyle name="Normal 111 5 2 2" xfId="46276"/>
    <cellStyle name="Normal 111 5 2 3" xfId="57670"/>
    <cellStyle name="Normal 111 5 3" xfId="12211"/>
    <cellStyle name="Normal 111 5 3 2" xfId="37228"/>
    <cellStyle name="Normal 111 5 4" xfId="29103"/>
    <cellStyle name="Normal 111 6" xfId="15364"/>
    <cellStyle name="Normal 111 6 2" xfId="22739"/>
    <cellStyle name="Normal 111 6 2 2" xfId="47282"/>
    <cellStyle name="Normal 111 6 2 3" xfId="57671"/>
    <cellStyle name="Normal 111 6 3" xfId="40161"/>
    <cellStyle name="Normal 111 6 4" xfId="57672"/>
    <cellStyle name="Normal 111 7" xfId="16421"/>
    <cellStyle name="Normal 111 7 2" xfId="23840"/>
    <cellStyle name="Normal 111 7 2 2" xfId="48379"/>
    <cellStyle name="Normal 111 7 2 3" xfId="57673"/>
    <cellStyle name="Normal 111 7 3" xfId="41175"/>
    <cellStyle name="Normal 111 7 4" xfId="57674"/>
    <cellStyle name="Normal 111 8" xfId="17504"/>
    <cellStyle name="Normal 111 8 2" xfId="24946"/>
    <cellStyle name="Normal 111 8 2 2" xfId="49469"/>
    <cellStyle name="Normal 111 8 2 3" xfId="57675"/>
    <cellStyle name="Normal 111 8 3" xfId="42203"/>
    <cellStyle name="Normal 111 8 4" xfId="57676"/>
    <cellStyle name="Normal 111 9" xfId="19392"/>
    <cellStyle name="Normal 111 9 2" xfId="43968"/>
    <cellStyle name="Normal 111 9 3" xfId="57677"/>
    <cellStyle name="Normal 112" xfId="1309"/>
    <cellStyle name="Normal 112 10" xfId="7939"/>
    <cellStyle name="Normal 112 10 2" xfId="32956"/>
    <cellStyle name="Normal 112 11" xfId="27173"/>
    <cellStyle name="Normal 112 11 2" xfId="57678"/>
    <cellStyle name="Normal 112 12" xfId="57679"/>
    <cellStyle name="Normal 112 2" xfId="1310"/>
    <cellStyle name="Normal 112 2 10" xfId="27174"/>
    <cellStyle name="Normal 112 2 10 2" xfId="57680"/>
    <cellStyle name="Normal 112 2 11" xfId="57681"/>
    <cellStyle name="Normal 112 2 2" xfId="2795"/>
    <cellStyle name="Normal 112 2 2 2" xfId="6960"/>
    <cellStyle name="Normal 112 2 2 2 2" xfId="25946"/>
    <cellStyle name="Normal 112 2 2 2 2 2" xfId="50469"/>
    <cellStyle name="Normal 112 2 2 2 2 3" xfId="57682"/>
    <cellStyle name="Normal 112 2 2 2 3" xfId="18471"/>
    <cellStyle name="Normal 112 2 2 2 3 2" xfId="43165"/>
    <cellStyle name="Normal 112 2 2 2 4" xfId="10890"/>
    <cellStyle name="Normal 112 2 2 2 4 2" xfId="35907"/>
    <cellStyle name="Normal 112 2 2 2 5" xfId="32034"/>
    <cellStyle name="Normal 112 2 2 3" xfId="4981"/>
    <cellStyle name="Normal 112 2 2 3 2" xfId="12212"/>
    <cellStyle name="Normal 112 2 2 3 2 2" xfId="37229"/>
    <cellStyle name="Normal 112 2 2 3 3" xfId="30103"/>
    <cellStyle name="Normal 112 2 2 4" xfId="8947"/>
    <cellStyle name="Normal 112 2 2 4 2" xfId="33964"/>
    <cellStyle name="Normal 112 2 2 5" xfId="28171"/>
    <cellStyle name="Normal 112 2 2 5 2" xfId="57683"/>
    <cellStyle name="Normal 112 2 2 6" xfId="57684"/>
    <cellStyle name="Normal 112 2 3" xfId="5938"/>
    <cellStyle name="Normal 112 2 3 2" xfId="20709"/>
    <cellStyle name="Normal 112 2 3 2 2" xfId="45270"/>
    <cellStyle name="Normal 112 2 3 2 3" xfId="57685"/>
    <cellStyle name="Normal 112 2 3 3" xfId="14164"/>
    <cellStyle name="Normal 112 2 3 3 2" xfId="39038"/>
    <cellStyle name="Normal 112 2 3 4" xfId="9893"/>
    <cellStyle name="Normal 112 2 3 4 2" xfId="34910"/>
    <cellStyle name="Normal 112 2 3 5" xfId="31037"/>
    <cellStyle name="Normal 112 2 4" xfId="3984"/>
    <cellStyle name="Normal 112 2 4 2" xfId="21720"/>
    <cellStyle name="Normal 112 2 4 2 2" xfId="46279"/>
    <cellStyle name="Normal 112 2 4 2 3" xfId="57686"/>
    <cellStyle name="Normal 112 2 4 3" xfId="12213"/>
    <cellStyle name="Normal 112 2 4 3 2" xfId="37230"/>
    <cellStyle name="Normal 112 2 4 4" xfId="29106"/>
    <cellStyle name="Normal 112 2 5" xfId="15367"/>
    <cellStyle name="Normal 112 2 5 2" xfId="22742"/>
    <cellStyle name="Normal 112 2 5 2 2" xfId="47285"/>
    <cellStyle name="Normal 112 2 5 2 3" xfId="57687"/>
    <cellStyle name="Normal 112 2 5 3" xfId="40164"/>
    <cellStyle name="Normal 112 2 5 4" xfId="57688"/>
    <cellStyle name="Normal 112 2 6" xfId="16424"/>
    <cellStyle name="Normal 112 2 6 2" xfId="23843"/>
    <cellStyle name="Normal 112 2 6 2 2" xfId="48382"/>
    <cellStyle name="Normal 112 2 6 2 3" xfId="57689"/>
    <cellStyle name="Normal 112 2 6 3" xfId="41178"/>
    <cellStyle name="Normal 112 2 6 4" xfId="57690"/>
    <cellStyle name="Normal 112 2 7" xfId="17507"/>
    <cellStyle name="Normal 112 2 7 2" xfId="24949"/>
    <cellStyle name="Normal 112 2 7 2 2" xfId="49472"/>
    <cellStyle name="Normal 112 2 7 2 3" xfId="57691"/>
    <cellStyle name="Normal 112 2 7 3" xfId="42206"/>
    <cellStyle name="Normal 112 2 7 4" xfId="57692"/>
    <cellStyle name="Normal 112 2 8" xfId="19395"/>
    <cellStyle name="Normal 112 2 8 2" xfId="43971"/>
    <cellStyle name="Normal 112 2 8 3" xfId="57693"/>
    <cellStyle name="Normal 112 2 9" xfId="7940"/>
    <cellStyle name="Normal 112 2 9 2" xfId="32957"/>
    <cellStyle name="Normal 112 3" xfId="2794"/>
    <cellStyle name="Normal 112 3 2" xfId="6959"/>
    <cellStyle name="Normal 112 3 2 2" xfId="25945"/>
    <cellStyle name="Normal 112 3 2 2 2" xfId="50468"/>
    <cellStyle name="Normal 112 3 2 2 3" xfId="57694"/>
    <cellStyle name="Normal 112 3 2 3" xfId="18470"/>
    <cellStyle name="Normal 112 3 2 3 2" xfId="43164"/>
    <cellStyle name="Normal 112 3 2 4" xfId="10889"/>
    <cellStyle name="Normal 112 3 2 4 2" xfId="35906"/>
    <cellStyle name="Normal 112 3 2 5" xfId="32033"/>
    <cellStyle name="Normal 112 3 3" xfId="4980"/>
    <cellStyle name="Normal 112 3 3 2" xfId="12214"/>
    <cellStyle name="Normal 112 3 3 2 2" xfId="37231"/>
    <cellStyle name="Normal 112 3 3 3" xfId="30102"/>
    <cellStyle name="Normal 112 3 4" xfId="8946"/>
    <cellStyle name="Normal 112 3 4 2" xfId="33963"/>
    <cellStyle name="Normal 112 3 5" xfId="28170"/>
    <cellStyle name="Normal 112 3 5 2" xfId="57695"/>
    <cellStyle name="Normal 112 3 6" xfId="57696"/>
    <cellStyle name="Normal 112 4" xfId="5937"/>
    <cellStyle name="Normal 112 4 2" xfId="20708"/>
    <cellStyle name="Normal 112 4 2 2" xfId="45269"/>
    <cellStyle name="Normal 112 4 2 3" xfId="57697"/>
    <cellStyle name="Normal 112 4 3" xfId="14163"/>
    <cellStyle name="Normal 112 4 3 2" xfId="39037"/>
    <cellStyle name="Normal 112 4 4" xfId="9892"/>
    <cellStyle name="Normal 112 4 4 2" xfId="34909"/>
    <cellStyle name="Normal 112 4 5" xfId="31036"/>
    <cellStyle name="Normal 112 5" xfId="3983"/>
    <cellStyle name="Normal 112 5 2" xfId="21719"/>
    <cellStyle name="Normal 112 5 2 2" xfId="46278"/>
    <cellStyle name="Normal 112 5 2 3" xfId="57698"/>
    <cellStyle name="Normal 112 5 3" xfId="12215"/>
    <cellStyle name="Normal 112 5 3 2" xfId="37232"/>
    <cellStyle name="Normal 112 5 4" xfId="29105"/>
    <cellStyle name="Normal 112 6" xfId="15366"/>
    <cellStyle name="Normal 112 6 2" xfId="22741"/>
    <cellStyle name="Normal 112 6 2 2" xfId="47284"/>
    <cellStyle name="Normal 112 6 2 3" xfId="57699"/>
    <cellStyle name="Normal 112 6 3" xfId="40163"/>
    <cellStyle name="Normal 112 6 4" xfId="57700"/>
    <cellStyle name="Normal 112 7" xfId="16423"/>
    <cellStyle name="Normal 112 7 2" xfId="23842"/>
    <cellStyle name="Normal 112 7 2 2" xfId="48381"/>
    <cellStyle name="Normal 112 7 2 3" xfId="57701"/>
    <cellStyle name="Normal 112 7 3" xfId="41177"/>
    <cellStyle name="Normal 112 7 4" xfId="57702"/>
    <cellStyle name="Normal 112 8" xfId="17506"/>
    <cellStyle name="Normal 112 8 2" xfId="24948"/>
    <cellStyle name="Normal 112 8 2 2" xfId="49471"/>
    <cellStyle name="Normal 112 8 2 3" xfId="57703"/>
    <cellStyle name="Normal 112 8 3" xfId="42205"/>
    <cellStyle name="Normal 112 8 4" xfId="57704"/>
    <cellStyle name="Normal 112 9" xfId="19394"/>
    <cellStyle name="Normal 112 9 2" xfId="43970"/>
    <cellStyle name="Normal 112 9 3" xfId="57705"/>
    <cellStyle name="Normal 113" xfId="1311"/>
    <cellStyle name="Normal 113 10" xfId="7941"/>
    <cellStyle name="Normal 113 10 2" xfId="32958"/>
    <cellStyle name="Normal 113 11" xfId="27175"/>
    <cellStyle name="Normal 113 11 2" xfId="57706"/>
    <cellStyle name="Normal 113 12" xfId="57707"/>
    <cellStyle name="Normal 113 2" xfId="1312"/>
    <cellStyle name="Normal 113 2 10" xfId="27176"/>
    <cellStyle name="Normal 113 2 10 2" xfId="57708"/>
    <cellStyle name="Normal 113 2 11" xfId="57709"/>
    <cellStyle name="Normal 113 2 2" xfId="2797"/>
    <cellStyle name="Normal 113 2 2 2" xfId="6962"/>
    <cellStyle name="Normal 113 2 2 2 2" xfId="25948"/>
    <cellStyle name="Normal 113 2 2 2 2 2" xfId="50471"/>
    <cellStyle name="Normal 113 2 2 2 2 3" xfId="57710"/>
    <cellStyle name="Normal 113 2 2 2 3" xfId="18473"/>
    <cellStyle name="Normal 113 2 2 2 3 2" xfId="43167"/>
    <cellStyle name="Normal 113 2 2 2 4" xfId="10892"/>
    <cellStyle name="Normal 113 2 2 2 4 2" xfId="35909"/>
    <cellStyle name="Normal 113 2 2 2 5" xfId="32036"/>
    <cellStyle name="Normal 113 2 2 3" xfId="4983"/>
    <cellStyle name="Normal 113 2 2 3 2" xfId="12216"/>
    <cellStyle name="Normal 113 2 2 3 2 2" xfId="37233"/>
    <cellStyle name="Normal 113 2 2 3 3" xfId="30105"/>
    <cellStyle name="Normal 113 2 2 4" xfId="8949"/>
    <cellStyle name="Normal 113 2 2 4 2" xfId="33966"/>
    <cellStyle name="Normal 113 2 2 5" xfId="28173"/>
    <cellStyle name="Normal 113 2 2 5 2" xfId="57711"/>
    <cellStyle name="Normal 113 2 2 6" xfId="57712"/>
    <cellStyle name="Normal 113 2 3" xfId="5940"/>
    <cellStyle name="Normal 113 2 3 2" xfId="20711"/>
    <cellStyle name="Normal 113 2 3 2 2" xfId="45272"/>
    <cellStyle name="Normal 113 2 3 2 3" xfId="57713"/>
    <cellStyle name="Normal 113 2 3 3" xfId="14166"/>
    <cellStyle name="Normal 113 2 3 3 2" xfId="39040"/>
    <cellStyle name="Normal 113 2 3 4" xfId="9895"/>
    <cellStyle name="Normal 113 2 3 4 2" xfId="34912"/>
    <cellStyle name="Normal 113 2 3 5" xfId="31039"/>
    <cellStyle name="Normal 113 2 4" xfId="3986"/>
    <cellStyle name="Normal 113 2 4 2" xfId="21722"/>
    <cellStyle name="Normal 113 2 4 2 2" xfId="46281"/>
    <cellStyle name="Normal 113 2 4 2 3" xfId="57714"/>
    <cellStyle name="Normal 113 2 4 3" xfId="12217"/>
    <cellStyle name="Normal 113 2 4 3 2" xfId="37234"/>
    <cellStyle name="Normal 113 2 4 4" xfId="29108"/>
    <cellStyle name="Normal 113 2 5" xfId="15369"/>
    <cellStyle name="Normal 113 2 5 2" xfId="22744"/>
    <cellStyle name="Normal 113 2 5 2 2" xfId="47287"/>
    <cellStyle name="Normal 113 2 5 2 3" xfId="57715"/>
    <cellStyle name="Normal 113 2 5 3" xfId="40166"/>
    <cellStyle name="Normal 113 2 5 4" xfId="57716"/>
    <cellStyle name="Normal 113 2 6" xfId="16426"/>
    <cellStyle name="Normal 113 2 6 2" xfId="23845"/>
    <cellStyle name="Normal 113 2 6 2 2" xfId="48384"/>
    <cellStyle name="Normal 113 2 6 2 3" xfId="57717"/>
    <cellStyle name="Normal 113 2 6 3" xfId="41180"/>
    <cellStyle name="Normal 113 2 6 4" xfId="57718"/>
    <cellStyle name="Normal 113 2 7" xfId="17509"/>
    <cellStyle name="Normal 113 2 7 2" xfId="24951"/>
    <cellStyle name="Normal 113 2 7 2 2" xfId="49474"/>
    <cellStyle name="Normal 113 2 7 2 3" xfId="57719"/>
    <cellStyle name="Normal 113 2 7 3" xfId="42208"/>
    <cellStyle name="Normal 113 2 7 4" xfId="57720"/>
    <cellStyle name="Normal 113 2 8" xfId="19397"/>
    <cellStyle name="Normal 113 2 8 2" xfId="43973"/>
    <cellStyle name="Normal 113 2 8 3" xfId="57721"/>
    <cellStyle name="Normal 113 2 9" xfId="7942"/>
    <cellStyle name="Normal 113 2 9 2" xfId="32959"/>
    <cellStyle name="Normal 113 3" xfId="2796"/>
    <cellStyle name="Normal 113 3 2" xfId="6961"/>
    <cellStyle name="Normal 113 3 2 2" xfId="25947"/>
    <cellStyle name="Normal 113 3 2 2 2" xfId="50470"/>
    <cellStyle name="Normal 113 3 2 2 3" xfId="57722"/>
    <cellStyle name="Normal 113 3 2 3" xfId="18472"/>
    <cellStyle name="Normal 113 3 2 3 2" xfId="43166"/>
    <cellStyle name="Normal 113 3 2 4" xfId="10891"/>
    <cellStyle name="Normal 113 3 2 4 2" xfId="35908"/>
    <cellStyle name="Normal 113 3 2 5" xfId="32035"/>
    <cellStyle name="Normal 113 3 3" xfId="4982"/>
    <cellStyle name="Normal 113 3 3 2" xfId="12218"/>
    <cellStyle name="Normal 113 3 3 2 2" xfId="37235"/>
    <cellStyle name="Normal 113 3 3 3" xfId="30104"/>
    <cellStyle name="Normal 113 3 4" xfId="8948"/>
    <cellStyle name="Normal 113 3 4 2" xfId="33965"/>
    <cellStyle name="Normal 113 3 5" xfId="28172"/>
    <cellStyle name="Normal 113 3 5 2" xfId="57723"/>
    <cellStyle name="Normal 113 3 6" xfId="57724"/>
    <cellStyle name="Normal 113 4" xfId="5939"/>
    <cellStyle name="Normal 113 4 2" xfId="20710"/>
    <cellStyle name="Normal 113 4 2 2" xfId="45271"/>
    <cellStyle name="Normal 113 4 2 3" xfId="57725"/>
    <cellStyle name="Normal 113 4 3" xfId="14165"/>
    <cellStyle name="Normal 113 4 3 2" xfId="39039"/>
    <cellStyle name="Normal 113 4 4" xfId="9894"/>
    <cellStyle name="Normal 113 4 4 2" xfId="34911"/>
    <cellStyle name="Normal 113 4 5" xfId="31038"/>
    <cellStyle name="Normal 113 5" xfId="3985"/>
    <cellStyle name="Normal 113 5 2" xfId="21721"/>
    <cellStyle name="Normal 113 5 2 2" xfId="46280"/>
    <cellStyle name="Normal 113 5 2 3" xfId="57726"/>
    <cellStyle name="Normal 113 5 3" xfId="12219"/>
    <cellStyle name="Normal 113 5 3 2" xfId="37236"/>
    <cellStyle name="Normal 113 5 4" xfId="29107"/>
    <cellStyle name="Normal 113 6" xfId="15368"/>
    <cellStyle name="Normal 113 6 2" xfId="22743"/>
    <cellStyle name="Normal 113 6 2 2" xfId="47286"/>
    <cellStyle name="Normal 113 6 2 3" xfId="57727"/>
    <cellStyle name="Normal 113 6 3" xfId="40165"/>
    <cellStyle name="Normal 113 6 4" xfId="57728"/>
    <cellStyle name="Normal 113 7" xfId="16425"/>
    <cellStyle name="Normal 113 7 2" xfId="23844"/>
    <cellStyle name="Normal 113 7 2 2" xfId="48383"/>
    <cellStyle name="Normal 113 7 2 3" xfId="57729"/>
    <cellStyle name="Normal 113 7 3" xfId="41179"/>
    <cellStyle name="Normal 113 7 4" xfId="57730"/>
    <cellStyle name="Normal 113 8" xfId="17508"/>
    <cellStyle name="Normal 113 8 2" xfId="24950"/>
    <cellStyle name="Normal 113 8 2 2" xfId="49473"/>
    <cellStyle name="Normal 113 8 2 3" xfId="57731"/>
    <cellStyle name="Normal 113 8 3" xfId="42207"/>
    <cellStyle name="Normal 113 8 4" xfId="57732"/>
    <cellStyle name="Normal 113 9" xfId="19396"/>
    <cellStyle name="Normal 113 9 2" xfId="43972"/>
    <cellStyle name="Normal 113 9 3" xfId="57733"/>
    <cellStyle name="Normal 114" xfId="1313"/>
    <cellStyle name="Normal 114 10" xfId="7943"/>
    <cellStyle name="Normal 114 10 2" xfId="32960"/>
    <cellStyle name="Normal 114 11" xfId="27177"/>
    <cellStyle name="Normal 114 11 2" xfId="57734"/>
    <cellStyle name="Normal 114 12" xfId="57735"/>
    <cellStyle name="Normal 114 2" xfId="1314"/>
    <cellStyle name="Normal 114 2 10" xfId="27178"/>
    <cellStyle name="Normal 114 2 10 2" xfId="57736"/>
    <cellStyle name="Normal 114 2 11" xfId="57737"/>
    <cellStyle name="Normal 114 2 2" xfId="2799"/>
    <cellStyle name="Normal 114 2 2 2" xfId="6964"/>
    <cellStyle name="Normal 114 2 2 2 2" xfId="25950"/>
    <cellStyle name="Normal 114 2 2 2 2 2" xfId="50473"/>
    <cellStyle name="Normal 114 2 2 2 2 3" xfId="57738"/>
    <cellStyle name="Normal 114 2 2 2 3" xfId="18475"/>
    <cellStyle name="Normal 114 2 2 2 3 2" xfId="43169"/>
    <cellStyle name="Normal 114 2 2 2 4" xfId="10894"/>
    <cellStyle name="Normal 114 2 2 2 4 2" xfId="35911"/>
    <cellStyle name="Normal 114 2 2 2 5" xfId="32038"/>
    <cellStyle name="Normal 114 2 2 3" xfId="4985"/>
    <cellStyle name="Normal 114 2 2 3 2" xfId="12220"/>
    <cellStyle name="Normal 114 2 2 3 2 2" xfId="37237"/>
    <cellStyle name="Normal 114 2 2 3 3" xfId="30107"/>
    <cellStyle name="Normal 114 2 2 4" xfId="8951"/>
    <cellStyle name="Normal 114 2 2 4 2" xfId="33968"/>
    <cellStyle name="Normal 114 2 2 5" xfId="28175"/>
    <cellStyle name="Normal 114 2 2 5 2" xfId="57739"/>
    <cellStyle name="Normal 114 2 2 6" xfId="57740"/>
    <cellStyle name="Normal 114 2 3" xfId="5942"/>
    <cellStyle name="Normal 114 2 3 2" xfId="20713"/>
    <cellStyle name="Normal 114 2 3 2 2" xfId="45274"/>
    <cellStyle name="Normal 114 2 3 2 3" xfId="57741"/>
    <cellStyle name="Normal 114 2 3 3" xfId="14168"/>
    <cellStyle name="Normal 114 2 3 3 2" xfId="39042"/>
    <cellStyle name="Normal 114 2 3 4" xfId="9897"/>
    <cellStyle name="Normal 114 2 3 4 2" xfId="34914"/>
    <cellStyle name="Normal 114 2 3 5" xfId="31041"/>
    <cellStyle name="Normal 114 2 4" xfId="3988"/>
    <cellStyle name="Normal 114 2 4 2" xfId="21724"/>
    <cellStyle name="Normal 114 2 4 2 2" xfId="46283"/>
    <cellStyle name="Normal 114 2 4 2 3" xfId="57742"/>
    <cellStyle name="Normal 114 2 4 3" xfId="12221"/>
    <cellStyle name="Normal 114 2 4 3 2" xfId="37238"/>
    <cellStyle name="Normal 114 2 4 4" xfId="29110"/>
    <cellStyle name="Normal 114 2 5" xfId="15371"/>
    <cellStyle name="Normal 114 2 5 2" xfId="22746"/>
    <cellStyle name="Normal 114 2 5 2 2" xfId="47289"/>
    <cellStyle name="Normal 114 2 5 2 3" xfId="57743"/>
    <cellStyle name="Normal 114 2 5 3" xfId="40168"/>
    <cellStyle name="Normal 114 2 5 4" xfId="57744"/>
    <cellStyle name="Normal 114 2 6" xfId="16428"/>
    <cellStyle name="Normal 114 2 6 2" xfId="23847"/>
    <cellStyle name="Normal 114 2 6 2 2" xfId="48386"/>
    <cellStyle name="Normal 114 2 6 2 3" xfId="57745"/>
    <cellStyle name="Normal 114 2 6 3" xfId="41182"/>
    <cellStyle name="Normal 114 2 6 4" xfId="57746"/>
    <cellStyle name="Normal 114 2 7" xfId="17511"/>
    <cellStyle name="Normal 114 2 7 2" xfId="24953"/>
    <cellStyle name="Normal 114 2 7 2 2" xfId="49476"/>
    <cellStyle name="Normal 114 2 7 2 3" xfId="57747"/>
    <cellStyle name="Normal 114 2 7 3" xfId="42210"/>
    <cellStyle name="Normal 114 2 7 4" xfId="57748"/>
    <cellStyle name="Normal 114 2 8" xfId="19399"/>
    <cellStyle name="Normal 114 2 8 2" xfId="43975"/>
    <cellStyle name="Normal 114 2 8 3" xfId="57749"/>
    <cellStyle name="Normal 114 2 9" xfId="7944"/>
    <cellStyle name="Normal 114 2 9 2" xfId="32961"/>
    <cellStyle name="Normal 114 3" xfId="2798"/>
    <cellStyle name="Normal 114 3 2" xfId="6963"/>
    <cellStyle name="Normal 114 3 2 2" xfId="25949"/>
    <cellStyle name="Normal 114 3 2 2 2" xfId="50472"/>
    <cellStyle name="Normal 114 3 2 2 3" xfId="57750"/>
    <cellStyle name="Normal 114 3 2 3" xfId="18474"/>
    <cellStyle name="Normal 114 3 2 3 2" xfId="43168"/>
    <cellStyle name="Normal 114 3 2 4" xfId="10893"/>
    <cellStyle name="Normal 114 3 2 4 2" xfId="35910"/>
    <cellStyle name="Normal 114 3 2 5" xfId="32037"/>
    <cellStyle name="Normal 114 3 3" xfId="4984"/>
    <cellStyle name="Normal 114 3 3 2" xfId="12222"/>
    <cellStyle name="Normal 114 3 3 2 2" xfId="37239"/>
    <cellStyle name="Normal 114 3 3 3" xfId="30106"/>
    <cellStyle name="Normal 114 3 4" xfId="8950"/>
    <cellStyle name="Normal 114 3 4 2" xfId="33967"/>
    <cellStyle name="Normal 114 3 5" xfId="28174"/>
    <cellStyle name="Normal 114 3 5 2" xfId="57751"/>
    <cellStyle name="Normal 114 3 6" xfId="57752"/>
    <cellStyle name="Normal 114 4" xfId="5941"/>
    <cellStyle name="Normal 114 4 2" xfId="20712"/>
    <cellStyle name="Normal 114 4 2 2" xfId="45273"/>
    <cellStyle name="Normal 114 4 2 3" xfId="57753"/>
    <cellStyle name="Normal 114 4 3" xfId="14167"/>
    <cellStyle name="Normal 114 4 3 2" xfId="39041"/>
    <cellStyle name="Normal 114 4 4" xfId="9896"/>
    <cellStyle name="Normal 114 4 4 2" xfId="34913"/>
    <cellStyle name="Normal 114 4 5" xfId="31040"/>
    <cellStyle name="Normal 114 5" xfId="3987"/>
    <cellStyle name="Normal 114 5 2" xfId="21723"/>
    <cellStyle name="Normal 114 5 2 2" xfId="46282"/>
    <cellStyle name="Normal 114 5 2 3" xfId="57754"/>
    <cellStyle name="Normal 114 5 3" xfId="12223"/>
    <cellStyle name="Normal 114 5 3 2" xfId="37240"/>
    <cellStyle name="Normal 114 5 4" xfId="29109"/>
    <cellStyle name="Normal 114 6" xfId="15370"/>
    <cellStyle name="Normal 114 6 2" xfId="22745"/>
    <cellStyle name="Normal 114 6 2 2" xfId="47288"/>
    <cellStyle name="Normal 114 6 2 3" xfId="57755"/>
    <cellStyle name="Normal 114 6 3" xfId="40167"/>
    <cellStyle name="Normal 114 6 4" xfId="57756"/>
    <cellStyle name="Normal 114 7" xfId="16427"/>
    <cellStyle name="Normal 114 7 2" xfId="23846"/>
    <cellStyle name="Normal 114 7 2 2" xfId="48385"/>
    <cellStyle name="Normal 114 7 2 3" xfId="57757"/>
    <cellStyle name="Normal 114 7 3" xfId="41181"/>
    <cellStyle name="Normal 114 7 4" xfId="57758"/>
    <cellStyle name="Normal 114 8" xfId="17510"/>
    <cellStyle name="Normal 114 8 2" xfId="24952"/>
    <cellStyle name="Normal 114 8 2 2" xfId="49475"/>
    <cellStyle name="Normal 114 8 2 3" xfId="57759"/>
    <cellStyle name="Normal 114 8 3" xfId="42209"/>
    <cellStyle name="Normal 114 8 4" xfId="57760"/>
    <cellStyle name="Normal 114 9" xfId="19398"/>
    <cellStyle name="Normal 114 9 2" xfId="43974"/>
    <cellStyle name="Normal 114 9 3" xfId="57761"/>
    <cellStyle name="Normal 115" xfId="1315"/>
    <cellStyle name="Normal 115 10" xfId="7945"/>
    <cellStyle name="Normal 115 10 2" xfId="32962"/>
    <cellStyle name="Normal 115 11" xfId="27179"/>
    <cellStyle name="Normal 115 11 2" xfId="57762"/>
    <cellStyle name="Normal 115 12" xfId="57763"/>
    <cellStyle name="Normal 115 2" xfId="1316"/>
    <cellStyle name="Normal 115 2 10" xfId="27180"/>
    <cellStyle name="Normal 115 2 10 2" xfId="57764"/>
    <cellStyle name="Normal 115 2 11" xfId="57765"/>
    <cellStyle name="Normal 115 2 2" xfId="2801"/>
    <cellStyle name="Normal 115 2 2 2" xfId="6966"/>
    <cellStyle name="Normal 115 2 2 2 2" xfId="25952"/>
    <cellStyle name="Normal 115 2 2 2 2 2" xfId="50475"/>
    <cellStyle name="Normal 115 2 2 2 2 3" xfId="57766"/>
    <cellStyle name="Normal 115 2 2 2 3" xfId="18477"/>
    <cellStyle name="Normal 115 2 2 2 3 2" xfId="43171"/>
    <cellStyle name="Normal 115 2 2 2 4" xfId="10896"/>
    <cellStyle name="Normal 115 2 2 2 4 2" xfId="35913"/>
    <cellStyle name="Normal 115 2 2 2 5" xfId="32040"/>
    <cellStyle name="Normal 115 2 2 3" xfId="4987"/>
    <cellStyle name="Normal 115 2 2 3 2" xfId="12224"/>
    <cellStyle name="Normal 115 2 2 3 2 2" xfId="37241"/>
    <cellStyle name="Normal 115 2 2 3 3" xfId="30109"/>
    <cellStyle name="Normal 115 2 2 4" xfId="8953"/>
    <cellStyle name="Normal 115 2 2 4 2" xfId="33970"/>
    <cellStyle name="Normal 115 2 2 5" xfId="28177"/>
    <cellStyle name="Normal 115 2 2 5 2" xfId="57767"/>
    <cellStyle name="Normal 115 2 2 6" xfId="57768"/>
    <cellStyle name="Normal 115 2 3" xfId="5944"/>
    <cellStyle name="Normal 115 2 3 2" xfId="20715"/>
    <cellStyle name="Normal 115 2 3 2 2" xfId="45276"/>
    <cellStyle name="Normal 115 2 3 2 3" xfId="57769"/>
    <cellStyle name="Normal 115 2 3 3" xfId="14170"/>
    <cellStyle name="Normal 115 2 3 3 2" xfId="39044"/>
    <cellStyle name="Normal 115 2 3 4" xfId="9899"/>
    <cellStyle name="Normal 115 2 3 4 2" xfId="34916"/>
    <cellStyle name="Normal 115 2 3 5" xfId="31043"/>
    <cellStyle name="Normal 115 2 4" xfId="3990"/>
    <cellStyle name="Normal 115 2 4 2" xfId="21726"/>
    <cellStyle name="Normal 115 2 4 2 2" xfId="46285"/>
    <cellStyle name="Normal 115 2 4 2 3" xfId="57770"/>
    <cellStyle name="Normal 115 2 4 3" xfId="12225"/>
    <cellStyle name="Normal 115 2 4 3 2" xfId="37242"/>
    <cellStyle name="Normal 115 2 4 4" xfId="29112"/>
    <cellStyle name="Normal 115 2 5" xfId="15373"/>
    <cellStyle name="Normal 115 2 5 2" xfId="22748"/>
    <cellStyle name="Normal 115 2 5 2 2" xfId="47291"/>
    <cellStyle name="Normal 115 2 5 2 3" xfId="57771"/>
    <cellStyle name="Normal 115 2 5 3" xfId="40170"/>
    <cellStyle name="Normal 115 2 5 4" xfId="57772"/>
    <cellStyle name="Normal 115 2 6" xfId="16430"/>
    <cellStyle name="Normal 115 2 6 2" xfId="23849"/>
    <cellStyle name="Normal 115 2 6 2 2" xfId="48388"/>
    <cellStyle name="Normal 115 2 6 2 3" xfId="57773"/>
    <cellStyle name="Normal 115 2 6 3" xfId="41184"/>
    <cellStyle name="Normal 115 2 6 4" xfId="57774"/>
    <cellStyle name="Normal 115 2 7" xfId="17513"/>
    <cellStyle name="Normal 115 2 7 2" xfId="24955"/>
    <cellStyle name="Normal 115 2 7 2 2" xfId="49478"/>
    <cellStyle name="Normal 115 2 7 2 3" xfId="57775"/>
    <cellStyle name="Normal 115 2 7 3" xfId="42212"/>
    <cellStyle name="Normal 115 2 7 4" xfId="57776"/>
    <cellStyle name="Normal 115 2 8" xfId="19401"/>
    <cellStyle name="Normal 115 2 8 2" xfId="43977"/>
    <cellStyle name="Normal 115 2 8 3" xfId="57777"/>
    <cellStyle name="Normal 115 2 9" xfId="7946"/>
    <cellStyle name="Normal 115 2 9 2" xfId="32963"/>
    <cellStyle name="Normal 115 3" xfId="2800"/>
    <cellStyle name="Normal 115 3 2" xfId="6965"/>
    <cellStyle name="Normal 115 3 2 2" xfId="25951"/>
    <cellStyle name="Normal 115 3 2 2 2" xfId="50474"/>
    <cellStyle name="Normal 115 3 2 2 3" xfId="57778"/>
    <cellStyle name="Normal 115 3 2 3" xfId="18476"/>
    <cellStyle name="Normal 115 3 2 3 2" xfId="43170"/>
    <cellStyle name="Normal 115 3 2 4" xfId="10895"/>
    <cellStyle name="Normal 115 3 2 4 2" xfId="35912"/>
    <cellStyle name="Normal 115 3 2 5" xfId="32039"/>
    <cellStyle name="Normal 115 3 3" xfId="4986"/>
    <cellStyle name="Normal 115 3 3 2" xfId="12226"/>
    <cellStyle name="Normal 115 3 3 2 2" xfId="37243"/>
    <cellStyle name="Normal 115 3 3 3" xfId="30108"/>
    <cellStyle name="Normal 115 3 4" xfId="8952"/>
    <cellStyle name="Normal 115 3 4 2" xfId="33969"/>
    <cellStyle name="Normal 115 3 5" xfId="28176"/>
    <cellStyle name="Normal 115 3 5 2" xfId="57779"/>
    <cellStyle name="Normal 115 3 6" xfId="57780"/>
    <cellStyle name="Normal 115 4" xfId="5943"/>
    <cellStyle name="Normal 115 4 2" xfId="20714"/>
    <cellStyle name="Normal 115 4 2 2" xfId="45275"/>
    <cellStyle name="Normal 115 4 2 3" xfId="57781"/>
    <cellStyle name="Normal 115 4 3" xfId="14169"/>
    <cellStyle name="Normal 115 4 3 2" xfId="39043"/>
    <cellStyle name="Normal 115 4 4" xfId="9898"/>
    <cellStyle name="Normal 115 4 4 2" xfId="34915"/>
    <cellStyle name="Normal 115 4 5" xfId="31042"/>
    <cellStyle name="Normal 115 5" xfId="3989"/>
    <cellStyle name="Normal 115 5 2" xfId="21725"/>
    <cellStyle name="Normal 115 5 2 2" xfId="46284"/>
    <cellStyle name="Normal 115 5 2 3" xfId="57782"/>
    <cellStyle name="Normal 115 5 3" xfId="12227"/>
    <cellStyle name="Normal 115 5 3 2" xfId="37244"/>
    <cellStyle name="Normal 115 5 4" xfId="29111"/>
    <cellStyle name="Normal 115 6" xfId="15372"/>
    <cellStyle name="Normal 115 6 2" xfId="22747"/>
    <cellStyle name="Normal 115 6 2 2" xfId="47290"/>
    <cellStyle name="Normal 115 6 2 3" xfId="57783"/>
    <cellStyle name="Normal 115 6 3" xfId="40169"/>
    <cellStyle name="Normal 115 6 4" xfId="57784"/>
    <cellStyle name="Normal 115 7" xfId="16429"/>
    <cellStyle name="Normal 115 7 2" xfId="23848"/>
    <cellStyle name="Normal 115 7 2 2" xfId="48387"/>
    <cellStyle name="Normal 115 7 2 3" xfId="57785"/>
    <cellStyle name="Normal 115 7 3" xfId="41183"/>
    <cellStyle name="Normal 115 7 4" xfId="57786"/>
    <cellStyle name="Normal 115 8" xfId="17512"/>
    <cellStyle name="Normal 115 8 2" xfId="24954"/>
    <cellStyle name="Normal 115 8 2 2" xfId="49477"/>
    <cellStyle name="Normal 115 8 2 3" xfId="57787"/>
    <cellStyle name="Normal 115 8 3" xfId="42211"/>
    <cellStyle name="Normal 115 8 4" xfId="57788"/>
    <cellStyle name="Normal 115 9" xfId="19400"/>
    <cellStyle name="Normal 115 9 2" xfId="43976"/>
    <cellStyle name="Normal 115 9 3" xfId="57789"/>
    <cellStyle name="Normal 116" xfId="1317"/>
    <cellStyle name="Normal 116 10" xfId="7947"/>
    <cellStyle name="Normal 116 10 2" xfId="32964"/>
    <cellStyle name="Normal 116 11" xfId="27181"/>
    <cellStyle name="Normal 116 11 2" xfId="57790"/>
    <cellStyle name="Normal 116 12" xfId="57791"/>
    <cellStyle name="Normal 116 2" xfId="1318"/>
    <cellStyle name="Normal 116 2 10" xfId="27182"/>
    <cellStyle name="Normal 116 2 10 2" xfId="57792"/>
    <cellStyle name="Normal 116 2 11" xfId="57793"/>
    <cellStyle name="Normal 116 2 2" xfId="2803"/>
    <cellStyle name="Normal 116 2 2 2" xfId="6968"/>
    <cellStyle name="Normal 116 2 2 2 2" xfId="25954"/>
    <cellStyle name="Normal 116 2 2 2 2 2" xfId="50477"/>
    <cellStyle name="Normal 116 2 2 2 2 3" xfId="57794"/>
    <cellStyle name="Normal 116 2 2 2 3" xfId="18479"/>
    <cellStyle name="Normal 116 2 2 2 3 2" xfId="43173"/>
    <cellStyle name="Normal 116 2 2 2 4" xfId="10898"/>
    <cellStyle name="Normal 116 2 2 2 4 2" xfId="35915"/>
    <cellStyle name="Normal 116 2 2 2 5" xfId="32042"/>
    <cellStyle name="Normal 116 2 2 3" xfId="4989"/>
    <cellStyle name="Normal 116 2 2 3 2" xfId="12228"/>
    <cellStyle name="Normal 116 2 2 3 2 2" xfId="37245"/>
    <cellStyle name="Normal 116 2 2 3 3" xfId="30111"/>
    <cellStyle name="Normal 116 2 2 4" xfId="8955"/>
    <cellStyle name="Normal 116 2 2 4 2" xfId="33972"/>
    <cellStyle name="Normal 116 2 2 5" xfId="28179"/>
    <cellStyle name="Normal 116 2 2 5 2" xfId="57795"/>
    <cellStyle name="Normal 116 2 2 6" xfId="57796"/>
    <cellStyle name="Normal 116 2 3" xfId="5946"/>
    <cellStyle name="Normal 116 2 3 2" xfId="20717"/>
    <cellStyle name="Normal 116 2 3 2 2" xfId="45278"/>
    <cellStyle name="Normal 116 2 3 2 3" xfId="57797"/>
    <cellStyle name="Normal 116 2 3 3" xfId="14172"/>
    <cellStyle name="Normal 116 2 3 3 2" xfId="39046"/>
    <cellStyle name="Normal 116 2 3 4" xfId="9901"/>
    <cellStyle name="Normal 116 2 3 4 2" xfId="34918"/>
    <cellStyle name="Normal 116 2 3 5" xfId="31045"/>
    <cellStyle name="Normal 116 2 4" xfId="3992"/>
    <cellStyle name="Normal 116 2 4 2" xfId="21728"/>
    <cellStyle name="Normal 116 2 4 2 2" xfId="46287"/>
    <cellStyle name="Normal 116 2 4 2 3" xfId="57798"/>
    <cellStyle name="Normal 116 2 4 3" xfId="12229"/>
    <cellStyle name="Normal 116 2 4 3 2" xfId="37246"/>
    <cellStyle name="Normal 116 2 4 4" xfId="29114"/>
    <cellStyle name="Normal 116 2 5" xfId="15375"/>
    <cellStyle name="Normal 116 2 5 2" xfId="22750"/>
    <cellStyle name="Normal 116 2 5 2 2" xfId="47293"/>
    <cellStyle name="Normal 116 2 5 2 3" xfId="57799"/>
    <cellStyle name="Normal 116 2 5 3" xfId="40172"/>
    <cellStyle name="Normal 116 2 5 4" xfId="57800"/>
    <cellStyle name="Normal 116 2 6" xfId="16432"/>
    <cellStyle name="Normal 116 2 6 2" xfId="23851"/>
    <cellStyle name="Normal 116 2 6 2 2" xfId="48390"/>
    <cellStyle name="Normal 116 2 6 2 3" xfId="57801"/>
    <cellStyle name="Normal 116 2 6 3" xfId="41186"/>
    <cellStyle name="Normal 116 2 6 4" xfId="57802"/>
    <cellStyle name="Normal 116 2 7" xfId="17515"/>
    <cellStyle name="Normal 116 2 7 2" xfId="24957"/>
    <cellStyle name="Normal 116 2 7 2 2" xfId="49480"/>
    <cellStyle name="Normal 116 2 7 2 3" xfId="57803"/>
    <cellStyle name="Normal 116 2 7 3" xfId="42214"/>
    <cellStyle name="Normal 116 2 7 4" xfId="57804"/>
    <cellStyle name="Normal 116 2 8" xfId="19403"/>
    <cellStyle name="Normal 116 2 8 2" xfId="43979"/>
    <cellStyle name="Normal 116 2 8 3" xfId="57805"/>
    <cellStyle name="Normal 116 2 9" xfId="7948"/>
    <cellStyle name="Normal 116 2 9 2" xfId="32965"/>
    <cellStyle name="Normal 116 3" xfId="2802"/>
    <cellStyle name="Normal 116 3 2" xfId="6967"/>
    <cellStyle name="Normal 116 3 2 2" xfId="25953"/>
    <cellStyle name="Normal 116 3 2 2 2" xfId="50476"/>
    <cellStyle name="Normal 116 3 2 2 3" xfId="57806"/>
    <cellStyle name="Normal 116 3 2 3" xfId="18478"/>
    <cellStyle name="Normal 116 3 2 3 2" xfId="43172"/>
    <cellStyle name="Normal 116 3 2 4" xfId="10897"/>
    <cellStyle name="Normal 116 3 2 4 2" xfId="35914"/>
    <cellStyle name="Normal 116 3 2 5" xfId="32041"/>
    <cellStyle name="Normal 116 3 3" xfId="4988"/>
    <cellStyle name="Normal 116 3 3 2" xfId="12230"/>
    <cellStyle name="Normal 116 3 3 2 2" xfId="37247"/>
    <cellStyle name="Normal 116 3 3 3" xfId="30110"/>
    <cellStyle name="Normal 116 3 4" xfId="8954"/>
    <cellStyle name="Normal 116 3 4 2" xfId="33971"/>
    <cellStyle name="Normal 116 3 5" xfId="28178"/>
    <cellStyle name="Normal 116 3 5 2" xfId="57807"/>
    <cellStyle name="Normal 116 3 6" xfId="57808"/>
    <cellStyle name="Normal 116 4" xfId="5945"/>
    <cellStyle name="Normal 116 4 2" xfId="20716"/>
    <cellStyle name="Normal 116 4 2 2" xfId="45277"/>
    <cellStyle name="Normal 116 4 2 3" xfId="57809"/>
    <cellStyle name="Normal 116 4 3" xfId="14171"/>
    <cellStyle name="Normal 116 4 3 2" xfId="39045"/>
    <cellStyle name="Normal 116 4 4" xfId="9900"/>
    <cellStyle name="Normal 116 4 4 2" xfId="34917"/>
    <cellStyle name="Normal 116 4 5" xfId="31044"/>
    <cellStyle name="Normal 116 5" xfId="3991"/>
    <cellStyle name="Normal 116 5 2" xfId="21727"/>
    <cellStyle name="Normal 116 5 2 2" xfId="46286"/>
    <cellStyle name="Normal 116 5 2 3" xfId="57810"/>
    <cellStyle name="Normal 116 5 3" xfId="12231"/>
    <cellStyle name="Normal 116 5 3 2" xfId="37248"/>
    <cellStyle name="Normal 116 5 4" xfId="29113"/>
    <cellStyle name="Normal 116 6" xfId="15374"/>
    <cellStyle name="Normal 116 6 2" xfId="22749"/>
    <cellStyle name="Normal 116 6 2 2" xfId="47292"/>
    <cellStyle name="Normal 116 6 2 3" xfId="57811"/>
    <cellStyle name="Normal 116 6 3" xfId="40171"/>
    <cellStyle name="Normal 116 6 4" xfId="57812"/>
    <cellStyle name="Normal 116 7" xfId="16431"/>
    <cellStyle name="Normal 116 7 2" xfId="23850"/>
    <cellStyle name="Normal 116 7 2 2" xfId="48389"/>
    <cellStyle name="Normal 116 7 2 3" xfId="57813"/>
    <cellStyle name="Normal 116 7 3" xfId="41185"/>
    <cellStyle name="Normal 116 7 4" xfId="57814"/>
    <cellStyle name="Normal 116 8" xfId="17514"/>
    <cellStyle name="Normal 116 8 2" xfId="24956"/>
    <cellStyle name="Normal 116 8 2 2" xfId="49479"/>
    <cellStyle name="Normal 116 8 2 3" xfId="57815"/>
    <cellStyle name="Normal 116 8 3" xfId="42213"/>
    <cellStyle name="Normal 116 8 4" xfId="57816"/>
    <cellStyle name="Normal 116 9" xfId="19402"/>
    <cellStyle name="Normal 116 9 2" xfId="43978"/>
    <cellStyle name="Normal 116 9 3" xfId="57817"/>
    <cellStyle name="Normal 117" xfId="1319"/>
    <cellStyle name="Normal 117 10" xfId="7949"/>
    <cellStyle name="Normal 117 10 2" xfId="32966"/>
    <cellStyle name="Normal 117 11" xfId="27183"/>
    <cellStyle name="Normal 117 11 2" xfId="57818"/>
    <cellStyle name="Normal 117 12" xfId="57819"/>
    <cellStyle name="Normal 117 2" xfId="1320"/>
    <cellStyle name="Normal 117 2 10" xfId="27184"/>
    <cellStyle name="Normal 117 2 10 2" xfId="57820"/>
    <cellStyle name="Normal 117 2 11" xfId="57821"/>
    <cellStyle name="Normal 117 2 2" xfId="2805"/>
    <cellStyle name="Normal 117 2 2 2" xfId="6970"/>
    <cellStyle name="Normal 117 2 2 2 2" xfId="25956"/>
    <cellStyle name="Normal 117 2 2 2 2 2" xfId="50479"/>
    <cellStyle name="Normal 117 2 2 2 2 3" xfId="57822"/>
    <cellStyle name="Normal 117 2 2 2 3" xfId="18481"/>
    <cellStyle name="Normal 117 2 2 2 3 2" xfId="43175"/>
    <cellStyle name="Normal 117 2 2 2 4" xfId="10900"/>
    <cellStyle name="Normal 117 2 2 2 4 2" xfId="35917"/>
    <cellStyle name="Normal 117 2 2 2 5" xfId="32044"/>
    <cellStyle name="Normal 117 2 2 3" xfId="4991"/>
    <cellStyle name="Normal 117 2 2 3 2" xfId="12232"/>
    <cellStyle name="Normal 117 2 2 3 2 2" xfId="37249"/>
    <cellStyle name="Normal 117 2 2 3 3" xfId="30113"/>
    <cellStyle name="Normal 117 2 2 4" xfId="8957"/>
    <cellStyle name="Normal 117 2 2 4 2" xfId="33974"/>
    <cellStyle name="Normal 117 2 2 5" xfId="28181"/>
    <cellStyle name="Normal 117 2 2 5 2" xfId="57823"/>
    <cellStyle name="Normal 117 2 2 6" xfId="57824"/>
    <cellStyle name="Normal 117 2 3" xfId="5948"/>
    <cellStyle name="Normal 117 2 3 2" xfId="20719"/>
    <cellStyle name="Normal 117 2 3 2 2" xfId="45280"/>
    <cellStyle name="Normal 117 2 3 2 3" xfId="57825"/>
    <cellStyle name="Normal 117 2 3 3" xfId="14174"/>
    <cellStyle name="Normal 117 2 3 3 2" xfId="39048"/>
    <cellStyle name="Normal 117 2 3 4" xfId="9903"/>
    <cellStyle name="Normal 117 2 3 4 2" xfId="34920"/>
    <cellStyle name="Normal 117 2 3 5" xfId="31047"/>
    <cellStyle name="Normal 117 2 4" xfId="3994"/>
    <cellStyle name="Normal 117 2 4 2" xfId="21730"/>
    <cellStyle name="Normal 117 2 4 2 2" xfId="46289"/>
    <cellStyle name="Normal 117 2 4 2 3" xfId="57826"/>
    <cellStyle name="Normal 117 2 4 3" xfId="12233"/>
    <cellStyle name="Normal 117 2 4 3 2" xfId="37250"/>
    <cellStyle name="Normal 117 2 4 4" xfId="29116"/>
    <cellStyle name="Normal 117 2 5" xfId="15377"/>
    <cellStyle name="Normal 117 2 5 2" xfId="22752"/>
    <cellStyle name="Normal 117 2 5 2 2" xfId="47295"/>
    <cellStyle name="Normal 117 2 5 2 3" xfId="57827"/>
    <cellStyle name="Normal 117 2 5 3" xfId="40174"/>
    <cellStyle name="Normal 117 2 5 4" xfId="57828"/>
    <cellStyle name="Normal 117 2 6" xfId="16434"/>
    <cellStyle name="Normal 117 2 6 2" xfId="23853"/>
    <cellStyle name="Normal 117 2 6 2 2" xfId="48392"/>
    <cellStyle name="Normal 117 2 6 2 3" xfId="57829"/>
    <cellStyle name="Normal 117 2 6 3" xfId="41188"/>
    <cellStyle name="Normal 117 2 6 4" xfId="57830"/>
    <cellStyle name="Normal 117 2 7" xfId="17517"/>
    <cellStyle name="Normal 117 2 7 2" xfId="24959"/>
    <cellStyle name="Normal 117 2 7 2 2" xfId="49482"/>
    <cellStyle name="Normal 117 2 7 2 3" xfId="57831"/>
    <cellStyle name="Normal 117 2 7 3" xfId="42216"/>
    <cellStyle name="Normal 117 2 7 4" xfId="57832"/>
    <cellStyle name="Normal 117 2 8" xfId="19405"/>
    <cellStyle name="Normal 117 2 8 2" xfId="43981"/>
    <cellStyle name="Normal 117 2 8 3" xfId="57833"/>
    <cellStyle name="Normal 117 2 9" xfId="7950"/>
    <cellStyle name="Normal 117 2 9 2" xfId="32967"/>
    <cellStyle name="Normal 117 3" xfId="2804"/>
    <cellStyle name="Normal 117 3 2" xfId="6969"/>
    <cellStyle name="Normal 117 3 2 2" xfId="25955"/>
    <cellStyle name="Normal 117 3 2 2 2" xfId="50478"/>
    <cellStyle name="Normal 117 3 2 2 3" xfId="57834"/>
    <cellStyle name="Normal 117 3 2 3" xfId="18480"/>
    <cellStyle name="Normal 117 3 2 3 2" xfId="43174"/>
    <cellStyle name="Normal 117 3 2 4" xfId="10899"/>
    <cellStyle name="Normal 117 3 2 4 2" xfId="35916"/>
    <cellStyle name="Normal 117 3 2 5" xfId="32043"/>
    <cellStyle name="Normal 117 3 3" xfId="4990"/>
    <cellStyle name="Normal 117 3 3 2" xfId="12234"/>
    <cellStyle name="Normal 117 3 3 2 2" xfId="37251"/>
    <cellStyle name="Normal 117 3 3 3" xfId="30112"/>
    <cellStyle name="Normal 117 3 4" xfId="8956"/>
    <cellStyle name="Normal 117 3 4 2" xfId="33973"/>
    <cellStyle name="Normal 117 3 5" xfId="28180"/>
    <cellStyle name="Normal 117 3 5 2" xfId="57835"/>
    <cellStyle name="Normal 117 3 6" xfId="57836"/>
    <cellStyle name="Normal 117 4" xfId="5947"/>
    <cellStyle name="Normal 117 4 2" xfId="20718"/>
    <cellStyle name="Normal 117 4 2 2" xfId="45279"/>
    <cellStyle name="Normal 117 4 2 3" xfId="57837"/>
    <cellStyle name="Normal 117 4 3" xfId="14173"/>
    <cellStyle name="Normal 117 4 3 2" xfId="39047"/>
    <cellStyle name="Normal 117 4 4" xfId="9902"/>
    <cellStyle name="Normal 117 4 4 2" xfId="34919"/>
    <cellStyle name="Normal 117 4 5" xfId="31046"/>
    <cellStyle name="Normal 117 5" xfId="3993"/>
    <cellStyle name="Normal 117 5 2" xfId="21729"/>
    <cellStyle name="Normal 117 5 2 2" xfId="46288"/>
    <cellStyle name="Normal 117 5 2 3" xfId="57838"/>
    <cellStyle name="Normal 117 5 3" xfId="12235"/>
    <cellStyle name="Normal 117 5 3 2" xfId="37252"/>
    <cellStyle name="Normal 117 5 4" xfId="29115"/>
    <cellStyle name="Normal 117 6" xfId="15376"/>
    <cellStyle name="Normal 117 6 2" xfId="22751"/>
    <cellStyle name="Normal 117 6 2 2" xfId="47294"/>
    <cellStyle name="Normal 117 6 2 3" xfId="57839"/>
    <cellStyle name="Normal 117 6 3" xfId="40173"/>
    <cellStyle name="Normal 117 6 4" xfId="57840"/>
    <cellStyle name="Normal 117 7" xfId="16433"/>
    <cellStyle name="Normal 117 7 2" xfId="23852"/>
    <cellStyle name="Normal 117 7 2 2" xfId="48391"/>
    <cellStyle name="Normal 117 7 2 3" xfId="57841"/>
    <cellStyle name="Normal 117 7 3" xfId="41187"/>
    <cellStyle name="Normal 117 7 4" xfId="57842"/>
    <cellStyle name="Normal 117 8" xfId="17516"/>
    <cellStyle name="Normal 117 8 2" xfId="24958"/>
    <cellStyle name="Normal 117 8 2 2" xfId="49481"/>
    <cellStyle name="Normal 117 8 2 3" xfId="57843"/>
    <cellStyle name="Normal 117 8 3" xfId="42215"/>
    <cellStyle name="Normal 117 8 4" xfId="57844"/>
    <cellStyle name="Normal 117 9" xfId="19404"/>
    <cellStyle name="Normal 117 9 2" xfId="43980"/>
    <cellStyle name="Normal 117 9 3" xfId="57845"/>
    <cellStyle name="Normal 118" xfId="1321"/>
    <cellStyle name="Normal 118 10" xfId="7951"/>
    <cellStyle name="Normal 118 10 2" xfId="32968"/>
    <cellStyle name="Normal 118 11" xfId="27185"/>
    <cellStyle name="Normal 118 11 2" xfId="57846"/>
    <cellStyle name="Normal 118 12" xfId="57847"/>
    <cellStyle name="Normal 118 2" xfId="1322"/>
    <cellStyle name="Normal 118 2 10" xfId="27186"/>
    <cellStyle name="Normal 118 2 10 2" xfId="57848"/>
    <cellStyle name="Normal 118 2 11" xfId="57849"/>
    <cellStyle name="Normal 118 2 2" xfId="2807"/>
    <cellStyle name="Normal 118 2 2 2" xfId="6972"/>
    <cellStyle name="Normal 118 2 2 2 2" xfId="25958"/>
    <cellStyle name="Normal 118 2 2 2 2 2" xfId="50481"/>
    <cellStyle name="Normal 118 2 2 2 2 3" xfId="57850"/>
    <cellStyle name="Normal 118 2 2 2 3" xfId="18483"/>
    <cellStyle name="Normal 118 2 2 2 3 2" xfId="43177"/>
    <cellStyle name="Normal 118 2 2 2 4" xfId="10902"/>
    <cellStyle name="Normal 118 2 2 2 4 2" xfId="35919"/>
    <cellStyle name="Normal 118 2 2 2 5" xfId="32046"/>
    <cellStyle name="Normal 118 2 2 3" xfId="4993"/>
    <cellStyle name="Normal 118 2 2 3 2" xfId="12236"/>
    <cellStyle name="Normal 118 2 2 3 2 2" xfId="37253"/>
    <cellStyle name="Normal 118 2 2 3 3" xfId="30115"/>
    <cellStyle name="Normal 118 2 2 4" xfId="8959"/>
    <cellStyle name="Normal 118 2 2 4 2" xfId="33976"/>
    <cellStyle name="Normal 118 2 2 5" xfId="28183"/>
    <cellStyle name="Normal 118 2 2 5 2" xfId="57851"/>
    <cellStyle name="Normal 118 2 2 6" xfId="57852"/>
    <cellStyle name="Normal 118 2 3" xfId="5950"/>
    <cellStyle name="Normal 118 2 3 2" xfId="20721"/>
    <cellStyle name="Normal 118 2 3 2 2" xfId="45282"/>
    <cellStyle name="Normal 118 2 3 2 3" xfId="57853"/>
    <cellStyle name="Normal 118 2 3 3" xfId="14176"/>
    <cellStyle name="Normal 118 2 3 3 2" xfId="39050"/>
    <cellStyle name="Normal 118 2 3 4" xfId="9905"/>
    <cellStyle name="Normal 118 2 3 4 2" xfId="34922"/>
    <cellStyle name="Normal 118 2 3 5" xfId="31049"/>
    <cellStyle name="Normal 118 2 4" xfId="3996"/>
    <cellStyle name="Normal 118 2 4 2" xfId="21732"/>
    <cellStyle name="Normal 118 2 4 2 2" xfId="46291"/>
    <cellStyle name="Normal 118 2 4 2 3" xfId="57854"/>
    <cellStyle name="Normal 118 2 4 3" xfId="12237"/>
    <cellStyle name="Normal 118 2 4 3 2" xfId="37254"/>
    <cellStyle name="Normal 118 2 4 4" xfId="29118"/>
    <cellStyle name="Normal 118 2 5" xfId="15379"/>
    <cellStyle name="Normal 118 2 5 2" xfId="22754"/>
    <cellStyle name="Normal 118 2 5 2 2" xfId="47297"/>
    <cellStyle name="Normal 118 2 5 2 3" xfId="57855"/>
    <cellStyle name="Normal 118 2 5 3" xfId="40176"/>
    <cellStyle name="Normal 118 2 5 4" xfId="57856"/>
    <cellStyle name="Normal 118 2 6" xfId="16436"/>
    <cellStyle name="Normal 118 2 6 2" xfId="23855"/>
    <cellStyle name="Normal 118 2 6 2 2" xfId="48394"/>
    <cellStyle name="Normal 118 2 6 2 3" xfId="57857"/>
    <cellStyle name="Normal 118 2 6 3" xfId="41190"/>
    <cellStyle name="Normal 118 2 6 4" xfId="57858"/>
    <cellStyle name="Normal 118 2 7" xfId="17519"/>
    <cellStyle name="Normal 118 2 7 2" xfId="24961"/>
    <cellStyle name="Normal 118 2 7 2 2" xfId="49484"/>
    <cellStyle name="Normal 118 2 7 2 3" xfId="57859"/>
    <cellStyle name="Normal 118 2 7 3" xfId="42218"/>
    <cellStyle name="Normal 118 2 7 4" xfId="57860"/>
    <cellStyle name="Normal 118 2 8" xfId="19407"/>
    <cellStyle name="Normal 118 2 8 2" xfId="43983"/>
    <cellStyle name="Normal 118 2 8 3" xfId="57861"/>
    <cellStyle name="Normal 118 2 9" xfId="7952"/>
    <cellStyle name="Normal 118 2 9 2" xfId="32969"/>
    <cellStyle name="Normal 118 3" xfId="2806"/>
    <cellStyle name="Normal 118 3 2" xfId="6971"/>
    <cellStyle name="Normal 118 3 2 2" xfId="25957"/>
    <cellStyle name="Normal 118 3 2 2 2" xfId="50480"/>
    <cellStyle name="Normal 118 3 2 2 3" xfId="57862"/>
    <cellStyle name="Normal 118 3 2 3" xfId="18482"/>
    <cellStyle name="Normal 118 3 2 3 2" xfId="43176"/>
    <cellStyle name="Normal 118 3 2 4" xfId="10901"/>
    <cellStyle name="Normal 118 3 2 4 2" xfId="35918"/>
    <cellStyle name="Normal 118 3 2 5" xfId="32045"/>
    <cellStyle name="Normal 118 3 3" xfId="4992"/>
    <cellStyle name="Normal 118 3 3 2" xfId="12238"/>
    <cellStyle name="Normal 118 3 3 2 2" xfId="37255"/>
    <cellStyle name="Normal 118 3 3 3" xfId="30114"/>
    <cellStyle name="Normal 118 3 4" xfId="8958"/>
    <cellStyle name="Normal 118 3 4 2" xfId="33975"/>
    <cellStyle name="Normal 118 3 5" xfId="28182"/>
    <cellStyle name="Normal 118 3 5 2" xfId="57863"/>
    <cellStyle name="Normal 118 3 6" xfId="57864"/>
    <cellStyle name="Normal 118 4" xfId="5949"/>
    <cellStyle name="Normal 118 4 2" xfId="20720"/>
    <cellStyle name="Normal 118 4 2 2" xfId="45281"/>
    <cellStyle name="Normal 118 4 2 3" xfId="57865"/>
    <cellStyle name="Normal 118 4 3" xfId="14175"/>
    <cellStyle name="Normal 118 4 3 2" xfId="39049"/>
    <cellStyle name="Normal 118 4 4" xfId="9904"/>
    <cellStyle name="Normal 118 4 4 2" xfId="34921"/>
    <cellStyle name="Normal 118 4 5" xfId="31048"/>
    <cellStyle name="Normal 118 5" xfId="3995"/>
    <cellStyle name="Normal 118 5 2" xfId="21731"/>
    <cellStyle name="Normal 118 5 2 2" xfId="46290"/>
    <cellStyle name="Normal 118 5 2 3" xfId="57866"/>
    <cellStyle name="Normal 118 5 3" xfId="12239"/>
    <cellStyle name="Normal 118 5 3 2" xfId="37256"/>
    <cellStyle name="Normal 118 5 4" xfId="29117"/>
    <cellStyle name="Normal 118 6" xfId="15378"/>
    <cellStyle name="Normal 118 6 2" xfId="22753"/>
    <cellStyle name="Normal 118 6 2 2" xfId="47296"/>
    <cellStyle name="Normal 118 6 2 3" xfId="57867"/>
    <cellStyle name="Normal 118 6 3" xfId="40175"/>
    <cellStyle name="Normal 118 6 4" xfId="57868"/>
    <cellStyle name="Normal 118 7" xfId="16435"/>
    <cellStyle name="Normal 118 7 2" xfId="23854"/>
    <cellStyle name="Normal 118 7 2 2" xfId="48393"/>
    <cellStyle name="Normal 118 7 2 3" xfId="57869"/>
    <cellStyle name="Normal 118 7 3" xfId="41189"/>
    <cellStyle name="Normal 118 7 4" xfId="57870"/>
    <cellStyle name="Normal 118 8" xfId="17518"/>
    <cellStyle name="Normal 118 8 2" xfId="24960"/>
    <cellStyle name="Normal 118 8 2 2" xfId="49483"/>
    <cellStyle name="Normal 118 8 2 3" xfId="57871"/>
    <cellStyle name="Normal 118 8 3" xfId="42217"/>
    <cellStyle name="Normal 118 8 4" xfId="57872"/>
    <cellStyle name="Normal 118 9" xfId="19406"/>
    <cellStyle name="Normal 118 9 2" xfId="43982"/>
    <cellStyle name="Normal 118 9 3" xfId="57873"/>
    <cellStyle name="Normal 119" xfId="1323"/>
    <cellStyle name="Normal 119 10" xfId="7953"/>
    <cellStyle name="Normal 119 10 2" xfId="32970"/>
    <cellStyle name="Normal 119 11" xfId="27187"/>
    <cellStyle name="Normal 119 11 2" xfId="57874"/>
    <cellStyle name="Normal 119 12" xfId="57875"/>
    <cellStyle name="Normal 119 2" xfId="1324"/>
    <cellStyle name="Normal 119 2 10" xfId="27188"/>
    <cellStyle name="Normal 119 2 10 2" xfId="57876"/>
    <cellStyle name="Normal 119 2 11" xfId="57877"/>
    <cellStyle name="Normal 119 2 2" xfId="2809"/>
    <cellStyle name="Normal 119 2 2 2" xfId="6974"/>
    <cellStyle name="Normal 119 2 2 2 2" xfId="25960"/>
    <cellStyle name="Normal 119 2 2 2 2 2" xfId="50483"/>
    <cellStyle name="Normal 119 2 2 2 2 3" xfId="57878"/>
    <cellStyle name="Normal 119 2 2 2 3" xfId="18485"/>
    <cellStyle name="Normal 119 2 2 2 3 2" xfId="43179"/>
    <cellStyle name="Normal 119 2 2 2 4" xfId="10904"/>
    <cellStyle name="Normal 119 2 2 2 4 2" xfId="35921"/>
    <cellStyle name="Normal 119 2 2 2 5" xfId="32048"/>
    <cellStyle name="Normal 119 2 2 3" xfId="4995"/>
    <cellStyle name="Normal 119 2 2 3 2" xfId="12240"/>
    <cellStyle name="Normal 119 2 2 3 2 2" xfId="37257"/>
    <cellStyle name="Normal 119 2 2 3 3" xfId="30117"/>
    <cellStyle name="Normal 119 2 2 4" xfId="8961"/>
    <cellStyle name="Normal 119 2 2 4 2" xfId="33978"/>
    <cellStyle name="Normal 119 2 2 5" xfId="28185"/>
    <cellStyle name="Normal 119 2 2 5 2" xfId="57879"/>
    <cellStyle name="Normal 119 2 2 6" xfId="57880"/>
    <cellStyle name="Normal 119 2 3" xfId="5952"/>
    <cellStyle name="Normal 119 2 3 2" xfId="20723"/>
    <cellStyle name="Normal 119 2 3 2 2" xfId="45284"/>
    <cellStyle name="Normal 119 2 3 2 3" xfId="57881"/>
    <cellStyle name="Normal 119 2 3 3" xfId="14178"/>
    <cellStyle name="Normal 119 2 3 3 2" xfId="39052"/>
    <cellStyle name="Normal 119 2 3 4" xfId="9907"/>
    <cellStyle name="Normal 119 2 3 4 2" xfId="34924"/>
    <cellStyle name="Normal 119 2 3 5" xfId="31051"/>
    <cellStyle name="Normal 119 2 4" xfId="3998"/>
    <cellStyle name="Normal 119 2 4 2" xfId="21734"/>
    <cellStyle name="Normal 119 2 4 2 2" xfId="46293"/>
    <cellStyle name="Normal 119 2 4 2 3" xfId="57882"/>
    <cellStyle name="Normal 119 2 4 3" xfId="12241"/>
    <cellStyle name="Normal 119 2 4 3 2" xfId="37258"/>
    <cellStyle name="Normal 119 2 4 4" xfId="29120"/>
    <cellStyle name="Normal 119 2 5" xfId="15381"/>
    <cellStyle name="Normal 119 2 5 2" xfId="22756"/>
    <cellStyle name="Normal 119 2 5 2 2" xfId="47299"/>
    <cellStyle name="Normal 119 2 5 2 3" xfId="57883"/>
    <cellStyle name="Normal 119 2 5 3" xfId="40178"/>
    <cellStyle name="Normal 119 2 5 4" xfId="57884"/>
    <cellStyle name="Normal 119 2 6" xfId="16438"/>
    <cellStyle name="Normal 119 2 6 2" xfId="23857"/>
    <cellStyle name="Normal 119 2 6 2 2" xfId="48396"/>
    <cellStyle name="Normal 119 2 6 2 3" xfId="57885"/>
    <cellStyle name="Normal 119 2 6 3" xfId="41192"/>
    <cellStyle name="Normal 119 2 6 4" xfId="57886"/>
    <cellStyle name="Normal 119 2 7" xfId="17521"/>
    <cellStyle name="Normal 119 2 7 2" xfId="24963"/>
    <cellStyle name="Normal 119 2 7 2 2" xfId="49486"/>
    <cellStyle name="Normal 119 2 7 2 3" xfId="57887"/>
    <cellStyle name="Normal 119 2 7 3" xfId="42220"/>
    <cellStyle name="Normal 119 2 7 4" xfId="57888"/>
    <cellStyle name="Normal 119 2 8" xfId="19409"/>
    <cellStyle name="Normal 119 2 8 2" xfId="43985"/>
    <cellStyle name="Normal 119 2 8 3" xfId="57889"/>
    <cellStyle name="Normal 119 2 9" xfId="7954"/>
    <cellStyle name="Normal 119 2 9 2" xfId="32971"/>
    <cellStyle name="Normal 119 3" xfId="2808"/>
    <cellStyle name="Normal 119 3 2" xfId="6973"/>
    <cellStyle name="Normal 119 3 2 2" xfId="25959"/>
    <cellStyle name="Normal 119 3 2 2 2" xfId="50482"/>
    <cellStyle name="Normal 119 3 2 2 3" xfId="57890"/>
    <cellStyle name="Normal 119 3 2 3" xfId="18484"/>
    <cellStyle name="Normal 119 3 2 3 2" xfId="43178"/>
    <cellStyle name="Normal 119 3 2 4" xfId="10903"/>
    <cellStyle name="Normal 119 3 2 4 2" xfId="35920"/>
    <cellStyle name="Normal 119 3 2 5" xfId="32047"/>
    <cellStyle name="Normal 119 3 3" xfId="4994"/>
    <cellStyle name="Normal 119 3 3 2" xfId="12242"/>
    <cellStyle name="Normal 119 3 3 2 2" xfId="37259"/>
    <cellStyle name="Normal 119 3 3 3" xfId="30116"/>
    <cellStyle name="Normal 119 3 4" xfId="8960"/>
    <cellStyle name="Normal 119 3 4 2" xfId="33977"/>
    <cellStyle name="Normal 119 3 5" xfId="28184"/>
    <cellStyle name="Normal 119 3 5 2" xfId="57891"/>
    <cellStyle name="Normal 119 3 6" xfId="57892"/>
    <cellStyle name="Normal 119 4" xfId="5951"/>
    <cellStyle name="Normal 119 4 2" xfId="20722"/>
    <cellStyle name="Normal 119 4 2 2" xfId="45283"/>
    <cellStyle name="Normal 119 4 2 3" xfId="57893"/>
    <cellStyle name="Normal 119 4 3" xfId="14177"/>
    <cellStyle name="Normal 119 4 3 2" xfId="39051"/>
    <cellStyle name="Normal 119 4 4" xfId="9906"/>
    <cellStyle name="Normal 119 4 4 2" xfId="34923"/>
    <cellStyle name="Normal 119 4 5" xfId="31050"/>
    <cellStyle name="Normal 119 5" xfId="3997"/>
    <cellStyle name="Normal 119 5 2" xfId="21733"/>
    <cellStyle name="Normal 119 5 2 2" xfId="46292"/>
    <cellStyle name="Normal 119 5 2 3" xfId="57894"/>
    <cellStyle name="Normal 119 5 3" xfId="12243"/>
    <cellStyle name="Normal 119 5 3 2" xfId="37260"/>
    <cellStyle name="Normal 119 5 4" xfId="29119"/>
    <cellStyle name="Normal 119 6" xfId="15380"/>
    <cellStyle name="Normal 119 6 2" xfId="22755"/>
    <cellStyle name="Normal 119 6 2 2" xfId="47298"/>
    <cellStyle name="Normal 119 6 2 3" xfId="57895"/>
    <cellStyle name="Normal 119 6 3" xfId="40177"/>
    <cellStyle name="Normal 119 6 4" xfId="57896"/>
    <cellStyle name="Normal 119 7" xfId="16437"/>
    <cellStyle name="Normal 119 7 2" xfId="23856"/>
    <cellStyle name="Normal 119 7 2 2" xfId="48395"/>
    <cellStyle name="Normal 119 7 2 3" xfId="57897"/>
    <cellStyle name="Normal 119 7 3" xfId="41191"/>
    <cellStyle name="Normal 119 7 4" xfId="57898"/>
    <cellStyle name="Normal 119 8" xfId="17520"/>
    <cellStyle name="Normal 119 8 2" xfId="24962"/>
    <cellStyle name="Normal 119 8 2 2" xfId="49485"/>
    <cellStyle name="Normal 119 8 2 3" xfId="57899"/>
    <cellStyle name="Normal 119 8 3" xfId="42219"/>
    <cellStyle name="Normal 119 8 4" xfId="57900"/>
    <cellStyle name="Normal 119 9" xfId="19408"/>
    <cellStyle name="Normal 119 9 2" xfId="43984"/>
    <cellStyle name="Normal 119 9 3" xfId="57901"/>
    <cellStyle name="Normal 12" xfId="468"/>
    <cellStyle name="Normal 12 2" xfId="872"/>
    <cellStyle name="Normal 12 2 10" xfId="7830"/>
    <cellStyle name="Normal 12 2 10 2" xfId="32847"/>
    <cellStyle name="Normal 12 2 11" xfId="27064"/>
    <cellStyle name="Normal 12 2 11 2" xfId="57902"/>
    <cellStyle name="Normal 12 2 12" xfId="57903"/>
    <cellStyle name="Normal 12 2 2" xfId="2280"/>
    <cellStyle name="Normal 12 2 3" xfId="2811"/>
    <cellStyle name="Normal 12 2 3 2" xfId="6976"/>
    <cellStyle name="Normal 12 2 3 2 2" xfId="25962"/>
    <cellStyle name="Normal 12 2 3 2 2 2" xfId="50485"/>
    <cellStyle name="Normal 12 2 3 2 2 3" xfId="57904"/>
    <cellStyle name="Normal 12 2 3 2 3" xfId="18486"/>
    <cellStyle name="Normal 12 2 3 2 3 2" xfId="43180"/>
    <cellStyle name="Normal 12 2 3 2 4" xfId="10906"/>
    <cellStyle name="Normal 12 2 3 2 4 2" xfId="35923"/>
    <cellStyle name="Normal 12 2 3 2 5" xfId="32050"/>
    <cellStyle name="Normal 12 2 3 3" xfId="4997"/>
    <cellStyle name="Normal 12 2 3 3 2" xfId="12244"/>
    <cellStyle name="Normal 12 2 3 3 2 2" xfId="37261"/>
    <cellStyle name="Normal 12 2 3 3 3" xfId="30119"/>
    <cellStyle name="Normal 12 2 3 4" xfId="8963"/>
    <cellStyle name="Normal 12 2 3 4 2" xfId="33980"/>
    <cellStyle name="Normal 12 2 3 5" xfId="28187"/>
    <cellStyle name="Normal 12 2 3 5 2" xfId="57905"/>
    <cellStyle name="Normal 12 2 3 6" xfId="57906"/>
    <cellStyle name="Normal 12 2 4" xfId="5817"/>
    <cellStyle name="Normal 12 2 4 2" xfId="20599"/>
    <cellStyle name="Normal 12 2 4 2 2" xfId="45160"/>
    <cellStyle name="Normal 12 2 4 2 3" xfId="57907"/>
    <cellStyle name="Normal 12 2 4 3" xfId="14080"/>
    <cellStyle name="Normal 12 2 4 3 2" xfId="38959"/>
    <cellStyle name="Normal 12 2 4 4" xfId="9783"/>
    <cellStyle name="Normal 12 2 4 4 2" xfId="34800"/>
    <cellStyle name="Normal 12 2 4 5" xfId="30927"/>
    <cellStyle name="Normal 12 2 5" xfId="3874"/>
    <cellStyle name="Normal 12 2 5 2" xfId="21623"/>
    <cellStyle name="Normal 12 2 5 2 2" xfId="46182"/>
    <cellStyle name="Normal 12 2 5 2 3" xfId="57908"/>
    <cellStyle name="Normal 12 2 5 3" xfId="12245"/>
    <cellStyle name="Normal 12 2 5 3 2" xfId="37262"/>
    <cellStyle name="Normal 12 2 5 4" xfId="28996"/>
    <cellStyle name="Normal 12 2 6" xfId="15264"/>
    <cellStyle name="Normal 12 2 6 2" xfId="22643"/>
    <cellStyle name="Normal 12 2 6 2 2" xfId="47187"/>
    <cellStyle name="Normal 12 2 6 2 3" xfId="57909"/>
    <cellStyle name="Normal 12 2 6 3" xfId="40067"/>
    <cellStyle name="Normal 12 2 6 4" xfId="57910"/>
    <cellStyle name="Normal 12 2 7" xfId="16321"/>
    <cellStyle name="Normal 12 2 7 2" xfId="23733"/>
    <cellStyle name="Normal 12 2 7 2 2" xfId="48272"/>
    <cellStyle name="Normal 12 2 7 2 3" xfId="57911"/>
    <cellStyle name="Normal 12 2 7 3" xfId="41080"/>
    <cellStyle name="Normal 12 2 7 4" xfId="57912"/>
    <cellStyle name="Normal 12 2 8" xfId="17396"/>
    <cellStyle name="Normal 12 2 8 2" xfId="24839"/>
    <cellStyle name="Normal 12 2 8 2 2" xfId="49362"/>
    <cellStyle name="Normal 12 2 8 2 3" xfId="57913"/>
    <cellStyle name="Normal 12 2 8 3" xfId="42097"/>
    <cellStyle name="Normal 12 2 8 4" xfId="57914"/>
    <cellStyle name="Normal 12 2 9" xfId="19284"/>
    <cellStyle name="Normal 12 2 9 2" xfId="43871"/>
    <cellStyle name="Normal 12 2 9 3" xfId="57915"/>
    <cellStyle name="Normal 12 3" xfId="844"/>
    <cellStyle name="Normal 12 3 10" xfId="27056"/>
    <cellStyle name="Normal 12 3 10 2" xfId="57916"/>
    <cellStyle name="Normal 12 3 11" xfId="57917"/>
    <cellStyle name="Normal 12 3 2" xfId="5809"/>
    <cellStyle name="Normal 12 3 2 2" xfId="20124"/>
    <cellStyle name="Normal 12 3 2 2 2" xfId="44688"/>
    <cellStyle name="Normal 12 3 2 2 3" xfId="57918"/>
    <cellStyle name="Normal 12 3 2 3" xfId="13710"/>
    <cellStyle name="Normal 12 3 2 3 2" xfId="38656"/>
    <cellStyle name="Normal 12 3 2 4" xfId="9775"/>
    <cellStyle name="Normal 12 3 2 4 2" xfId="34792"/>
    <cellStyle name="Normal 12 3 2 5" xfId="30919"/>
    <cellStyle name="Normal 12 3 3" xfId="3866"/>
    <cellStyle name="Normal 12 3 3 2" xfId="20591"/>
    <cellStyle name="Normal 12 3 3 2 2" xfId="45152"/>
    <cellStyle name="Normal 12 3 3 2 3" xfId="57919"/>
    <cellStyle name="Normal 12 3 3 3" xfId="12246"/>
    <cellStyle name="Normal 12 3 3 3 2" xfId="37263"/>
    <cellStyle name="Normal 12 3 3 4" xfId="28988"/>
    <cellStyle name="Normal 12 3 4" xfId="14816"/>
    <cellStyle name="Normal 12 3 4 2" xfId="21618"/>
    <cellStyle name="Normal 12 3 4 2 2" xfId="46177"/>
    <cellStyle name="Normal 12 3 4 2 3" xfId="57920"/>
    <cellStyle name="Normal 12 3 4 3" xfId="39661"/>
    <cellStyle name="Normal 12 3 4 4" xfId="57921"/>
    <cellStyle name="Normal 12 3 5" xfId="15259"/>
    <cellStyle name="Normal 12 3 5 2" xfId="22635"/>
    <cellStyle name="Normal 12 3 5 2 2" xfId="47179"/>
    <cellStyle name="Normal 12 3 5 2 3" xfId="57922"/>
    <cellStyle name="Normal 12 3 5 3" xfId="40062"/>
    <cellStyle name="Normal 12 3 5 4" xfId="57923"/>
    <cellStyle name="Normal 12 3 6" xfId="16313"/>
    <cellStyle name="Normal 12 3 6 2" xfId="23725"/>
    <cellStyle name="Normal 12 3 6 2 2" xfId="48264"/>
    <cellStyle name="Normal 12 3 6 2 3" xfId="57924"/>
    <cellStyle name="Normal 12 3 6 3" xfId="41072"/>
    <cellStyle name="Normal 12 3 6 4" xfId="57925"/>
    <cellStyle name="Normal 12 3 7" xfId="17391"/>
    <cellStyle name="Normal 12 3 7 2" xfId="24831"/>
    <cellStyle name="Normal 12 3 7 2 2" xfId="49354"/>
    <cellStyle name="Normal 12 3 7 2 3" xfId="57926"/>
    <cellStyle name="Normal 12 3 7 3" xfId="42092"/>
    <cellStyle name="Normal 12 3 7 4" xfId="57927"/>
    <cellStyle name="Normal 12 3 8" xfId="19273"/>
    <cellStyle name="Normal 12 3 8 2" xfId="43863"/>
    <cellStyle name="Normal 12 3 8 3" xfId="57928"/>
    <cellStyle name="Normal 12 3 9" xfId="7821"/>
    <cellStyle name="Normal 12 3 9 2" xfId="32839"/>
    <cellStyle name="Normal 12 4" xfId="2107"/>
    <cellStyle name="Normal 12 5" xfId="2588"/>
    <cellStyle name="Normal 12 6" xfId="2810"/>
    <cellStyle name="Normal 12 6 2" xfId="6975"/>
    <cellStyle name="Normal 12 6 2 2" xfId="25961"/>
    <cellStyle name="Normal 12 6 2 2 2" xfId="50484"/>
    <cellStyle name="Normal 12 6 2 3" xfId="10905"/>
    <cellStyle name="Normal 12 6 2 3 2" xfId="35922"/>
    <cellStyle name="Normal 12 6 2 4" xfId="32049"/>
    <cellStyle name="Normal 12 6 3" xfId="4996"/>
    <cellStyle name="Normal 12 6 3 2" xfId="12247"/>
    <cellStyle name="Normal 12 6 3 2 2" xfId="37264"/>
    <cellStyle name="Normal 12 6 3 3" xfId="30118"/>
    <cellStyle name="Normal 12 6 4" xfId="8962"/>
    <cellStyle name="Normal 12 6 4 2" xfId="33979"/>
    <cellStyle name="Normal 12 6 5" xfId="28186"/>
    <cellStyle name="Normal 12 7" xfId="26795"/>
    <cellStyle name="Normal 120" xfId="1325"/>
    <cellStyle name="Normal 120 10" xfId="7955"/>
    <cellStyle name="Normal 120 10 2" xfId="32972"/>
    <cellStyle name="Normal 120 11" xfId="27189"/>
    <cellStyle name="Normal 120 11 2" xfId="57929"/>
    <cellStyle name="Normal 120 12" xfId="57930"/>
    <cellStyle name="Normal 120 2" xfId="1326"/>
    <cellStyle name="Normal 120 2 10" xfId="27190"/>
    <cellStyle name="Normal 120 2 10 2" xfId="57931"/>
    <cellStyle name="Normal 120 2 11" xfId="57932"/>
    <cellStyle name="Normal 120 2 2" xfId="2813"/>
    <cellStyle name="Normal 120 2 2 2" xfId="6978"/>
    <cellStyle name="Normal 120 2 2 2 2" xfId="25964"/>
    <cellStyle name="Normal 120 2 2 2 2 2" xfId="50487"/>
    <cellStyle name="Normal 120 2 2 2 2 3" xfId="57933"/>
    <cellStyle name="Normal 120 2 2 2 3" xfId="18488"/>
    <cellStyle name="Normal 120 2 2 2 3 2" xfId="43182"/>
    <cellStyle name="Normal 120 2 2 2 4" xfId="10908"/>
    <cellStyle name="Normal 120 2 2 2 4 2" xfId="35925"/>
    <cellStyle name="Normal 120 2 2 2 5" xfId="32052"/>
    <cellStyle name="Normal 120 2 2 3" xfId="4999"/>
    <cellStyle name="Normal 120 2 2 3 2" xfId="12248"/>
    <cellStyle name="Normal 120 2 2 3 2 2" xfId="37265"/>
    <cellStyle name="Normal 120 2 2 3 3" xfId="30121"/>
    <cellStyle name="Normal 120 2 2 4" xfId="8965"/>
    <cellStyle name="Normal 120 2 2 4 2" xfId="33982"/>
    <cellStyle name="Normal 120 2 2 5" xfId="28189"/>
    <cellStyle name="Normal 120 2 2 5 2" xfId="57934"/>
    <cellStyle name="Normal 120 2 2 6" xfId="57935"/>
    <cellStyle name="Normal 120 2 3" xfId="5954"/>
    <cellStyle name="Normal 120 2 3 2" xfId="20725"/>
    <cellStyle name="Normal 120 2 3 2 2" xfId="45286"/>
    <cellStyle name="Normal 120 2 3 2 3" xfId="57936"/>
    <cellStyle name="Normal 120 2 3 3" xfId="14180"/>
    <cellStyle name="Normal 120 2 3 3 2" xfId="39054"/>
    <cellStyle name="Normal 120 2 3 4" xfId="9909"/>
    <cellStyle name="Normal 120 2 3 4 2" xfId="34926"/>
    <cellStyle name="Normal 120 2 3 5" xfId="31053"/>
    <cellStyle name="Normal 120 2 4" xfId="4000"/>
    <cellStyle name="Normal 120 2 4 2" xfId="21736"/>
    <cellStyle name="Normal 120 2 4 2 2" xfId="46295"/>
    <cellStyle name="Normal 120 2 4 2 3" xfId="57937"/>
    <cellStyle name="Normal 120 2 4 3" xfId="12249"/>
    <cellStyle name="Normal 120 2 4 3 2" xfId="37266"/>
    <cellStyle name="Normal 120 2 4 4" xfId="29122"/>
    <cellStyle name="Normal 120 2 5" xfId="15383"/>
    <cellStyle name="Normal 120 2 5 2" xfId="22758"/>
    <cellStyle name="Normal 120 2 5 2 2" xfId="47301"/>
    <cellStyle name="Normal 120 2 5 2 3" xfId="57938"/>
    <cellStyle name="Normal 120 2 5 3" xfId="40180"/>
    <cellStyle name="Normal 120 2 5 4" xfId="57939"/>
    <cellStyle name="Normal 120 2 6" xfId="16440"/>
    <cellStyle name="Normal 120 2 6 2" xfId="23859"/>
    <cellStyle name="Normal 120 2 6 2 2" xfId="48398"/>
    <cellStyle name="Normal 120 2 6 2 3" xfId="57940"/>
    <cellStyle name="Normal 120 2 6 3" xfId="41194"/>
    <cellStyle name="Normal 120 2 6 4" xfId="57941"/>
    <cellStyle name="Normal 120 2 7" xfId="17523"/>
    <cellStyle name="Normal 120 2 7 2" xfId="24965"/>
    <cellStyle name="Normal 120 2 7 2 2" xfId="49488"/>
    <cellStyle name="Normal 120 2 7 2 3" xfId="57942"/>
    <cellStyle name="Normal 120 2 7 3" xfId="42222"/>
    <cellStyle name="Normal 120 2 7 4" xfId="57943"/>
    <cellStyle name="Normal 120 2 8" xfId="19411"/>
    <cellStyle name="Normal 120 2 8 2" xfId="43987"/>
    <cellStyle name="Normal 120 2 8 3" xfId="57944"/>
    <cellStyle name="Normal 120 2 9" xfId="7956"/>
    <cellStyle name="Normal 120 2 9 2" xfId="32973"/>
    <cellStyle name="Normal 120 3" xfId="2812"/>
    <cellStyle name="Normal 120 3 2" xfId="6977"/>
    <cellStyle name="Normal 120 3 2 2" xfId="25963"/>
    <cellStyle name="Normal 120 3 2 2 2" xfId="50486"/>
    <cellStyle name="Normal 120 3 2 2 3" xfId="57945"/>
    <cellStyle name="Normal 120 3 2 3" xfId="18487"/>
    <cellStyle name="Normal 120 3 2 3 2" xfId="43181"/>
    <cellStyle name="Normal 120 3 2 4" xfId="10907"/>
    <cellStyle name="Normal 120 3 2 4 2" xfId="35924"/>
    <cellStyle name="Normal 120 3 2 5" xfId="32051"/>
    <cellStyle name="Normal 120 3 3" xfId="4998"/>
    <cellStyle name="Normal 120 3 3 2" xfId="12250"/>
    <cellStyle name="Normal 120 3 3 2 2" xfId="37267"/>
    <cellStyle name="Normal 120 3 3 3" xfId="30120"/>
    <cellStyle name="Normal 120 3 4" xfId="8964"/>
    <cellStyle name="Normal 120 3 4 2" xfId="33981"/>
    <cellStyle name="Normal 120 3 5" xfId="28188"/>
    <cellStyle name="Normal 120 3 5 2" xfId="57946"/>
    <cellStyle name="Normal 120 3 6" xfId="57947"/>
    <cellStyle name="Normal 120 4" xfId="5953"/>
    <cellStyle name="Normal 120 4 2" xfId="20724"/>
    <cellStyle name="Normal 120 4 2 2" xfId="45285"/>
    <cellStyle name="Normal 120 4 2 3" xfId="57948"/>
    <cellStyle name="Normal 120 4 3" xfId="14179"/>
    <cellStyle name="Normal 120 4 3 2" xfId="39053"/>
    <cellStyle name="Normal 120 4 4" xfId="9908"/>
    <cellStyle name="Normal 120 4 4 2" xfId="34925"/>
    <cellStyle name="Normal 120 4 5" xfId="31052"/>
    <cellStyle name="Normal 120 5" xfId="3999"/>
    <cellStyle name="Normal 120 5 2" xfId="21735"/>
    <cellStyle name="Normal 120 5 2 2" xfId="46294"/>
    <cellStyle name="Normal 120 5 2 3" xfId="57949"/>
    <cellStyle name="Normal 120 5 3" xfId="12251"/>
    <cellStyle name="Normal 120 5 3 2" xfId="37268"/>
    <cellStyle name="Normal 120 5 4" xfId="29121"/>
    <cellStyle name="Normal 120 6" xfId="15382"/>
    <cellStyle name="Normal 120 6 2" xfId="22757"/>
    <cellStyle name="Normal 120 6 2 2" xfId="47300"/>
    <cellStyle name="Normal 120 6 2 3" xfId="57950"/>
    <cellStyle name="Normal 120 6 3" xfId="40179"/>
    <cellStyle name="Normal 120 6 4" xfId="57951"/>
    <cellStyle name="Normal 120 7" xfId="16439"/>
    <cellStyle name="Normal 120 7 2" xfId="23858"/>
    <cellStyle name="Normal 120 7 2 2" xfId="48397"/>
    <cellStyle name="Normal 120 7 2 3" xfId="57952"/>
    <cellStyle name="Normal 120 7 3" xfId="41193"/>
    <cellStyle name="Normal 120 7 4" xfId="57953"/>
    <cellStyle name="Normal 120 8" xfId="17522"/>
    <cellStyle name="Normal 120 8 2" xfId="24964"/>
    <cellStyle name="Normal 120 8 2 2" xfId="49487"/>
    <cellStyle name="Normal 120 8 2 3" xfId="57954"/>
    <cellStyle name="Normal 120 8 3" xfId="42221"/>
    <cellStyle name="Normal 120 8 4" xfId="57955"/>
    <cellStyle name="Normal 120 9" xfId="19410"/>
    <cellStyle name="Normal 120 9 2" xfId="43986"/>
    <cellStyle name="Normal 120 9 3" xfId="57956"/>
    <cellStyle name="Normal 121" xfId="1327"/>
    <cellStyle name="Normal 121 10" xfId="7957"/>
    <cellStyle name="Normal 121 10 2" xfId="32974"/>
    <cellStyle name="Normal 121 11" xfId="27191"/>
    <cellStyle name="Normal 121 11 2" xfId="57957"/>
    <cellStyle name="Normal 121 12" xfId="57958"/>
    <cellStyle name="Normal 121 2" xfId="1328"/>
    <cellStyle name="Normal 121 2 10" xfId="27192"/>
    <cellStyle name="Normal 121 2 10 2" xfId="57959"/>
    <cellStyle name="Normal 121 2 11" xfId="57960"/>
    <cellStyle name="Normal 121 2 2" xfId="2815"/>
    <cellStyle name="Normal 121 2 2 2" xfId="6980"/>
    <cellStyle name="Normal 121 2 2 2 2" xfId="25966"/>
    <cellStyle name="Normal 121 2 2 2 2 2" xfId="50489"/>
    <cellStyle name="Normal 121 2 2 2 2 3" xfId="57961"/>
    <cellStyle name="Normal 121 2 2 2 3" xfId="18490"/>
    <cellStyle name="Normal 121 2 2 2 3 2" xfId="43184"/>
    <cellStyle name="Normal 121 2 2 2 4" xfId="10910"/>
    <cellStyle name="Normal 121 2 2 2 4 2" xfId="35927"/>
    <cellStyle name="Normal 121 2 2 2 5" xfId="32054"/>
    <cellStyle name="Normal 121 2 2 3" xfId="5001"/>
    <cellStyle name="Normal 121 2 2 3 2" xfId="12252"/>
    <cellStyle name="Normal 121 2 2 3 2 2" xfId="37269"/>
    <cellStyle name="Normal 121 2 2 3 3" xfId="30123"/>
    <cellStyle name="Normal 121 2 2 4" xfId="8967"/>
    <cellStyle name="Normal 121 2 2 4 2" xfId="33984"/>
    <cellStyle name="Normal 121 2 2 5" xfId="28191"/>
    <cellStyle name="Normal 121 2 2 5 2" xfId="57962"/>
    <cellStyle name="Normal 121 2 2 6" xfId="57963"/>
    <cellStyle name="Normal 121 2 3" xfId="5956"/>
    <cellStyle name="Normal 121 2 3 2" xfId="20727"/>
    <cellStyle name="Normal 121 2 3 2 2" xfId="45288"/>
    <cellStyle name="Normal 121 2 3 2 3" xfId="57964"/>
    <cellStyle name="Normal 121 2 3 3" xfId="14182"/>
    <cellStyle name="Normal 121 2 3 3 2" xfId="39056"/>
    <cellStyle name="Normal 121 2 3 4" xfId="9911"/>
    <cellStyle name="Normal 121 2 3 4 2" xfId="34928"/>
    <cellStyle name="Normal 121 2 3 5" xfId="31055"/>
    <cellStyle name="Normal 121 2 4" xfId="4002"/>
    <cellStyle name="Normal 121 2 4 2" xfId="21738"/>
    <cellStyle name="Normal 121 2 4 2 2" xfId="46297"/>
    <cellStyle name="Normal 121 2 4 2 3" xfId="57965"/>
    <cellStyle name="Normal 121 2 4 3" xfId="12253"/>
    <cellStyle name="Normal 121 2 4 3 2" xfId="37270"/>
    <cellStyle name="Normal 121 2 4 4" xfId="29124"/>
    <cellStyle name="Normal 121 2 5" xfId="15385"/>
    <cellStyle name="Normal 121 2 5 2" xfId="22760"/>
    <cellStyle name="Normal 121 2 5 2 2" xfId="47303"/>
    <cellStyle name="Normal 121 2 5 2 3" xfId="57966"/>
    <cellStyle name="Normal 121 2 5 3" xfId="40182"/>
    <cellStyle name="Normal 121 2 5 4" xfId="57967"/>
    <cellStyle name="Normal 121 2 6" xfId="16442"/>
    <cellStyle name="Normal 121 2 6 2" xfId="23861"/>
    <cellStyle name="Normal 121 2 6 2 2" xfId="48400"/>
    <cellStyle name="Normal 121 2 6 2 3" xfId="57968"/>
    <cellStyle name="Normal 121 2 6 3" xfId="41196"/>
    <cellStyle name="Normal 121 2 6 4" xfId="57969"/>
    <cellStyle name="Normal 121 2 7" xfId="17525"/>
    <cellStyle name="Normal 121 2 7 2" xfId="24967"/>
    <cellStyle name="Normal 121 2 7 2 2" xfId="49490"/>
    <cellStyle name="Normal 121 2 7 2 3" xfId="57970"/>
    <cellStyle name="Normal 121 2 7 3" xfId="42224"/>
    <cellStyle name="Normal 121 2 7 4" xfId="57971"/>
    <cellStyle name="Normal 121 2 8" xfId="19413"/>
    <cellStyle name="Normal 121 2 8 2" xfId="43989"/>
    <cellStyle name="Normal 121 2 8 3" xfId="57972"/>
    <cellStyle name="Normal 121 2 9" xfId="7958"/>
    <cellStyle name="Normal 121 2 9 2" xfId="32975"/>
    <cellStyle name="Normal 121 3" xfId="2814"/>
    <cellStyle name="Normal 121 3 2" xfId="6979"/>
    <cellStyle name="Normal 121 3 2 2" xfId="25965"/>
    <cellStyle name="Normal 121 3 2 2 2" xfId="50488"/>
    <cellStyle name="Normal 121 3 2 2 3" xfId="57973"/>
    <cellStyle name="Normal 121 3 2 3" xfId="18489"/>
    <cellStyle name="Normal 121 3 2 3 2" xfId="43183"/>
    <cellStyle name="Normal 121 3 2 4" xfId="10909"/>
    <cellStyle name="Normal 121 3 2 4 2" xfId="35926"/>
    <cellStyle name="Normal 121 3 2 5" xfId="32053"/>
    <cellStyle name="Normal 121 3 3" xfId="5000"/>
    <cellStyle name="Normal 121 3 3 2" xfId="12254"/>
    <cellStyle name="Normal 121 3 3 2 2" xfId="37271"/>
    <cellStyle name="Normal 121 3 3 3" xfId="30122"/>
    <cellStyle name="Normal 121 3 4" xfId="8966"/>
    <cellStyle name="Normal 121 3 4 2" xfId="33983"/>
    <cellStyle name="Normal 121 3 5" xfId="28190"/>
    <cellStyle name="Normal 121 3 5 2" xfId="57974"/>
    <cellStyle name="Normal 121 3 6" xfId="57975"/>
    <cellStyle name="Normal 121 4" xfId="5955"/>
    <cellStyle name="Normal 121 4 2" xfId="20726"/>
    <cellStyle name="Normal 121 4 2 2" xfId="45287"/>
    <cellStyle name="Normal 121 4 2 3" xfId="57976"/>
    <cellStyle name="Normal 121 4 3" xfId="14181"/>
    <cellStyle name="Normal 121 4 3 2" xfId="39055"/>
    <cellStyle name="Normal 121 4 4" xfId="9910"/>
    <cellStyle name="Normal 121 4 4 2" xfId="34927"/>
    <cellStyle name="Normal 121 4 5" xfId="31054"/>
    <cellStyle name="Normal 121 5" xfId="4001"/>
    <cellStyle name="Normal 121 5 2" xfId="21737"/>
    <cellStyle name="Normal 121 5 2 2" xfId="46296"/>
    <cellStyle name="Normal 121 5 2 3" xfId="57977"/>
    <cellStyle name="Normal 121 5 3" xfId="12255"/>
    <cellStyle name="Normal 121 5 3 2" xfId="37272"/>
    <cellStyle name="Normal 121 5 4" xfId="29123"/>
    <cellStyle name="Normal 121 6" xfId="15384"/>
    <cellStyle name="Normal 121 6 2" xfId="22759"/>
    <cellStyle name="Normal 121 6 2 2" xfId="47302"/>
    <cellStyle name="Normal 121 6 2 3" xfId="57978"/>
    <cellStyle name="Normal 121 6 3" xfId="40181"/>
    <cellStyle name="Normal 121 6 4" xfId="57979"/>
    <cellStyle name="Normal 121 7" xfId="16441"/>
    <cellStyle name="Normal 121 7 2" xfId="23860"/>
    <cellStyle name="Normal 121 7 2 2" xfId="48399"/>
    <cellStyle name="Normal 121 7 2 3" xfId="57980"/>
    <cellStyle name="Normal 121 7 3" xfId="41195"/>
    <cellStyle name="Normal 121 7 4" xfId="57981"/>
    <cellStyle name="Normal 121 8" xfId="17524"/>
    <cellStyle name="Normal 121 8 2" xfId="24966"/>
    <cellStyle name="Normal 121 8 2 2" xfId="49489"/>
    <cellStyle name="Normal 121 8 2 3" xfId="57982"/>
    <cellStyle name="Normal 121 8 3" xfId="42223"/>
    <cellStyle name="Normal 121 8 4" xfId="57983"/>
    <cellStyle name="Normal 121 9" xfId="19412"/>
    <cellStyle name="Normal 121 9 2" xfId="43988"/>
    <cellStyle name="Normal 121 9 3" xfId="57984"/>
    <cellStyle name="Normal 122" xfId="1329"/>
    <cellStyle name="Normal 122 10" xfId="7959"/>
    <cellStyle name="Normal 122 10 2" xfId="32976"/>
    <cellStyle name="Normal 122 11" xfId="27193"/>
    <cellStyle name="Normal 122 11 2" xfId="57985"/>
    <cellStyle name="Normal 122 12" xfId="57986"/>
    <cellStyle name="Normal 122 2" xfId="1330"/>
    <cellStyle name="Normal 122 2 10" xfId="27194"/>
    <cellStyle name="Normal 122 2 10 2" xfId="57987"/>
    <cellStyle name="Normal 122 2 11" xfId="57988"/>
    <cellStyle name="Normal 122 2 2" xfId="2817"/>
    <cellStyle name="Normal 122 2 2 2" xfId="6982"/>
    <cellStyle name="Normal 122 2 2 2 2" xfId="25968"/>
    <cellStyle name="Normal 122 2 2 2 2 2" xfId="50491"/>
    <cellStyle name="Normal 122 2 2 2 2 3" xfId="57989"/>
    <cellStyle name="Normal 122 2 2 2 3" xfId="18492"/>
    <cellStyle name="Normal 122 2 2 2 3 2" xfId="43186"/>
    <cellStyle name="Normal 122 2 2 2 4" xfId="10912"/>
    <cellStyle name="Normal 122 2 2 2 4 2" xfId="35929"/>
    <cellStyle name="Normal 122 2 2 2 5" xfId="32056"/>
    <cellStyle name="Normal 122 2 2 3" xfId="5003"/>
    <cellStyle name="Normal 122 2 2 3 2" xfId="12256"/>
    <cellStyle name="Normal 122 2 2 3 2 2" xfId="37273"/>
    <cellStyle name="Normal 122 2 2 3 3" xfId="30125"/>
    <cellStyle name="Normal 122 2 2 4" xfId="8969"/>
    <cellStyle name="Normal 122 2 2 4 2" xfId="33986"/>
    <cellStyle name="Normal 122 2 2 5" xfId="28193"/>
    <cellStyle name="Normal 122 2 2 5 2" xfId="57990"/>
    <cellStyle name="Normal 122 2 2 6" xfId="57991"/>
    <cellStyle name="Normal 122 2 3" xfId="5958"/>
    <cellStyle name="Normal 122 2 3 2" xfId="20729"/>
    <cellStyle name="Normal 122 2 3 2 2" xfId="45290"/>
    <cellStyle name="Normal 122 2 3 2 3" xfId="57992"/>
    <cellStyle name="Normal 122 2 3 3" xfId="14184"/>
    <cellStyle name="Normal 122 2 3 3 2" xfId="39058"/>
    <cellStyle name="Normal 122 2 3 4" xfId="9913"/>
    <cellStyle name="Normal 122 2 3 4 2" xfId="34930"/>
    <cellStyle name="Normal 122 2 3 5" xfId="31057"/>
    <cellStyle name="Normal 122 2 4" xfId="4004"/>
    <cellStyle name="Normal 122 2 4 2" xfId="21740"/>
    <cellStyle name="Normal 122 2 4 2 2" xfId="46299"/>
    <cellStyle name="Normal 122 2 4 2 3" xfId="57993"/>
    <cellStyle name="Normal 122 2 4 3" xfId="12257"/>
    <cellStyle name="Normal 122 2 4 3 2" xfId="37274"/>
    <cellStyle name="Normal 122 2 4 4" xfId="29126"/>
    <cellStyle name="Normal 122 2 5" xfId="15387"/>
    <cellStyle name="Normal 122 2 5 2" xfId="22762"/>
    <cellStyle name="Normal 122 2 5 2 2" xfId="47305"/>
    <cellStyle name="Normal 122 2 5 2 3" xfId="57994"/>
    <cellStyle name="Normal 122 2 5 3" xfId="40184"/>
    <cellStyle name="Normal 122 2 5 4" xfId="57995"/>
    <cellStyle name="Normal 122 2 6" xfId="16444"/>
    <cellStyle name="Normal 122 2 6 2" xfId="23863"/>
    <cellStyle name="Normal 122 2 6 2 2" xfId="48402"/>
    <cellStyle name="Normal 122 2 6 2 3" xfId="57996"/>
    <cellStyle name="Normal 122 2 6 3" xfId="41198"/>
    <cellStyle name="Normal 122 2 6 4" xfId="57997"/>
    <cellStyle name="Normal 122 2 7" xfId="17527"/>
    <cellStyle name="Normal 122 2 7 2" xfId="24969"/>
    <cellStyle name="Normal 122 2 7 2 2" xfId="49492"/>
    <cellStyle name="Normal 122 2 7 2 3" xfId="57998"/>
    <cellStyle name="Normal 122 2 7 3" xfId="42226"/>
    <cellStyle name="Normal 122 2 7 4" xfId="57999"/>
    <cellStyle name="Normal 122 2 8" xfId="19415"/>
    <cellStyle name="Normal 122 2 8 2" xfId="43991"/>
    <cellStyle name="Normal 122 2 8 3" xfId="58000"/>
    <cellStyle name="Normal 122 2 9" xfId="7960"/>
    <cellStyle name="Normal 122 2 9 2" xfId="32977"/>
    <cellStyle name="Normal 122 3" xfId="2816"/>
    <cellStyle name="Normal 122 3 2" xfId="6981"/>
    <cellStyle name="Normal 122 3 2 2" xfId="25967"/>
    <cellStyle name="Normal 122 3 2 2 2" xfId="50490"/>
    <cellStyle name="Normal 122 3 2 2 3" xfId="58001"/>
    <cellStyle name="Normal 122 3 2 3" xfId="18491"/>
    <cellStyle name="Normal 122 3 2 3 2" xfId="43185"/>
    <cellStyle name="Normal 122 3 2 4" xfId="10911"/>
    <cellStyle name="Normal 122 3 2 4 2" xfId="35928"/>
    <cellStyle name="Normal 122 3 2 5" xfId="32055"/>
    <cellStyle name="Normal 122 3 3" xfId="5002"/>
    <cellStyle name="Normal 122 3 3 2" xfId="12258"/>
    <cellStyle name="Normal 122 3 3 2 2" xfId="37275"/>
    <cellStyle name="Normal 122 3 3 3" xfId="30124"/>
    <cellStyle name="Normal 122 3 4" xfId="8968"/>
    <cellStyle name="Normal 122 3 4 2" xfId="33985"/>
    <cellStyle name="Normal 122 3 5" xfId="28192"/>
    <cellStyle name="Normal 122 3 5 2" xfId="58002"/>
    <cellStyle name="Normal 122 3 6" xfId="58003"/>
    <cellStyle name="Normal 122 4" xfId="5957"/>
    <cellStyle name="Normal 122 4 2" xfId="20728"/>
    <cellStyle name="Normal 122 4 2 2" xfId="45289"/>
    <cellStyle name="Normal 122 4 2 3" xfId="58004"/>
    <cellStyle name="Normal 122 4 3" xfId="14183"/>
    <cellStyle name="Normal 122 4 3 2" xfId="39057"/>
    <cellStyle name="Normal 122 4 4" xfId="9912"/>
    <cellStyle name="Normal 122 4 4 2" xfId="34929"/>
    <cellStyle name="Normal 122 4 5" xfId="31056"/>
    <cellStyle name="Normal 122 5" xfId="4003"/>
    <cellStyle name="Normal 122 5 2" xfId="21739"/>
    <cellStyle name="Normal 122 5 2 2" xfId="46298"/>
    <cellStyle name="Normal 122 5 2 3" xfId="58005"/>
    <cellStyle name="Normal 122 5 3" xfId="12259"/>
    <cellStyle name="Normal 122 5 3 2" xfId="37276"/>
    <cellStyle name="Normal 122 5 4" xfId="29125"/>
    <cellStyle name="Normal 122 6" xfId="15386"/>
    <cellStyle name="Normal 122 6 2" xfId="22761"/>
    <cellStyle name="Normal 122 6 2 2" xfId="47304"/>
    <cellStyle name="Normal 122 6 2 3" xfId="58006"/>
    <cellStyle name="Normal 122 6 3" xfId="40183"/>
    <cellStyle name="Normal 122 6 4" xfId="58007"/>
    <cellStyle name="Normal 122 7" xfId="16443"/>
    <cellStyle name="Normal 122 7 2" xfId="23862"/>
    <cellStyle name="Normal 122 7 2 2" xfId="48401"/>
    <cellStyle name="Normal 122 7 2 3" xfId="58008"/>
    <cellStyle name="Normal 122 7 3" xfId="41197"/>
    <cellStyle name="Normal 122 7 4" xfId="58009"/>
    <cellStyle name="Normal 122 8" xfId="17526"/>
    <cellStyle name="Normal 122 8 2" xfId="24968"/>
    <cellStyle name="Normal 122 8 2 2" xfId="49491"/>
    <cellStyle name="Normal 122 8 2 3" xfId="58010"/>
    <cellStyle name="Normal 122 8 3" xfId="42225"/>
    <cellStyle name="Normal 122 8 4" xfId="58011"/>
    <cellStyle name="Normal 122 9" xfId="19414"/>
    <cellStyle name="Normal 122 9 2" xfId="43990"/>
    <cellStyle name="Normal 122 9 3" xfId="58012"/>
    <cellStyle name="Normal 123" xfId="1331"/>
    <cellStyle name="Normal 123 10" xfId="7961"/>
    <cellStyle name="Normal 123 10 2" xfId="32978"/>
    <cellStyle name="Normal 123 11" xfId="27195"/>
    <cellStyle name="Normal 123 11 2" xfId="58013"/>
    <cellStyle name="Normal 123 12" xfId="58014"/>
    <cellStyle name="Normal 123 2" xfId="1332"/>
    <cellStyle name="Normal 123 2 10" xfId="27196"/>
    <cellStyle name="Normal 123 2 10 2" xfId="58015"/>
    <cellStyle name="Normal 123 2 11" xfId="58016"/>
    <cellStyle name="Normal 123 2 2" xfId="2819"/>
    <cellStyle name="Normal 123 2 2 2" xfId="6984"/>
    <cellStyle name="Normal 123 2 2 2 2" xfId="25970"/>
    <cellStyle name="Normal 123 2 2 2 2 2" xfId="50493"/>
    <cellStyle name="Normal 123 2 2 2 2 3" xfId="58017"/>
    <cellStyle name="Normal 123 2 2 2 3" xfId="18494"/>
    <cellStyle name="Normal 123 2 2 2 3 2" xfId="43188"/>
    <cellStyle name="Normal 123 2 2 2 4" xfId="10914"/>
    <cellStyle name="Normal 123 2 2 2 4 2" xfId="35931"/>
    <cellStyle name="Normal 123 2 2 2 5" xfId="32058"/>
    <cellStyle name="Normal 123 2 2 3" xfId="5005"/>
    <cellStyle name="Normal 123 2 2 3 2" xfId="12260"/>
    <cellStyle name="Normal 123 2 2 3 2 2" xfId="37277"/>
    <cellStyle name="Normal 123 2 2 3 3" xfId="30127"/>
    <cellStyle name="Normal 123 2 2 4" xfId="8971"/>
    <cellStyle name="Normal 123 2 2 4 2" xfId="33988"/>
    <cellStyle name="Normal 123 2 2 5" xfId="28195"/>
    <cellStyle name="Normal 123 2 2 5 2" xfId="58018"/>
    <cellStyle name="Normal 123 2 2 6" xfId="58019"/>
    <cellStyle name="Normal 123 2 3" xfId="5960"/>
    <cellStyle name="Normal 123 2 3 2" xfId="20731"/>
    <cellStyle name="Normal 123 2 3 2 2" xfId="45292"/>
    <cellStyle name="Normal 123 2 3 2 3" xfId="58020"/>
    <cellStyle name="Normal 123 2 3 3" xfId="14186"/>
    <cellStyle name="Normal 123 2 3 3 2" xfId="39060"/>
    <cellStyle name="Normal 123 2 3 4" xfId="9915"/>
    <cellStyle name="Normal 123 2 3 4 2" xfId="34932"/>
    <cellStyle name="Normal 123 2 3 5" xfId="31059"/>
    <cellStyle name="Normal 123 2 4" xfId="4006"/>
    <cellStyle name="Normal 123 2 4 2" xfId="21742"/>
    <cellStyle name="Normal 123 2 4 2 2" xfId="46301"/>
    <cellStyle name="Normal 123 2 4 2 3" xfId="58021"/>
    <cellStyle name="Normal 123 2 4 3" xfId="12261"/>
    <cellStyle name="Normal 123 2 4 3 2" xfId="37278"/>
    <cellStyle name="Normal 123 2 4 4" xfId="29128"/>
    <cellStyle name="Normal 123 2 5" xfId="15389"/>
    <cellStyle name="Normal 123 2 5 2" xfId="22764"/>
    <cellStyle name="Normal 123 2 5 2 2" xfId="47307"/>
    <cellStyle name="Normal 123 2 5 2 3" xfId="58022"/>
    <cellStyle name="Normal 123 2 5 3" xfId="40186"/>
    <cellStyle name="Normal 123 2 5 4" xfId="58023"/>
    <cellStyle name="Normal 123 2 6" xfId="16446"/>
    <cellStyle name="Normal 123 2 6 2" xfId="23865"/>
    <cellStyle name="Normal 123 2 6 2 2" xfId="48404"/>
    <cellStyle name="Normal 123 2 6 2 3" xfId="58024"/>
    <cellStyle name="Normal 123 2 6 3" xfId="41200"/>
    <cellStyle name="Normal 123 2 6 4" xfId="58025"/>
    <cellStyle name="Normal 123 2 7" xfId="17529"/>
    <cellStyle name="Normal 123 2 7 2" xfId="24971"/>
    <cellStyle name="Normal 123 2 7 2 2" xfId="49494"/>
    <cellStyle name="Normal 123 2 7 2 3" xfId="58026"/>
    <cellStyle name="Normal 123 2 7 3" xfId="42228"/>
    <cellStyle name="Normal 123 2 7 4" xfId="58027"/>
    <cellStyle name="Normal 123 2 8" xfId="19417"/>
    <cellStyle name="Normal 123 2 8 2" xfId="43993"/>
    <cellStyle name="Normal 123 2 8 3" xfId="58028"/>
    <cellStyle name="Normal 123 2 9" xfId="7962"/>
    <cellStyle name="Normal 123 2 9 2" xfId="32979"/>
    <cellStyle name="Normal 123 3" xfId="2818"/>
    <cellStyle name="Normal 123 3 2" xfId="6983"/>
    <cellStyle name="Normal 123 3 2 2" xfId="25969"/>
    <cellStyle name="Normal 123 3 2 2 2" xfId="50492"/>
    <cellStyle name="Normal 123 3 2 2 3" xfId="58029"/>
    <cellStyle name="Normal 123 3 2 3" xfId="18493"/>
    <cellStyle name="Normal 123 3 2 3 2" xfId="43187"/>
    <cellStyle name="Normal 123 3 2 4" xfId="10913"/>
    <cellStyle name="Normal 123 3 2 4 2" xfId="35930"/>
    <cellStyle name="Normal 123 3 2 5" xfId="32057"/>
    <cellStyle name="Normal 123 3 3" xfId="5004"/>
    <cellStyle name="Normal 123 3 3 2" xfId="12262"/>
    <cellStyle name="Normal 123 3 3 2 2" xfId="37279"/>
    <cellStyle name="Normal 123 3 3 3" xfId="30126"/>
    <cellStyle name="Normal 123 3 4" xfId="8970"/>
    <cellStyle name="Normal 123 3 4 2" xfId="33987"/>
    <cellStyle name="Normal 123 3 5" xfId="28194"/>
    <cellStyle name="Normal 123 3 5 2" xfId="58030"/>
    <cellStyle name="Normal 123 3 6" xfId="58031"/>
    <cellStyle name="Normal 123 4" xfId="5959"/>
    <cellStyle name="Normal 123 4 2" xfId="20730"/>
    <cellStyle name="Normal 123 4 2 2" xfId="45291"/>
    <cellStyle name="Normal 123 4 2 3" xfId="58032"/>
    <cellStyle name="Normal 123 4 3" xfId="14185"/>
    <cellStyle name="Normal 123 4 3 2" xfId="39059"/>
    <cellStyle name="Normal 123 4 4" xfId="9914"/>
    <cellStyle name="Normal 123 4 4 2" xfId="34931"/>
    <cellStyle name="Normal 123 4 5" xfId="31058"/>
    <cellStyle name="Normal 123 5" xfId="4005"/>
    <cellStyle name="Normal 123 5 2" xfId="21741"/>
    <cellStyle name="Normal 123 5 2 2" xfId="46300"/>
    <cellStyle name="Normal 123 5 2 3" xfId="58033"/>
    <cellStyle name="Normal 123 5 3" xfId="12263"/>
    <cellStyle name="Normal 123 5 3 2" xfId="37280"/>
    <cellStyle name="Normal 123 5 4" xfId="29127"/>
    <cellStyle name="Normal 123 6" xfId="15388"/>
    <cellStyle name="Normal 123 6 2" xfId="22763"/>
    <cellStyle name="Normal 123 6 2 2" xfId="47306"/>
    <cellStyle name="Normal 123 6 2 3" xfId="58034"/>
    <cellStyle name="Normal 123 6 3" xfId="40185"/>
    <cellStyle name="Normal 123 6 4" xfId="58035"/>
    <cellStyle name="Normal 123 7" xfId="16445"/>
    <cellStyle name="Normal 123 7 2" xfId="23864"/>
    <cellStyle name="Normal 123 7 2 2" xfId="48403"/>
    <cellStyle name="Normal 123 7 2 3" xfId="58036"/>
    <cellStyle name="Normal 123 7 3" xfId="41199"/>
    <cellStyle name="Normal 123 7 4" xfId="58037"/>
    <cellStyle name="Normal 123 8" xfId="17528"/>
    <cellStyle name="Normal 123 8 2" xfId="24970"/>
    <cellStyle name="Normal 123 8 2 2" xfId="49493"/>
    <cellStyle name="Normal 123 8 2 3" xfId="58038"/>
    <cellStyle name="Normal 123 8 3" xfId="42227"/>
    <cellStyle name="Normal 123 8 4" xfId="58039"/>
    <cellStyle name="Normal 123 9" xfId="19416"/>
    <cellStyle name="Normal 123 9 2" xfId="43992"/>
    <cellStyle name="Normal 123 9 3" xfId="58040"/>
    <cellStyle name="Normal 124" xfId="1333"/>
    <cellStyle name="Normal 124 10" xfId="7963"/>
    <cellStyle name="Normal 124 10 2" xfId="32980"/>
    <cellStyle name="Normal 124 11" xfId="27197"/>
    <cellStyle name="Normal 124 11 2" xfId="58041"/>
    <cellStyle name="Normal 124 12" xfId="58042"/>
    <cellStyle name="Normal 124 2" xfId="1334"/>
    <cellStyle name="Normal 124 2 10" xfId="27198"/>
    <cellStyle name="Normal 124 2 10 2" xfId="58043"/>
    <cellStyle name="Normal 124 2 11" xfId="58044"/>
    <cellStyle name="Normal 124 2 2" xfId="2821"/>
    <cellStyle name="Normal 124 2 2 2" xfId="6986"/>
    <cellStyle name="Normal 124 2 2 2 2" xfId="25972"/>
    <cellStyle name="Normal 124 2 2 2 2 2" xfId="50495"/>
    <cellStyle name="Normal 124 2 2 2 2 3" xfId="58045"/>
    <cellStyle name="Normal 124 2 2 2 3" xfId="18496"/>
    <cellStyle name="Normal 124 2 2 2 3 2" xfId="43190"/>
    <cellStyle name="Normal 124 2 2 2 4" xfId="10916"/>
    <cellStyle name="Normal 124 2 2 2 4 2" xfId="35933"/>
    <cellStyle name="Normal 124 2 2 2 5" xfId="32060"/>
    <cellStyle name="Normal 124 2 2 3" xfId="5007"/>
    <cellStyle name="Normal 124 2 2 3 2" xfId="12264"/>
    <cellStyle name="Normal 124 2 2 3 2 2" xfId="37281"/>
    <cellStyle name="Normal 124 2 2 3 3" xfId="30129"/>
    <cellStyle name="Normal 124 2 2 4" xfId="8973"/>
    <cellStyle name="Normal 124 2 2 4 2" xfId="33990"/>
    <cellStyle name="Normal 124 2 2 5" xfId="28197"/>
    <cellStyle name="Normal 124 2 2 5 2" xfId="58046"/>
    <cellStyle name="Normal 124 2 2 6" xfId="58047"/>
    <cellStyle name="Normal 124 2 3" xfId="5962"/>
    <cellStyle name="Normal 124 2 3 2" xfId="20733"/>
    <cellStyle name="Normal 124 2 3 2 2" xfId="45294"/>
    <cellStyle name="Normal 124 2 3 2 3" xfId="58048"/>
    <cellStyle name="Normal 124 2 3 3" xfId="14188"/>
    <cellStyle name="Normal 124 2 3 3 2" xfId="39062"/>
    <cellStyle name="Normal 124 2 3 4" xfId="9917"/>
    <cellStyle name="Normal 124 2 3 4 2" xfId="34934"/>
    <cellStyle name="Normal 124 2 3 5" xfId="31061"/>
    <cellStyle name="Normal 124 2 4" xfId="4008"/>
    <cellStyle name="Normal 124 2 4 2" xfId="21744"/>
    <cellStyle name="Normal 124 2 4 2 2" xfId="46303"/>
    <cellStyle name="Normal 124 2 4 2 3" xfId="58049"/>
    <cellStyle name="Normal 124 2 4 3" xfId="12265"/>
    <cellStyle name="Normal 124 2 4 3 2" xfId="37282"/>
    <cellStyle name="Normal 124 2 4 4" xfId="29130"/>
    <cellStyle name="Normal 124 2 5" xfId="15391"/>
    <cellStyle name="Normal 124 2 5 2" xfId="22766"/>
    <cellStyle name="Normal 124 2 5 2 2" xfId="47309"/>
    <cellStyle name="Normal 124 2 5 2 3" xfId="58050"/>
    <cellStyle name="Normal 124 2 5 3" xfId="40188"/>
    <cellStyle name="Normal 124 2 5 4" xfId="58051"/>
    <cellStyle name="Normal 124 2 6" xfId="16448"/>
    <cellStyle name="Normal 124 2 6 2" xfId="23867"/>
    <cellStyle name="Normal 124 2 6 2 2" xfId="48406"/>
    <cellStyle name="Normal 124 2 6 2 3" xfId="58052"/>
    <cellStyle name="Normal 124 2 6 3" xfId="41202"/>
    <cellStyle name="Normal 124 2 6 4" xfId="58053"/>
    <cellStyle name="Normal 124 2 7" xfId="17531"/>
    <cellStyle name="Normal 124 2 7 2" xfId="24973"/>
    <cellStyle name="Normal 124 2 7 2 2" xfId="49496"/>
    <cellStyle name="Normal 124 2 7 2 3" xfId="58054"/>
    <cellStyle name="Normal 124 2 7 3" xfId="42230"/>
    <cellStyle name="Normal 124 2 7 4" xfId="58055"/>
    <cellStyle name="Normal 124 2 8" xfId="19419"/>
    <cellStyle name="Normal 124 2 8 2" xfId="43995"/>
    <cellStyle name="Normal 124 2 8 3" xfId="58056"/>
    <cellStyle name="Normal 124 2 9" xfId="7964"/>
    <cellStyle name="Normal 124 2 9 2" xfId="32981"/>
    <cellStyle name="Normal 124 3" xfId="2820"/>
    <cellStyle name="Normal 124 3 2" xfId="6985"/>
    <cellStyle name="Normal 124 3 2 2" xfId="25971"/>
    <cellStyle name="Normal 124 3 2 2 2" xfId="50494"/>
    <cellStyle name="Normal 124 3 2 2 3" xfId="58057"/>
    <cellStyle name="Normal 124 3 2 3" xfId="18495"/>
    <cellStyle name="Normal 124 3 2 3 2" xfId="43189"/>
    <cellStyle name="Normal 124 3 2 4" xfId="10915"/>
    <cellStyle name="Normal 124 3 2 4 2" xfId="35932"/>
    <cellStyle name="Normal 124 3 2 5" xfId="32059"/>
    <cellStyle name="Normal 124 3 3" xfId="5006"/>
    <cellStyle name="Normal 124 3 3 2" xfId="12266"/>
    <cellStyle name="Normal 124 3 3 2 2" xfId="37283"/>
    <cellStyle name="Normal 124 3 3 3" xfId="30128"/>
    <cellStyle name="Normal 124 3 4" xfId="8972"/>
    <cellStyle name="Normal 124 3 4 2" xfId="33989"/>
    <cellStyle name="Normal 124 3 5" xfId="28196"/>
    <cellStyle name="Normal 124 3 5 2" xfId="58058"/>
    <cellStyle name="Normal 124 3 6" xfId="58059"/>
    <cellStyle name="Normal 124 4" xfId="5961"/>
    <cellStyle name="Normal 124 4 2" xfId="20732"/>
    <cellStyle name="Normal 124 4 2 2" xfId="45293"/>
    <cellStyle name="Normal 124 4 2 3" xfId="58060"/>
    <cellStyle name="Normal 124 4 3" xfId="14187"/>
    <cellStyle name="Normal 124 4 3 2" xfId="39061"/>
    <cellStyle name="Normal 124 4 4" xfId="9916"/>
    <cellStyle name="Normal 124 4 4 2" xfId="34933"/>
    <cellStyle name="Normal 124 4 5" xfId="31060"/>
    <cellStyle name="Normal 124 5" xfId="4007"/>
    <cellStyle name="Normal 124 5 2" xfId="21743"/>
    <cellStyle name="Normal 124 5 2 2" xfId="46302"/>
    <cellStyle name="Normal 124 5 2 3" xfId="58061"/>
    <cellStyle name="Normal 124 5 3" xfId="12267"/>
    <cellStyle name="Normal 124 5 3 2" xfId="37284"/>
    <cellStyle name="Normal 124 5 4" xfId="29129"/>
    <cellStyle name="Normal 124 6" xfId="15390"/>
    <cellStyle name="Normal 124 6 2" xfId="22765"/>
    <cellStyle name="Normal 124 6 2 2" xfId="47308"/>
    <cellStyle name="Normal 124 6 2 3" xfId="58062"/>
    <cellStyle name="Normal 124 6 3" xfId="40187"/>
    <cellStyle name="Normal 124 6 4" xfId="58063"/>
    <cellStyle name="Normal 124 7" xfId="16447"/>
    <cellStyle name="Normal 124 7 2" xfId="23866"/>
    <cellStyle name="Normal 124 7 2 2" xfId="48405"/>
    <cellStyle name="Normal 124 7 2 3" xfId="58064"/>
    <cellStyle name="Normal 124 7 3" xfId="41201"/>
    <cellStyle name="Normal 124 7 4" xfId="58065"/>
    <cellStyle name="Normal 124 8" xfId="17530"/>
    <cellStyle name="Normal 124 8 2" xfId="24972"/>
    <cellStyle name="Normal 124 8 2 2" xfId="49495"/>
    <cellStyle name="Normal 124 8 2 3" xfId="58066"/>
    <cellStyle name="Normal 124 8 3" xfId="42229"/>
    <cellStyle name="Normal 124 8 4" xfId="58067"/>
    <cellStyle name="Normal 124 9" xfId="19418"/>
    <cellStyle name="Normal 124 9 2" xfId="43994"/>
    <cellStyle name="Normal 124 9 3" xfId="58068"/>
    <cellStyle name="Normal 125" xfId="1335"/>
    <cellStyle name="Normal 125 10" xfId="7965"/>
    <cellStyle name="Normal 125 10 2" xfId="32982"/>
    <cellStyle name="Normal 125 11" xfId="27199"/>
    <cellStyle name="Normal 125 11 2" xfId="58069"/>
    <cellStyle name="Normal 125 12" xfId="58070"/>
    <cellStyle name="Normal 125 2" xfId="1336"/>
    <cellStyle name="Normal 125 2 10" xfId="27200"/>
    <cellStyle name="Normal 125 2 10 2" xfId="58071"/>
    <cellStyle name="Normal 125 2 11" xfId="58072"/>
    <cellStyle name="Normal 125 2 2" xfId="2823"/>
    <cellStyle name="Normal 125 2 2 2" xfId="6988"/>
    <cellStyle name="Normal 125 2 2 2 2" xfId="25974"/>
    <cellStyle name="Normal 125 2 2 2 2 2" xfId="50497"/>
    <cellStyle name="Normal 125 2 2 2 2 3" xfId="58073"/>
    <cellStyle name="Normal 125 2 2 2 3" xfId="18498"/>
    <cellStyle name="Normal 125 2 2 2 3 2" xfId="43192"/>
    <cellStyle name="Normal 125 2 2 2 4" xfId="10918"/>
    <cellStyle name="Normal 125 2 2 2 4 2" xfId="35935"/>
    <cellStyle name="Normal 125 2 2 2 5" xfId="32062"/>
    <cellStyle name="Normal 125 2 2 3" xfId="5009"/>
    <cellStyle name="Normal 125 2 2 3 2" xfId="12268"/>
    <cellStyle name="Normal 125 2 2 3 2 2" xfId="37285"/>
    <cellStyle name="Normal 125 2 2 3 3" xfId="30131"/>
    <cellStyle name="Normal 125 2 2 4" xfId="8975"/>
    <cellStyle name="Normal 125 2 2 4 2" xfId="33992"/>
    <cellStyle name="Normal 125 2 2 5" xfId="28199"/>
    <cellStyle name="Normal 125 2 2 5 2" xfId="58074"/>
    <cellStyle name="Normal 125 2 2 6" xfId="58075"/>
    <cellStyle name="Normal 125 2 3" xfId="5964"/>
    <cellStyle name="Normal 125 2 3 2" xfId="20735"/>
    <cellStyle name="Normal 125 2 3 2 2" xfId="45296"/>
    <cellStyle name="Normal 125 2 3 2 3" xfId="58076"/>
    <cellStyle name="Normal 125 2 3 3" xfId="14190"/>
    <cellStyle name="Normal 125 2 3 3 2" xfId="39064"/>
    <cellStyle name="Normal 125 2 3 4" xfId="9919"/>
    <cellStyle name="Normal 125 2 3 4 2" xfId="34936"/>
    <cellStyle name="Normal 125 2 3 5" xfId="31063"/>
    <cellStyle name="Normal 125 2 4" xfId="4010"/>
    <cellStyle name="Normal 125 2 4 2" xfId="21746"/>
    <cellStyle name="Normal 125 2 4 2 2" xfId="46305"/>
    <cellStyle name="Normal 125 2 4 2 3" xfId="58077"/>
    <cellStyle name="Normal 125 2 4 3" xfId="12269"/>
    <cellStyle name="Normal 125 2 4 3 2" xfId="37286"/>
    <cellStyle name="Normal 125 2 4 4" xfId="29132"/>
    <cellStyle name="Normal 125 2 5" xfId="15393"/>
    <cellStyle name="Normal 125 2 5 2" xfId="22768"/>
    <cellStyle name="Normal 125 2 5 2 2" xfId="47311"/>
    <cellStyle name="Normal 125 2 5 2 3" xfId="58078"/>
    <cellStyle name="Normal 125 2 5 3" xfId="40190"/>
    <cellStyle name="Normal 125 2 5 4" xfId="58079"/>
    <cellStyle name="Normal 125 2 6" xfId="16450"/>
    <cellStyle name="Normal 125 2 6 2" xfId="23869"/>
    <cellStyle name="Normal 125 2 6 2 2" xfId="48408"/>
    <cellStyle name="Normal 125 2 6 2 3" xfId="58080"/>
    <cellStyle name="Normal 125 2 6 3" xfId="41204"/>
    <cellStyle name="Normal 125 2 6 4" xfId="58081"/>
    <cellStyle name="Normal 125 2 7" xfId="17533"/>
    <cellStyle name="Normal 125 2 7 2" xfId="24975"/>
    <cellStyle name="Normal 125 2 7 2 2" xfId="49498"/>
    <cellStyle name="Normal 125 2 7 2 3" xfId="58082"/>
    <cellStyle name="Normal 125 2 7 3" xfId="42232"/>
    <cellStyle name="Normal 125 2 7 4" xfId="58083"/>
    <cellStyle name="Normal 125 2 8" xfId="19421"/>
    <cellStyle name="Normal 125 2 8 2" xfId="43997"/>
    <cellStyle name="Normal 125 2 8 3" xfId="58084"/>
    <cellStyle name="Normal 125 2 9" xfId="7966"/>
    <cellStyle name="Normal 125 2 9 2" xfId="32983"/>
    <cellStyle name="Normal 125 3" xfId="2822"/>
    <cellStyle name="Normal 125 3 2" xfId="6987"/>
    <cellStyle name="Normal 125 3 2 2" xfId="25973"/>
    <cellStyle name="Normal 125 3 2 2 2" xfId="50496"/>
    <cellStyle name="Normal 125 3 2 2 3" xfId="58085"/>
    <cellStyle name="Normal 125 3 2 3" xfId="18497"/>
    <cellStyle name="Normal 125 3 2 3 2" xfId="43191"/>
    <cellStyle name="Normal 125 3 2 4" xfId="10917"/>
    <cellStyle name="Normal 125 3 2 4 2" xfId="35934"/>
    <cellStyle name="Normal 125 3 2 5" xfId="32061"/>
    <cellStyle name="Normal 125 3 3" xfId="5008"/>
    <cellStyle name="Normal 125 3 3 2" xfId="12270"/>
    <cellStyle name="Normal 125 3 3 2 2" xfId="37287"/>
    <cellStyle name="Normal 125 3 3 3" xfId="30130"/>
    <cellStyle name="Normal 125 3 4" xfId="8974"/>
    <cellStyle name="Normal 125 3 4 2" xfId="33991"/>
    <cellStyle name="Normal 125 3 5" xfId="28198"/>
    <cellStyle name="Normal 125 3 5 2" xfId="58086"/>
    <cellStyle name="Normal 125 3 6" xfId="58087"/>
    <cellStyle name="Normal 125 4" xfId="5963"/>
    <cellStyle name="Normal 125 4 2" xfId="20734"/>
    <cellStyle name="Normal 125 4 2 2" xfId="45295"/>
    <cellStyle name="Normal 125 4 2 3" xfId="58088"/>
    <cellStyle name="Normal 125 4 3" xfId="14189"/>
    <cellStyle name="Normal 125 4 3 2" xfId="39063"/>
    <cellStyle name="Normal 125 4 4" xfId="9918"/>
    <cellStyle name="Normal 125 4 4 2" xfId="34935"/>
    <cellStyle name="Normal 125 4 5" xfId="31062"/>
    <cellStyle name="Normal 125 5" xfId="4009"/>
    <cellStyle name="Normal 125 5 2" xfId="21745"/>
    <cellStyle name="Normal 125 5 2 2" xfId="46304"/>
    <cellStyle name="Normal 125 5 2 3" xfId="58089"/>
    <cellStyle name="Normal 125 5 3" xfId="12271"/>
    <cellStyle name="Normal 125 5 3 2" xfId="37288"/>
    <cellStyle name="Normal 125 5 4" xfId="29131"/>
    <cellStyle name="Normal 125 6" xfId="15392"/>
    <cellStyle name="Normal 125 6 2" xfId="22767"/>
    <cellStyle name="Normal 125 6 2 2" xfId="47310"/>
    <cellStyle name="Normal 125 6 2 3" xfId="58090"/>
    <cellStyle name="Normal 125 6 3" xfId="40189"/>
    <cellStyle name="Normal 125 6 4" xfId="58091"/>
    <cellStyle name="Normal 125 7" xfId="16449"/>
    <cellStyle name="Normal 125 7 2" xfId="23868"/>
    <cellStyle name="Normal 125 7 2 2" xfId="48407"/>
    <cellStyle name="Normal 125 7 2 3" xfId="58092"/>
    <cellStyle name="Normal 125 7 3" xfId="41203"/>
    <cellStyle name="Normal 125 7 4" xfId="58093"/>
    <cellStyle name="Normal 125 8" xfId="17532"/>
    <cellStyle name="Normal 125 8 2" xfId="24974"/>
    <cellStyle name="Normal 125 8 2 2" xfId="49497"/>
    <cellStyle name="Normal 125 8 2 3" xfId="58094"/>
    <cellStyle name="Normal 125 8 3" xfId="42231"/>
    <cellStyle name="Normal 125 8 4" xfId="58095"/>
    <cellStyle name="Normal 125 9" xfId="19420"/>
    <cellStyle name="Normal 125 9 2" xfId="43996"/>
    <cellStyle name="Normal 125 9 3" xfId="58096"/>
    <cellStyle name="Normal 126" xfId="1337"/>
    <cellStyle name="Normal 126 10" xfId="7967"/>
    <cellStyle name="Normal 126 10 2" xfId="32984"/>
    <cellStyle name="Normal 126 11" xfId="27201"/>
    <cellStyle name="Normal 126 11 2" xfId="58097"/>
    <cellStyle name="Normal 126 12" xfId="58098"/>
    <cellStyle name="Normal 126 2" xfId="1338"/>
    <cellStyle name="Normal 126 2 10" xfId="27202"/>
    <cellStyle name="Normal 126 2 10 2" xfId="58099"/>
    <cellStyle name="Normal 126 2 11" xfId="58100"/>
    <cellStyle name="Normal 126 2 2" xfId="2825"/>
    <cellStyle name="Normal 126 2 2 2" xfId="6990"/>
    <cellStyle name="Normal 126 2 2 2 2" xfId="25976"/>
    <cellStyle name="Normal 126 2 2 2 2 2" xfId="50499"/>
    <cellStyle name="Normal 126 2 2 2 2 3" xfId="58101"/>
    <cellStyle name="Normal 126 2 2 2 3" xfId="18500"/>
    <cellStyle name="Normal 126 2 2 2 3 2" xfId="43194"/>
    <cellStyle name="Normal 126 2 2 2 4" xfId="10920"/>
    <cellStyle name="Normal 126 2 2 2 4 2" xfId="35937"/>
    <cellStyle name="Normal 126 2 2 2 5" xfId="32064"/>
    <cellStyle name="Normal 126 2 2 3" xfId="5011"/>
    <cellStyle name="Normal 126 2 2 3 2" xfId="12272"/>
    <cellStyle name="Normal 126 2 2 3 2 2" xfId="37289"/>
    <cellStyle name="Normal 126 2 2 3 3" xfId="30133"/>
    <cellStyle name="Normal 126 2 2 4" xfId="8977"/>
    <cellStyle name="Normal 126 2 2 4 2" xfId="33994"/>
    <cellStyle name="Normal 126 2 2 5" xfId="28201"/>
    <cellStyle name="Normal 126 2 2 5 2" xfId="58102"/>
    <cellStyle name="Normal 126 2 2 6" xfId="58103"/>
    <cellStyle name="Normal 126 2 3" xfId="5966"/>
    <cellStyle name="Normal 126 2 3 2" xfId="20737"/>
    <cellStyle name="Normal 126 2 3 2 2" xfId="45298"/>
    <cellStyle name="Normal 126 2 3 2 3" xfId="58104"/>
    <cellStyle name="Normal 126 2 3 3" xfId="14192"/>
    <cellStyle name="Normal 126 2 3 3 2" xfId="39066"/>
    <cellStyle name="Normal 126 2 3 4" xfId="9921"/>
    <cellStyle name="Normal 126 2 3 4 2" xfId="34938"/>
    <cellStyle name="Normal 126 2 3 5" xfId="31065"/>
    <cellStyle name="Normal 126 2 4" xfId="4012"/>
    <cellStyle name="Normal 126 2 4 2" xfId="21748"/>
    <cellStyle name="Normal 126 2 4 2 2" xfId="46307"/>
    <cellStyle name="Normal 126 2 4 2 3" xfId="58105"/>
    <cellStyle name="Normal 126 2 4 3" xfId="12273"/>
    <cellStyle name="Normal 126 2 4 3 2" xfId="37290"/>
    <cellStyle name="Normal 126 2 4 4" xfId="29134"/>
    <cellStyle name="Normal 126 2 5" xfId="15395"/>
    <cellStyle name="Normal 126 2 5 2" xfId="22770"/>
    <cellStyle name="Normal 126 2 5 2 2" xfId="47313"/>
    <cellStyle name="Normal 126 2 5 2 3" xfId="58106"/>
    <cellStyle name="Normal 126 2 5 3" xfId="40192"/>
    <cellStyle name="Normal 126 2 5 4" xfId="58107"/>
    <cellStyle name="Normal 126 2 6" xfId="16452"/>
    <cellStyle name="Normal 126 2 6 2" xfId="23871"/>
    <cellStyle name="Normal 126 2 6 2 2" xfId="48410"/>
    <cellStyle name="Normal 126 2 6 2 3" xfId="58108"/>
    <cellStyle name="Normal 126 2 6 3" xfId="41206"/>
    <cellStyle name="Normal 126 2 6 4" xfId="58109"/>
    <cellStyle name="Normal 126 2 7" xfId="17535"/>
    <cellStyle name="Normal 126 2 7 2" xfId="24977"/>
    <cellStyle name="Normal 126 2 7 2 2" xfId="49500"/>
    <cellStyle name="Normal 126 2 7 2 3" xfId="58110"/>
    <cellStyle name="Normal 126 2 7 3" xfId="42234"/>
    <cellStyle name="Normal 126 2 7 4" xfId="58111"/>
    <cellStyle name="Normal 126 2 8" xfId="19423"/>
    <cellStyle name="Normal 126 2 8 2" xfId="43999"/>
    <cellStyle name="Normal 126 2 8 3" xfId="58112"/>
    <cellStyle name="Normal 126 2 9" xfId="7968"/>
    <cellStyle name="Normal 126 2 9 2" xfId="32985"/>
    <cellStyle name="Normal 126 3" xfId="2824"/>
    <cellStyle name="Normal 126 3 2" xfId="6989"/>
    <cellStyle name="Normal 126 3 2 2" xfId="25975"/>
    <cellStyle name="Normal 126 3 2 2 2" xfId="50498"/>
    <cellStyle name="Normal 126 3 2 2 3" xfId="58113"/>
    <cellStyle name="Normal 126 3 2 3" xfId="18499"/>
    <cellStyle name="Normal 126 3 2 3 2" xfId="43193"/>
    <cellStyle name="Normal 126 3 2 4" xfId="10919"/>
    <cellStyle name="Normal 126 3 2 4 2" xfId="35936"/>
    <cellStyle name="Normal 126 3 2 5" xfId="32063"/>
    <cellStyle name="Normal 126 3 3" xfId="5010"/>
    <cellStyle name="Normal 126 3 3 2" xfId="12274"/>
    <cellStyle name="Normal 126 3 3 2 2" xfId="37291"/>
    <cellStyle name="Normal 126 3 3 3" xfId="30132"/>
    <cellStyle name="Normal 126 3 4" xfId="8976"/>
    <cellStyle name="Normal 126 3 4 2" xfId="33993"/>
    <cellStyle name="Normal 126 3 5" xfId="28200"/>
    <cellStyle name="Normal 126 3 5 2" xfId="58114"/>
    <cellStyle name="Normal 126 3 6" xfId="58115"/>
    <cellStyle name="Normal 126 4" xfId="5965"/>
    <cellStyle name="Normal 126 4 2" xfId="20736"/>
    <cellStyle name="Normal 126 4 2 2" xfId="45297"/>
    <cellStyle name="Normal 126 4 2 3" xfId="58116"/>
    <cellStyle name="Normal 126 4 3" xfId="14191"/>
    <cellStyle name="Normal 126 4 3 2" xfId="39065"/>
    <cellStyle name="Normal 126 4 4" xfId="9920"/>
    <cellStyle name="Normal 126 4 4 2" xfId="34937"/>
    <cellStyle name="Normal 126 4 5" xfId="31064"/>
    <cellStyle name="Normal 126 5" xfId="4011"/>
    <cellStyle name="Normal 126 5 2" xfId="21747"/>
    <cellStyle name="Normal 126 5 2 2" xfId="46306"/>
    <cellStyle name="Normal 126 5 2 3" xfId="58117"/>
    <cellStyle name="Normal 126 5 3" xfId="12275"/>
    <cellStyle name="Normal 126 5 3 2" xfId="37292"/>
    <cellStyle name="Normal 126 5 4" xfId="29133"/>
    <cellStyle name="Normal 126 6" xfId="15394"/>
    <cellStyle name="Normal 126 6 2" xfId="22769"/>
    <cellStyle name="Normal 126 6 2 2" xfId="47312"/>
    <cellStyle name="Normal 126 6 2 3" xfId="58118"/>
    <cellStyle name="Normal 126 6 3" xfId="40191"/>
    <cellStyle name="Normal 126 6 4" xfId="58119"/>
    <cellStyle name="Normal 126 7" xfId="16451"/>
    <cellStyle name="Normal 126 7 2" xfId="23870"/>
    <cellStyle name="Normal 126 7 2 2" xfId="48409"/>
    <cellStyle name="Normal 126 7 2 3" xfId="58120"/>
    <cellStyle name="Normal 126 7 3" xfId="41205"/>
    <cellStyle name="Normal 126 7 4" xfId="58121"/>
    <cellStyle name="Normal 126 8" xfId="17534"/>
    <cellStyle name="Normal 126 8 2" xfId="24976"/>
    <cellStyle name="Normal 126 8 2 2" xfId="49499"/>
    <cellStyle name="Normal 126 8 2 3" xfId="58122"/>
    <cellStyle name="Normal 126 8 3" xfId="42233"/>
    <cellStyle name="Normal 126 8 4" xfId="58123"/>
    <cellStyle name="Normal 126 9" xfId="19422"/>
    <cellStyle name="Normal 126 9 2" xfId="43998"/>
    <cellStyle name="Normal 126 9 3" xfId="58124"/>
    <cellStyle name="Normal 127" xfId="1339"/>
    <cellStyle name="Normal 127 10" xfId="7969"/>
    <cellStyle name="Normal 127 10 2" xfId="32986"/>
    <cellStyle name="Normal 127 11" xfId="27203"/>
    <cellStyle name="Normal 127 11 2" xfId="58125"/>
    <cellStyle name="Normal 127 12" xfId="58126"/>
    <cellStyle name="Normal 127 2" xfId="1340"/>
    <cellStyle name="Normal 127 2 10" xfId="27204"/>
    <cellStyle name="Normal 127 2 10 2" xfId="58127"/>
    <cellStyle name="Normal 127 2 11" xfId="58128"/>
    <cellStyle name="Normal 127 2 2" xfId="2827"/>
    <cellStyle name="Normal 127 2 2 2" xfId="6992"/>
    <cellStyle name="Normal 127 2 2 2 2" xfId="25978"/>
    <cellStyle name="Normal 127 2 2 2 2 2" xfId="50501"/>
    <cellStyle name="Normal 127 2 2 2 2 3" xfId="58129"/>
    <cellStyle name="Normal 127 2 2 2 3" xfId="18502"/>
    <cellStyle name="Normal 127 2 2 2 3 2" xfId="43196"/>
    <cellStyle name="Normal 127 2 2 2 4" xfId="10922"/>
    <cellStyle name="Normal 127 2 2 2 4 2" xfId="35939"/>
    <cellStyle name="Normal 127 2 2 2 5" xfId="32066"/>
    <cellStyle name="Normal 127 2 2 3" xfId="5013"/>
    <cellStyle name="Normal 127 2 2 3 2" xfId="12276"/>
    <cellStyle name="Normal 127 2 2 3 2 2" xfId="37293"/>
    <cellStyle name="Normal 127 2 2 3 3" xfId="30135"/>
    <cellStyle name="Normal 127 2 2 4" xfId="8979"/>
    <cellStyle name="Normal 127 2 2 4 2" xfId="33996"/>
    <cellStyle name="Normal 127 2 2 5" xfId="28203"/>
    <cellStyle name="Normal 127 2 2 5 2" xfId="58130"/>
    <cellStyle name="Normal 127 2 2 6" xfId="58131"/>
    <cellStyle name="Normal 127 2 3" xfId="5968"/>
    <cellStyle name="Normal 127 2 3 2" xfId="20739"/>
    <cellStyle name="Normal 127 2 3 2 2" xfId="45300"/>
    <cellStyle name="Normal 127 2 3 2 3" xfId="58132"/>
    <cellStyle name="Normal 127 2 3 3" xfId="14194"/>
    <cellStyle name="Normal 127 2 3 3 2" xfId="39068"/>
    <cellStyle name="Normal 127 2 3 4" xfId="9923"/>
    <cellStyle name="Normal 127 2 3 4 2" xfId="34940"/>
    <cellStyle name="Normal 127 2 3 5" xfId="31067"/>
    <cellStyle name="Normal 127 2 4" xfId="4014"/>
    <cellStyle name="Normal 127 2 4 2" xfId="21750"/>
    <cellStyle name="Normal 127 2 4 2 2" xfId="46309"/>
    <cellStyle name="Normal 127 2 4 2 3" xfId="58133"/>
    <cellStyle name="Normal 127 2 4 3" xfId="12277"/>
    <cellStyle name="Normal 127 2 4 3 2" xfId="37294"/>
    <cellStyle name="Normal 127 2 4 4" xfId="29136"/>
    <cellStyle name="Normal 127 2 5" xfId="15397"/>
    <cellStyle name="Normal 127 2 5 2" xfId="22772"/>
    <cellStyle name="Normal 127 2 5 2 2" xfId="47315"/>
    <cellStyle name="Normal 127 2 5 2 3" xfId="58134"/>
    <cellStyle name="Normal 127 2 5 3" xfId="40194"/>
    <cellStyle name="Normal 127 2 5 4" xfId="58135"/>
    <cellStyle name="Normal 127 2 6" xfId="16454"/>
    <cellStyle name="Normal 127 2 6 2" xfId="23873"/>
    <cellStyle name="Normal 127 2 6 2 2" xfId="48412"/>
    <cellStyle name="Normal 127 2 6 2 3" xfId="58136"/>
    <cellStyle name="Normal 127 2 6 3" xfId="41208"/>
    <cellStyle name="Normal 127 2 6 4" xfId="58137"/>
    <cellStyle name="Normal 127 2 7" xfId="17537"/>
    <cellStyle name="Normal 127 2 7 2" xfId="24979"/>
    <cellStyle name="Normal 127 2 7 2 2" xfId="49502"/>
    <cellStyle name="Normal 127 2 7 2 3" xfId="58138"/>
    <cellStyle name="Normal 127 2 7 3" xfId="42236"/>
    <cellStyle name="Normal 127 2 7 4" xfId="58139"/>
    <cellStyle name="Normal 127 2 8" xfId="19425"/>
    <cellStyle name="Normal 127 2 8 2" xfId="44001"/>
    <cellStyle name="Normal 127 2 8 3" xfId="58140"/>
    <cellStyle name="Normal 127 2 9" xfId="7970"/>
    <cellStyle name="Normal 127 2 9 2" xfId="32987"/>
    <cellStyle name="Normal 127 3" xfId="2826"/>
    <cellStyle name="Normal 127 3 2" xfId="6991"/>
    <cellStyle name="Normal 127 3 2 2" xfId="25977"/>
    <cellStyle name="Normal 127 3 2 2 2" xfId="50500"/>
    <cellStyle name="Normal 127 3 2 2 3" xfId="58141"/>
    <cellStyle name="Normal 127 3 2 3" xfId="18501"/>
    <cellStyle name="Normal 127 3 2 3 2" xfId="43195"/>
    <cellStyle name="Normal 127 3 2 4" xfId="10921"/>
    <cellStyle name="Normal 127 3 2 4 2" xfId="35938"/>
    <cellStyle name="Normal 127 3 2 5" xfId="32065"/>
    <cellStyle name="Normal 127 3 3" xfId="5012"/>
    <cellStyle name="Normal 127 3 3 2" xfId="12278"/>
    <cellStyle name="Normal 127 3 3 2 2" xfId="37295"/>
    <cellStyle name="Normal 127 3 3 3" xfId="30134"/>
    <cellStyle name="Normal 127 3 4" xfId="8978"/>
    <cellStyle name="Normal 127 3 4 2" xfId="33995"/>
    <cellStyle name="Normal 127 3 5" xfId="28202"/>
    <cellStyle name="Normal 127 3 5 2" xfId="58142"/>
    <cellStyle name="Normal 127 3 6" xfId="58143"/>
    <cellStyle name="Normal 127 4" xfId="5967"/>
    <cellStyle name="Normal 127 4 2" xfId="20738"/>
    <cellStyle name="Normal 127 4 2 2" xfId="45299"/>
    <cellStyle name="Normal 127 4 2 3" xfId="58144"/>
    <cellStyle name="Normal 127 4 3" xfId="14193"/>
    <cellStyle name="Normal 127 4 3 2" xfId="39067"/>
    <cellStyle name="Normal 127 4 4" xfId="9922"/>
    <cellStyle name="Normal 127 4 4 2" xfId="34939"/>
    <cellStyle name="Normal 127 4 5" xfId="31066"/>
    <cellStyle name="Normal 127 5" xfId="4013"/>
    <cellStyle name="Normal 127 5 2" xfId="21749"/>
    <cellStyle name="Normal 127 5 2 2" xfId="46308"/>
    <cellStyle name="Normal 127 5 2 3" xfId="58145"/>
    <cellStyle name="Normal 127 5 3" xfId="12279"/>
    <cellStyle name="Normal 127 5 3 2" xfId="37296"/>
    <cellStyle name="Normal 127 5 4" xfId="29135"/>
    <cellStyle name="Normal 127 6" xfId="15396"/>
    <cellStyle name="Normal 127 6 2" xfId="22771"/>
    <cellStyle name="Normal 127 6 2 2" xfId="47314"/>
    <cellStyle name="Normal 127 6 2 3" xfId="58146"/>
    <cellStyle name="Normal 127 6 3" xfId="40193"/>
    <cellStyle name="Normal 127 6 4" xfId="58147"/>
    <cellStyle name="Normal 127 7" xfId="16453"/>
    <cellStyle name="Normal 127 7 2" xfId="23872"/>
    <cellStyle name="Normal 127 7 2 2" xfId="48411"/>
    <cellStyle name="Normal 127 7 2 3" xfId="58148"/>
    <cellStyle name="Normal 127 7 3" xfId="41207"/>
    <cellStyle name="Normal 127 7 4" xfId="58149"/>
    <cellStyle name="Normal 127 8" xfId="17536"/>
    <cellStyle name="Normal 127 8 2" xfId="24978"/>
    <cellStyle name="Normal 127 8 2 2" xfId="49501"/>
    <cellStyle name="Normal 127 8 2 3" xfId="58150"/>
    <cellStyle name="Normal 127 8 3" xfId="42235"/>
    <cellStyle name="Normal 127 8 4" xfId="58151"/>
    <cellStyle name="Normal 127 9" xfId="19424"/>
    <cellStyle name="Normal 127 9 2" xfId="44000"/>
    <cellStyle name="Normal 127 9 3" xfId="58152"/>
    <cellStyle name="Normal 128" xfId="1341"/>
    <cellStyle name="Normal 128 10" xfId="7971"/>
    <cellStyle name="Normal 128 10 2" xfId="32988"/>
    <cellStyle name="Normal 128 11" xfId="27205"/>
    <cellStyle name="Normal 128 11 2" xfId="58153"/>
    <cellStyle name="Normal 128 12" xfId="58154"/>
    <cellStyle name="Normal 128 2" xfId="1342"/>
    <cellStyle name="Normal 128 2 10" xfId="27206"/>
    <cellStyle name="Normal 128 2 10 2" xfId="58155"/>
    <cellStyle name="Normal 128 2 11" xfId="58156"/>
    <cellStyle name="Normal 128 2 2" xfId="2829"/>
    <cellStyle name="Normal 128 2 2 2" xfId="6994"/>
    <cellStyle name="Normal 128 2 2 2 2" xfId="25980"/>
    <cellStyle name="Normal 128 2 2 2 2 2" xfId="50503"/>
    <cellStyle name="Normal 128 2 2 2 2 3" xfId="58157"/>
    <cellStyle name="Normal 128 2 2 2 3" xfId="18504"/>
    <cellStyle name="Normal 128 2 2 2 3 2" xfId="43198"/>
    <cellStyle name="Normal 128 2 2 2 4" xfId="10924"/>
    <cellStyle name="Normal 128 2 2 2 4 2" xfId="35941"/>
    <cellStyle name="Normal 128 2 2 2 5" xfId="32068"/>
    <cellStyle name="Normal 128 2 2 3" xfId="5015"/>
    <cellStyle name="Normal 128 2 2 3 2" xfId="12280"/>
    <cellStyle name="Normal 128 2 2 3 2 2" xfId="37297"/>
    <cellStyle name="Normal 128 2 2 3 3" xfId="30137"/>
    <cellStyle name="Normal 128 2 2 4" xfId="8981"/>
    <cellStyle name="Normal 128 2 2 4 2" xfId="33998"/>
    <cellStyle name="Normal 128 2 2 5" xfId="28205"/>
    <cellStyle name="Normal 128 2 2 5 2" xfId="58158"/>
    <cellStyle name="Normal 128 2 2 6" xfId="58159"/>
    <cellStyle name="Normal 128 2 3" xfId="5970"/>
    <cellStyle name="Normal 128 2 3 2" xfId="20741"/>
    <cellStyle name="Normal 128 2 3 2 2" xfId="45302"/>
    <cellStyle name="Normal 128 2 3 2 3" xfId="58160"/>
    <cellStyle name="Normal 128 2 3 3" xfId="14196"/>
    <cellStyle name="Normal 128 2 3 3 2" xfId="39070"/>
    <cellStyle name="Normal 128 2 3 4" xfId="9925"/>
    <cellStyle name="Normal 128 2 3 4 2" xfId="34942"/>
    <cellStyle name="Normal 128 2 3 5" xfId="31069"/>
    <cellStyle name="Normal 128 2 4" xfId="4016"/>
    <cellStyle name="Normal 128 2 4 2" xfId="21752"/>
    <cellStyle name="Normal 128 2 4 2 2" xfId="46311"/>
    <cellStyle name="Normal 128 2 4 2 3" xfId="58161"/>
    <cellStyle name="Normal 128 2 4 3" xfId="12281"/>
    <cellStyle name="Normal 128 2 4 3 2" xfId="37298"/>
    <cellStyle name="Normal 128 2 4 4" xfId="29138"/>
    <cellStyle name="Normal 128 2 5" xfId="15399"/>
    <cellStyle name="Normal 128 2 5 2" xfId="22774"/>
    <cellStyle name="Normal 128 2 5 2 2" xfId="47317"/>
    <cellStyle name="Normal 128 2 5 2 3" xfId="58162"/>
    <cellStyle name="Normal 128 2 5 3" xfId="40196"/>
    <cellStyle name="Normal 128 2 5 4" xfId="58163"/>
    <cellStyle name="Normal 128 2 6" xfId="16456"/>
    <cellStyle name="Normal 128 2 6 2" xfId="23875"/>
    <cellStyle name="Normal 128 2 6 2 2" xfId="48414"/>
    <cellStyle name="Normal 128 2 6 2 3" xfId="58164"/>
    <cellStyle name="Normal 128 2 6 3" xfId="41210"/>
    <cellStyle name="Normal 128 2 6 4" xfId="58165"/>
    <cellStyle name="Normal 128 2 7" xfId="17539"/>
    <cellStyle name="Normal 128 2 7 2" xfId="24981"/>
    <cellStyle name="Normal 128 2 7 2 2" xfId="49504"/>
    <cellStyle name="Normal 128 2 7 2 3" xfId="58166"/>
    <cellStyle name="Normal 128 2 7 3" xfId="42238"/>
    <cellStyle name="Normal 128 2 7 4" xfId="58167"/>
    <cellStyle name="Normal 128 2 8" xfId="19427"/>
    <cellStyle name="Normal 128 2 8 2" xfId="44003"/>
    <cellStyle name="Normal 128 2 8 3" xfId="58168"/>
    <cellStyle name="Normal 128 2 9" xfId="7972"/>
    <cellStyle name="Normal 128 2 9 2" xfId="32989"/>
    <cellStyle name="Normal 128 3" xfId="2828"/>
    <cellStyle name="Normal 128 3 2" xfId="6993"/>
    <cellStyle name="Normal 128 3 2 2" xfId="25979"/>
    <cellStyle name="Normal 128 3 2 2 2" xfId="50502"/>
    <cellStyle name="Normal 128 3 2 2 3" xfId="58169"/>
    <cellStyle name="Normal 128 3 2 3" xfId="18503"/>
    <cellStyle name="Normal 128 3 2 3 2" xfId="43197"/>
    <cellStyle name="Normal 128 3 2 4" xfId="10923"/>
    <cellStyle name="Normal 128 3 2 4 2" xfId="35940"/>
    <cellStyle name="Normal 128 3 2 5" xfId="32067"/>
    <cellStyle name="Normal 128 3 3" xfId="5014"/>
    <cellStyle name="Normal 128 3 3 2" xfId="12282"/>
    <cellStyle name="Normal 128 3 3 2 2" xfId="37299"/>
    <cellStyle name="Normal 128 3 3 3" xfId="30136"/>
    <cellStyle name="Normal 128 3 4" xfId="8980"/>
    <cellStyle name="Normal 128 3 4 2" xfId="33997"/>
    <cellStyle name="Normal 128 3 5" xfId="28204"/>
    <cellStyle name="Normal 128 3 5 2" xfId="58170"/>
    <cellStyle name="Normal 128 3 6" xfId="58171"/>
    <cellStyle name="Normal 128 4" xfId="5969"/>
    <cellStyle name="Normal 128 4 2" xfId="20740"/>
    <cellStyle name="Normal 128 4 2 2" xfId="45301"/>
    <cellStyle name="Normal 128 4 2 3" xfId="58172"/>
    <cellStyle name="Normal 128 4 3" xfId="14195"/>
    <cellStyle name="Normal 128 4 3 2" xfId="39069"/>
    <cellStyle name="Normal 128 4 4" xfId="9924"/>
    <cellStyle name="Normal 128 4 4 2" xfId="34941"/>
    <cellStyle name="Normal 128 4 5" xfId="31068"/>
    <cellStyle name="Normal 128 5" xfId="4015"/>
    <cellStyle name="Normal 128 5 2" xfId="21751"/>
    <cellStyle name="Normal 128 5 2 2" xfId="46310"/>
    <cellStyle name="Normal 128 5 2 3" xfId="58173"/>
    <cellStyle name="Normal 128 5 3" xfId="12283"/>
    <cellStyle name="Normal 128 5 3 2" xfId="37300"/>
    <cellStyle name="Normal 128 5 4" xfId="29137"/>
    <cellStyle name="Normal 128 6" xfId="15398"/>
    <cellStyle name="Normal 128 6 2" xfId="22773"/>
    <cellStyle name="Normal 128 6 2 2" xfId="47316"/>
    <cellStyle name="Normal 128 6 2 3" xfId="58174"/>
    <cellStyle name="Normal 128 6 3" xfId="40195"/>
    <cellStyle name="Normal 128 6 4" xfId="58175"/>
    <cellStyle name="Normal 128 7" xfId="16455"/>
    <cellStyle name="Normal 128 7 2" xfId="23874"/>
    <cellStyle name="Normal 128 7 2 2" xfId="48413"/>
    <cellStyle name="Normal 128 7 2 3" xfId="58176"/>
    <cellStyle name="Normal 128 7 3" xfId="41209"/>
    <cellStyle name="Normal 128 7 4" xfId="58177"/>
    <cellStyle name="Normal 128 8" xfId="17538"/>
    <cellStyle name="Normal 128 8 2" xfId="24980"/>
    <cellStyle name="Normal 128 8 2 2" xfId="49503"/>
    <cellStyle name="Normal 128 8 2 3" xfId="58178"/>
    <cellStyle name="Normal 128 8 3" xfId="42237"/>
    <cellStyle name="Normal 128 8 4" xfId="58179"/>
    <cellStyle name="Normal 128 9" xfId="19426"/>
    <cellStyle name="Normal 128 9 2" xfId="44002"/>
    <cellStyle name="Normal 128 9 3" xfId="58180"/>
    <cellStyle name="Normal 129" xfId="1343"/>
    <cellStyle name="Normal 129 10" xfId="7973"/>
    <cellStyle name="Normal 129 10 2" xfId="32990"/>
    <cellStyle name="Normal 129 11" xfId="27207"/>
    <cellStyle name="Normal 129 11 2" xfId="58181"/>
    <cellStyle name="Normal 129 12" xfId="58182"/>
    <cellStyle name="Normal 129 2" xfId="1344"/>
    <cellStyle name="Normal 129 2 10" xfId="27208"/>
    <cellStyle name="Normal 129 2 10 2" xfId="58183"/>
    <cellStyle name="Normal 129 2 11" xfId="58184"/>
    <cellStyle name="Normal 129 2 2" xfId="2831"/>
    <cellStyle name="Normal 129 2 2 2" xfId="6996"/>
    <cellStyle name="Normal 129 2 2 2 2" xfId="25982"/>
    <cellStyle name="Normal 129 2 2 2 2 2" xfId="50505"/>
    <cellStyle name="Normal 129 2 2 2 2 3" xfId="58185"/>
    <cellStyle name="Normal 129 2 2 2 3" xfId="18506"/>
    <cellStyle name="Normal 129 2 2 2 3 2" xfId="43200"/>
    <cellStyle name="Normal 129 2 2 2 4" xfId="10926"/>
    <cellStyle name="Normal 129 2 2 2 4 2" xfId="35943"/>
    <cellStyle name="Normal 129 2 2 2 5" xfId="32070"/>
    <cellStyle name="Normal 129 2 2 3" xfId="5017"/>
    <cellStyle name="Normal 129 2 2 3 2" xfId="12284"/>
    <cellStyle name="Normal 129 2 2 3 2 2" xfId="37301"/>
    <cellStyle name="Normal 129 2 2 3 3" xfId="30139"/>
    <cellStyle name="Normal 129 2 2 4" xfId="8983"/>
    <cellStyle name="Normal 129 2 2 4 2" xfId="34000"/>
    <cellStyle name="Normal 129 2 2 5" xfId="28207"/>
    <cellStyle name="Normal 129 2 2 5 2" xfId="58186"/>
    <cellStyle name="Normal 129 2 2 6" xfId="58187"/>
    <cellStyle name="Normal 129 2 3" xfId="5972"/>
    <cellStyle name="Normal 129 2 3 2" xfId="20743"/>
    <cellStyle name="Normal 129 2 3 2 2" xfId="45304"/>
    <cellStyle name="Normal 129 2 3 2 3" xfId="58188"/>
    <cellStyle name="Normal 129 2 3 3" xfId="14198"/>
    <cellStyle name="Normal 129 2 3 3 2" xfId="39072"/>
    <cellStyle name="Normal 129 2 3 4" xfId="9927"/>
    <cellStyle name="Normal 129 2 3 4 2" xfId="34944"/>
    <cellStyle name="Normal 129 2 3 5" xfId="31071"/>
    <cellStyle name="Normal 129 2 4" xfId="4018"/>
    <cellStyle name="Normal 129 2 4 2" xfId="21754"/>
    <cellStyle name="Normal 129 2 4 2 2" xfId="46313"/>
    <cellStyle name="Normal 129 2 4 2 3" xfId="58189"/>
    <cellStyle name="Normal 129 2 4 3" xfId="12285"/>
    <cellStyle name="Normal 129 2 4 3 2" xfId="37302"/>
    <cellStyle name="Normal 129 2 4 4" xfId="29140"/>
    <cellStyle name="Normal 129 2 5" xfId="15401"/>
    <cellStyle name="Normal 129 2 5 2" xfId="22776"/>
    <cellStyle name="Normal 129 2 5 2 2" xfId="47319"/>
    <cellStyle name="Normal 129 2 5 2 3" xfId="58190"/>
    <cellStyle name="Normal 129 2 5 3" xfId="40198"/>
    <cellStyle name="Normal 129 2 5 4" xfId="58191"/>
    <cellStyle name="Normal 129 2 6" xfId="16458"/>
    <cellStyle name="Normal 129 2 6 2" xfId="23877"/>
    <cellStyle name="Normal 129 2 6 2 2" xfId="48416"/>
    <cellStyle name="Normal 129 2 6 2 3" xfId="58192"/>
    <cellStyle name="Normal 129 2 6 3" xfId="41212"/>
    <cellStyle name="Normal 129 2 6 4" xfId="58193"/>
    <cellStyle name="Normal 129 2 7" xfId="17541"/>
    <cellStyle name="Normal 129 2 7 2" xfId="24983"/>
    <cellStyle name="Normal 129 2 7 2 2" xfId="49506"/>
    <cellStyle name="Normal 129 2 7 2 3" xfId="58194"/>
    <cellStyle name="Normal 129 2 7 3" xfId="42240"/>
    <cellStyle name="Normal 129 2 7 4" xfId="58195"/>
    <cellStyle name="Normal 129 2 8" xfId="19429"/>
    <cellStyle name="Normal 129 2 8 2" xfId="44005"/>
    <cellStyle name="Normal 129 2 8 3" xfId="58196"/>
    <cellStyle name="Normal 129 2 9" xfId="7974"/>
    <cellStyle name="Normal 129 2 9 2" xfId="32991"/>
    <cellStyle name="Normal 129 3" xfId="2830"/>
    <cellStyle name="Normal 129 3 2" xfId="6995"/>
    <cellStyle name="Normal 129 3 2 2" xfId="25981"/>
    <cellStyle name="Normal 129 3 2 2 2" xfId="50504"/>
    <cellStyle name="Normal 129 3 2 2 3" xfId="58197"/>
    <cellStyle name="Normal 129 3 2 3" xfId="18505"/>
    <cellStyle name="Normal 129 3 2 3 2" xfId="43199"/>
    <cellStyle name="Normal 129 3 2 4" xfId="10925"/>
    <cellStyle name="Normal 129 3 2 4 2" xfId="35942"/>
    <cellStyle name="Normal 129 3 2 5" xfId="32069"/>
    <cellStyle name="Normal 129 3 3" xfId="5016"/>
    <cellStyle name="Normal 129 3 3 2" xfId="12286"/>
    <cellStyle name="Normal 129 3 3 2 2" xfId="37303"/>
    <cellStyle name="Normal 129 3 3 3" xfId="30138"/>
    <cellStyle name="Normal 129 3 4" xfId="8982"/>
    <cellStyle name="Normal 129 3 4 2" xfId="33999"/>
    <cellStyle name="Normal 129 3 5" xfId="28206"/>
    <cellStyle name="Normal 129 3 5 2" xfId="58198"/>
    <cellStyle name="Normal 129 3 6" xfId="58199"/>
    <cellStyle name="Normal 129 4" xfId="5971"/>
    <cellStyle name="Normal 129 4 2" xfId="20742"/>
    <cellStyle name="Normal 129 4 2 2" xfId="45303"/>
    <cellStyle name="Normal 129 4 2 3" xfId="58200"/>
    <cellStyle name="Normal 129 4 3" xfId="14197"/>
    <cellStyle name="Normal 129 4 3 2" xfId="39071"/>
    <cellStyle name="Normal 129 4 4" xfId="9926"/>
    <cellStyle name="Normal 129 4 4 2" xfId="34943"/>
    <cellStyle name="Normal 129 4 5" xfId="31070"/>
    <cellStyle name="Normal 129 5" xfId="4017"/>
    <cellStyle name="Normal 129 5 2" xfId="21753"/>
    <cellStyle name="Normal 129 5 2 2" xfId="46312"/>
    <cellStyle name="Normal 129 5 2 3" xfId="58201"/>
    <cellStyle name="Normal 129 5 3" xfId="12287"/>
    <cellStyle name="Normal 129 5 3 2" xfId="37304"/>
    <cellStyle name="Normal 129 5 4" xfId="29139"/>
    <cellStyle name="Normal 129 6" xfId="15400"/>
    <cellStyle name="Normal 129 6 2" xfId="22775"/>
    <cellStyle name="Normal 129 6 2 2" xfId="47318"/>
    <cellStyle name="Normal 129 6 2 3" xfId="58202"/>
    <cellStyle name="Normal 129 6 3" xfId="40197"/>
    <cellStyle name="Normal 129 6 4" xfId="58203"/>
    <cellStyle name="Normal 129 7" xfId="16457"/>
    <cellStyle name="Normal 129 7 2" xfId="23876"/>
    <cellStyle name="Normal 129 7 2 2" xfId="48415"/>
    <cellStyle name="Normal 129 7 2 3" xfId="58204"/>
    <cellStyle name="Normal 129 7 3" xfId="41211"/>
    <cellStyle name="Normal 129 7 4" xfId="58205"/>
    <cellStyle name="Normal 129 8" xfId="17540"/>
    <cellStyle name="Normal 129 8 2" xfId="24982"/>
    <cellStyle name="Normal 129 8 2 2" xfId="49505"/>
    <cellStyle name="Normal 129 8 2 3" xfId="58206"/>
    <cellStyle name="Normal 129 8 3" xfId="42239"/>
    <cellStyle name="Normal 129 8 4" xfId="58207"/>
    <cellStyle name="Normal 129 9" xfId="19428"/>
    <cellStyle name="Normal 129 9 2" xfId="44004"/>
    <cellStyle name="Normal 129 9 3" xfId="58208"/>
    <cellStyle name="Normal 13" xfId="469"/>
    <cellStyle name="Normal 13 2" xfId="873"/>
    <cellStyle name="Normal 13 2 10" xfId="27065"/>
    <cellStyle name="Normal 13 2 10 2" xfId="58209"/>
    <cellStyle name="Normal 13 2 11" xfId="58210"/>
    <cellStyle name="Normal 13 2 2" xfId="2833"/>
    <cellStyle name="Normal 13 2 2 2" xfId="6998"/>
    <cellStyle name="Normal 13 2 2 2 2" xfId="25984"/>
    <cellStyle name="Normal 13 2 2 2 2 2" xfId="50507"/>
    <cellStyle name="Normal 13 2 2 2 2 3" xfId="58211"/>
    <cellStyle name="Normal 13 2 2 2 3" xfId="18507"/>
    <cellStyle name="Normal 13 2 2 2 3 2" xfId="43201"/>
    <cellStyle name="Normal 13 2 2 2 4" xfId="10928"/>
    <cellStyle name="Normal 13 2 2 2 4 2" xfId="35945"/>
    <cellStyle name="Normal 13 2 2 2 5" xfId="32072"/>
    <cellStyle name="Normal 13 2 2 3" xfId="5019"/>
    <cellStyle name="Normal 13 2 2 3 2" xfId="12288"/>
    <cellStyle name="Normal 13 2 2 3 2 2" xfId="37305"/>
    <cellStyle name="Normal 13 2 2 3 3" xfId="30141"/>
    <cellStyle name="Normal 13 2 2 4" xfId="8985"/>
    <cellStyle name="Normal 13 2 2 4 2" xfId="34002"/>
    <cellStyle name="Normal 13 2 2 5" xfId="28209"/>
    <cellStyle name="Normal 13 2 2 5 2" xfId="58212"/>
    <cellStyle name="Normal 13 2 2 6" xfId="58213"/>
    <cellStyle name="Normal 13 2 3" xfId="5818"/>
    <cellStyle name="Normal 13 2 3 2" xfId="20600"/>
    <cellStyle name="Normal 13 2 3 2 2" xfId="45161"/>
    <cellStyle name="Normal 13 2 3 2 3" xfId="58214"/>
    <cellStyle name="Normal 13 2 3 3" xfId="14081"/>
    <cellStyle name="Normal 13 2 3 3 2" xfId="38960"/>
    <cellStyle name="Normal 13 2 3 4" xfId="9784"/>
    <cellStyle name="Normal 13 2 3 4 2" xfId="34801"/>
    <cellStyle name="Normal 13 2 3 5" xfId="30928"/>
    <cellStyle name="Normal 13 2 4" xfId="3875"/>
    <cellStyle name="Normal 13 2 4 2" xfId="21624"/>
    <cellStyle name="Normal 13 2 4 2 2" xfId="46183"/>
    <cellStyle name="Normal 13 2 4 2 3" xfId="58215"/>
    <cellStyle name="Normal 13 2 4 3" xfId="12289"/>
    <cellStyle name="Normal 13 2 4 3 2" xfId="37306"/>
    <cellStyle name="Normal 13 2 4 4" xfId="28997"/>
    <cellStyle name="Normal 13 2 5" xfId="15265"/>
    <cellStyle name="Normal 13 2 5 2" xfId="22644"/>
    <cellStyle name="Normal 13 2 5 2 2" xfId="47188"/>
    <cellStyle name="Normal 13 2 5 2 3" xfId="58216"/>
    <cellStyle name="Normal 13 2 5 3" xfId="40068"/>
    <cellStyle name="Normal 13 2 5 4" xfId="58217"/>
    <cellStyle name="Normal 13 2 6" xfId="16322"/>
    <cellStyle name="Normal 13 2 6 2" xfId="23734"/>
    <cellStyle name="Normal 13 2 6 2 2" xfId="48273"/>
    <cellStyle name="Normal 13 2 6 2 3" xfId="58218"/>
    <cellStyle name="Normal 13 2 6 3" xfId="41081"/>
    <cellStyle name="Normal 13 2 6 4" xfId="58219"/>
    <cellStyle name="Normal 13 2 7" xfId="17397"/>
    <cellStyle name="Normal 13 2 7 2" xfId="24840"/>
    <cellStyle name="Normal 13 2 7 2 2" xfId="49363"/>
    <cellStyle name="Normal 13 2 7 2 3" xfId="58220"/>
    <cellStyle name="Normal 13 2 7 3" xfId="42098"/>
    <cellStyle name="Normal 13 2 7 4" xfId="58221"/>
    <cellStyle name="Normal 13 2 8" xfId="19285"/>
    <cellStyle name="Normal 13 2 8 2" xfId="43872"/>
    <cellStyle name="Normal 13 2 8 3" xfId="58222"/>
    <cellStyle name="Normal 13 2 9" xfId="7831"/>
    <cellStyle name="Normal 13 2 9 2" xfId="32848"/>
    <cellStyle name="Normal 13 3" xfId="845"/>
    <cellStyle name="Normal 13 3 10" xfId="27057"/>
    <cellStyle name="Normal 13 3 10 2" xfId="58223"/>
    <cellStyle name="Normal 13 3 11" xfId="58224"/>
    <cellStyle name="Normal 13 3 2" xfId="5810"/>
    <cellStyle name="Normal 13 3 2 2" xfId="20125"/>
    <cellStyle name="Normal 13 3 2 2 2" xfId="44689"/>
    <cellStyle name="Normal 13 3 2 2 3" xfId="58225"/>
    <cellStyle name="Normal 13 3 2 3" xfId="13619"/>
    <cellStyle name="Normal 13 3 2 3 2" xfId="38596"/>
    <cellStyle name="Normal 13 3 2 4" xfId="9776"/>
    <cellStyle name="Normal 13 3 2 4 2" xfId="34793"/>
    <cellStyle name="Normal 13 3 2 5" xfId="30920"/>
    <cellStyle name="Normal 13 3 3" xfId="3867"/>
    <cellStyle name="Normal 13 3 3 2" xfId="20592"/>
    <cellStyle name="Normal 13 3 3 2 2" xfId="45153"/>
    <cellStyle name="Normal 13 3 3 2 3" xfId="58226"/>
    <cellStyle name="Normal 13 3 3 3" xfId="12290"/>
    <cellStyle name="Normal 13 3 3 3 2" xfId="37307"/>
    <cellStyle name="Normal 13 3 3 4" xfId="28989"/>
    <cellStyle name="Normal 13 3 4" xfId="14817"/>
    <cellStyle name="Normal 13 3 4 2" xfId="21619"/>
    <cellStyle name="Normal 13 3 4 2 2" xfId="46178"/>
    <cellStyle name="Normal 13 3 4 2 3" xfId="58227"/>
    <cellStyle name="Normal 13 3 4 3" xfId="39662"/>
    <cellStyle name="Normal 13 3 4 4" xfId="58228"/>
    <cellStyle name="Normal 13 3 5" xfId="15260"/>
    <cellStyle name="Normal 13 3 5 2" xfId="22636"/>
    <cellStyle name="Normal 13 3 5 2 2" xfId="47180"/>
    <cellStyle name="Normal 13 3 5 2 3" xfId="58229"/>
    <cellStyle name="Normal 13 3 5 3" xfId="40063"/>
    <cellStyle name="Normal 13 3 5 4" xfId="58230"/>
    <cellStyle name="Normal 13 3 6" xfId="16314"/>
    <cellStyle name="Normal 13 3 6 2" xfId="23726"/>
    <cellStyle name="Normal 13 3 6 2 2" xfId="48265"/>
    <cellStyle name="Normal 13 3 6 2 3" xfId="58231"/>
    <cellStyle name="Normal 13 3 6 3" xfId="41073"/>
    <cellStyle name="Normal 13 3 6 4" xfId="58232"/>
    <cellStyle name="Normal 13 3 7" xfId="17392"/>
    <cellStyle name="Normal 13 3 7 2" xfId="24832"/>
    <cellStyle name="Normal 13 3 7 2 2" xfId="49355"/>
    <cellStyle name="Normal 13 3 7 2 3" xfId="58233"/>
    <cellStyle name="Normal 13 3 7 3" xfId="42093"/>
    <cellStyle name="Normal 13 3 7 4" xfId="58234"/>
    <cellStyle name="Normal 13 3 8" xfId="19274"/>
    <cellStyle name="Normal 13 3 8 2" xfId="43864"/>
    <cellStyle name="Normal 13 3 8 3" xfId="58235"/>
    <cellStyle name="Normal 13 3 9" xfId="7822"/>
    <cellStyle name="Normal 13 3 9 2" xfId="32840"/>
    <cellStyle name="Normal 13 4" xfId="2183"/>
    <cellStyle name="Normal 13 5" xfId="2589"/>
    <cellStyle name="Normal 13 6" xfId="2832"/>
    <cellStyle name="Normal 13 6 2" xfId="6997"/>
    <cellStyle name="Normal 13 6 2 2" xfId="25983"/>
    <cellStyle name="Normal 13 6 2 2 2" xfId="50506"/>
    <cellStyle name="Normal 13 6 2 3" xfId="10927"/>
    <cellStyle name="Normal 13 6 2 3 2" xfId="35944"/>
    <cellStyle name="Normal 13 6 2 4" xfId="32071"/>
    <cellStyle name="Normal 13 6 3" xfId="5018"/>
    <cellStyle name="Normal 13 6 3 2" xfId="12291"/>
    <cellStyle name="Normal 13 6 3 2 2" xfId="37308"/>
    <cellStyle name="Normal 13 6 3 3" xfId="30140"/>
    <cellStyle name="Normal 13 6 4" xfId="8984"/>
    <cellStyle name="Normal 13 6 4 2" xfId="34001"/>
    <cellStyle name="Normal 13 6 5" xfId="28208"/>
    <cellStyle name="Normal 13 7" xfId="26736"/>
    <cellStyle name="Normal 130" xfId="1345"/>
    <cellStyle name="Normal 130 10" xfId="7975"/>
    <cellStyle name="Normal 130 10 2" xfId="32992"/>
    <cellStyle name="Normal 130 11" xfId="27209"/>
    <cellStyle name="Normal 130 11 2" xfId="58236"/>
    <cellStyle name="Normal 130 12" xfId="58237"/>
    <cellStyle name="Normal 130 2" xfId="1346"/>
    <cellStyle name="Normal 130 2 10" xfId="27210"/>
    <cellStyle name="Normal 130 2 10 2" xfId="58238"/>
    <cellStyle name="Normal 130 2 11" xfId="58239"/>
    <cellStyle name="Normal 130 2 2" xfId="2835"/>
    <cellStyle name="Normal 130 2 2 2" xfId="7000"/>
    <cellStyle name="Normal 130 2 2 2 2" xfId="25986"/>
    <cellStyle name="Normal 130 2 2 2 2 2" xfId="50509"/>
    <cellStyle name="Normal 130 2 2 2 2 3" xfId="58240"/>
    <cellStyle name="Normal 130 2 2 2 3" xfId="18509"/>
    <cellStyle name="Normal 130 2 2 2 3 2" xfId="43203"/>
    <cellStyle name="Normal 130 2 2 2 4" xfId="10930"/>
    <cellStyle name="Normal 130 2 2 2 4 2" xfId="35947"/>
    <cellStyle name="Normal 130 2 2 2 5" xfId="32074"/>
    <cellStyle name="Normal 130 2 2 3" xfId="5021"/>
    <cellStyle name="Normal 130 2 2 3 2" xfId="12292"/>
    <cellStyle name="Normal 130 2 2 3 2 2" xfId="37309"/>
    <cellStyle name="Normal 130 2 2 3 3" xfId="30143"/>
    <cellStyle name="Normal 130 2 2 4" xfId="8987"/>
    <cellStyle name="Normal 130 2 2 4 2" xfId="34004"/>
    <cellStyle name="Normal 130 2 2 5" xfId="28211"/>
    <cellStyle name="Normal 130 2 2 5 2" xfId="58241"/>
    <cellStyle name="Normal 130 2 2 6" xfId="58242"/>
    <cellStyle name="Normal 130 2 3" xfId="5974"/>
    <cellStyle name="Normal 130 2 3 2" xfId="20745"/>
    <cellStyle name="Normal 130 2 3 2 2" xfId="45306"/>
    <cellStyle name="Normal 130 2 3 2 3" xfId="58243"/>
    <cellStyle name="Normal 130 2 3 3" xfId="14200"/>
    <cellStyle name="Normal 130 2 3 3 2" xfId="39074"/>
    <cellStyle name="Normal 130 2 3 4" xfId="9929"/>
    <cellStyle name="Normal 130 2 3 4 2" xfId="34946"/>
    <cellStyle name="Normal 130 2 3 5" xfId="31073"/>
    <cellStyle name="Normal 130 2 4" xfId="4020"/>
    <cellStyle name="Normal 130 2 4 2" xfId="21756"/>
    <cellStyle name="Normal 130 2 4 2 2" xfId="46315"/>
    <cellStyle name="Normal 130 2 4 2 3" xfId="58244"/>
    <cellStyle name="Normal 130 2 4 3" xfId="12293"/>
    <cellStyle name="Normal 130 2 4 3 2" xfId="37310"/>
    <cellStyle name="Normal 130 2 4 4" xfId="29142"/>
    <cellStyle name="Normal 130 2 5" xfId="15403"/>
    <cellStyle name="Normal 130 2 5 2" xfId="22778"/>
    <cellStyle name="Normal 130 2 5 2 2" xfId="47321"/>
    <cellStyle name="Normal 130 2 5 2 3" xfId="58245"/>
    <cellStyle name="Normal 130 2 5 3" xfId="40200"/>
    <cellStyle name="Normal 130 2 5 4" xfId="58246"/>
    <cellStyle name="Normal 130 2 6" xfId="16460"/>
    <cellStyle name="Normal 130 2 6 2" xfId="23879"/>
    <cellStyle name="Normal 130 2 6 2 2" xfId="48418"/>
    <cellStyle name="Normal 130 2 6 2 3" xfId="58247"/>
    <cellStyle name="Normal 130 2 6 3" xfId="41214"/>
    <cellStyle name="Normal 130 2 6 4" xfId="58248"/>
    <cellStyle name="Normal 130 2 7" xfId="17543"/>
    <cellStyle name="Normal 130 2 7 2" xfId="24985"/>
    <cellStyle name="Normal 130 2 7 2 2" xfId="49508"/>
    <cellStyle name="Normal 130 2 7 2 3" xfId="58249"/>
    <cellStyle name="Normal 130 2 7 3" xfId="42242"/>
    <cellStyle name="Normal 130 2 7 4" xfId="58250"/>
    <cellStyle name="Normal 130 2 8" xfId="19431"/>
    <cellStyle name="Normal 130 2 8 2" xfId="44007"/>
    <cellStyle name="Normal 130 2 8 3" xfId="58251"/>
    <cellStyle name="Normal 130 2 9" xfId="7976"/>
    <cellStyle name="Normal 130 2 9 2" xfId="32993"/>
    <cellStyle name="Normal 130 3" xfId="2834"/>
    <cellStyle name="Normal 130 3 2" xfId="6999"/>
    <cellStyle name="Normal 130 3 2 2" xfId="25985"/>
    <cellStyle name="Normal 130 3 2 2 2" xfId="50508"/>
    <cellStyle name="Normal 130 3 2 2 3" xfId="58252"/>
    <cellStyle name="Normal 130 3 2 3" xfId="18508"/>
    <cellStyle name="Normal 130 3 2 3 2" xfId="43202"/>
    <cellStyle name="Normal 130 3 2 4" xfId="10929"/>
    <cellStyle name="Normal 130 3 2 4 2" xfId="35946"/>
    <cellStyle name="Normal 130 3 2 5" xfId="32073"/>
    <cellStyle name="Normal 130 3 3" xfId="5020"/>
    <cellStyle name="Normal 130 3 3 2" xfId="12294"/>
    <cellStyle name="Normal 130 3 3 2 2" xfId="37311"/>
    <cellStyle name="Normal 130 3 3 3" xfId="30142"/>
    <cellStyle name="Normal 130 3 4" xfId="8986"/>
    <cellStyle name="Normal 130 3 4 2" xfId="34003"/>
    <cellStyle name="Normal 130 3 5" xfId="28210"/>
    <cellStyle name="Normal 130 3 5 2" xfId="58253"/>
    <cellStyle name="Normal 130 3 6" xfId="58254"/>
    <cellStyle name="Normal 130 4" xfId="5973"/>
    <cellStyle name="Normal 130 4 2" xfId="20744"/>
    <cellStyle name="Normal 130 4 2 2" xfId="45305"/>
    <cellStyle name="Normal 130 4 2 3" xfId="58255"/>
    <cellStyle name="Normal 130 4 3" xfId="14199"/>
    <cellStyle name="Normal 130 4 3 2" xfId="39073"/>
    <cellStyle name="Normal 130 4 4" xfId="9928"/>
    <cellStyle name="Normal 130 4 4 2" xfId="34945"/>
    <cellStyle name="Normal 130 4 5" xfId="31072"/>
    <cellStyle name="Normal 130 5" xfId="4019"/>
    <cellStyle name="Normal 130 5 2" xfId="21755"/>
    <cellStyle name="Normal 130 5 2 2" xfId="46314"/>
    <cellStyle name="Normal 130 5 2 3" xfId="58256"/>
    <cellStyle name="Normal 130 5 3" xfId="12295"/>
    <cellStyle name="Normal 130 5 3 2" xfId="37312"/>
    <cellStyle name="Normal 130 5 4" xfId="29141"/>
    <cellStyle name="Normal 130 6" xfId="15402"/>
    <cellStyle name="Normal 130 6 2" xfId="22777"/>
    <cellStyle name="Normal 130 6 2 2" xfId="47320"/>
    <cellStyle name="Normal 130 6 2 3" xfId="58257"/>
    <cellStyle name="Normal 130 6 3" xfId="40199"/>
    <cellStyle name="Normal 130 6 4" xfId="58258"/>
    <cellStyle name="Normal 130 7" xfId="16459"/>
    <cellStyle name="Normal 130 7 2" xfId="23878"/>
    <cellStyle name="Normal 130 7 2 2" xfId="48417"/>
    <cellStyle name="Normal 130 7 2 3" xfId="58259"/>
    <cellStyle name="Normal 130 7 3" xfId="41213"/>
    <cellStyle name="Normal 130 7 4" xfId="58260"/>
    <cellStyle name="Normal 130 8" xfId="17542"/>
    <cellStyle name="Normal 130 8 2" xfId="24984"/>
    <cellStyle name="Normal 130 8 2 2" xfId="49507"/>
    <cellStyle name="Normal 130 8 2 3" xfId="58261"/>
    <cellStyle name="Normal 130 8 3" xfId="42241"/>
    <cellStyle name="Normal 130 8 4" xfId="58262"/>
    <cellStyle name="Normal 130 9" xfId="19430"/>
    <cellStyle name="Normal 130 9 2" xfId="44006"/>
    <cellStyle name="Normal 130 9 3" xfId="58263"/>
    <cellStyle name="Normal 131" xfId="1347"/>
    <cellStyle name="Normal 131 10" xfId="7977"/>
    <cellStyle name="Normal 131 10 2" xfId="32994"/>
    <cellStyle name="Normal 131 11" xfId="27211"/>
    <cellStyle name="Normal 131 11 2" xfId="58264"/>
    <cellStyle name="Normal 131 12" xfId="58265"/>
    <cellStyle name="Normal 131 2" xfId="1348"/>
    <cellStyle name="Normal 131 2 10" xfId="27212"/>
    <cellStyle name="Normal 131 2 10 2" xfId="58266"/>
    <cellStyle name="Normal 131 2 11" xfId="58267"/>
    <cellStyle name="Normal 131 2 2" xfId="2837"/>
    <cellStyle name="Normal 131 2 2 2" xfId="7002"/>
    <cellStyle name="Normal 131 2 2 2 2" xfId="25988"/>
    <cellStyle name="Normal 131 2 2 2 2 2" xfId="50511"/>
    <cellStyle name="Normal 131 2 2 2 2 3" xfId="58268"/>
    <cellStyle name="Normal 131 2 2 2 3" xfId="18511"/>
    <cellStyle name="Normal 131 2 2 2 3 2" xfId="43205"/>
    <cellStyle name="Normal 131 2 2 2 4" xfId="10932"/>
    <cellStyle name="Normal 131 2 2 2 4 2" xfId="35949"/>
    <cellStyle name="Normal 131 2 2 2 5" xfId="32076"/>
    <cellStyle name="Normal 131 2 2 3" xfId="5023"/>
    <cellStyle name="Normal 131 2 2 3 2" xfId="12296"/>
    <cellStyle name="Normal 131 2 2 3 2 2" xfId="37313"/>
    <cellStyle name="Normal 131 2 2 3 3" xfId="30145"/>
    <cellStyle name="Normal 131 2 2 4" xfId="8989"/>
    <cellStyle name="Normal 131 2 2 4 2" xfId="34006"/>
    <cellStyle name="Normal 131 2 2 5" xfId="28213"/>
    <cellStyle name="Normal 131 2 2 5 2" xfId="58269"/>
    <cellStyle name="Normal 131 2 2 6" xfId="58270"/>
    <cellStyle name="Normal 131 2 3" xfId="5976"/>
    <cellStyle name="Normal 131 2 3 2" xfId="20747"/>
    <cellStyle name="Normal 131 2 3 2 2" xfId="45308"/>
    <cellStyle name="Normal 131 2 3 2 3" xfId="58271"/>
    <cellStyle name="Normal 131 2 3 3" xfId="14202"/>
    <cellStyle name="Normal 131 2 3 3 2" xfId="39076"/>
    <cellStyle name="Normal 131 2 3 4" xfId="9931"/>
    <cellStyle name="Normal 131 2 3 4 2" xfId="34948"/>
    <cellStyle name="Normal 131 2 3 5" xfId="31075"/>
    <cellStyle name="Normal 131 2 4" xfId="4022"/>
    <cellStyle name="Normal 131 2 4 2" xfId="21758"/>
    <cellStyle name="Normal 131 2 4 2 2" xfId="46317"/>
    <cellStyle name="Normal 131 2 4 2 3" xfId="58272"/>
    <cellStyle name="Normal 131 2 4 3" xfId="12297"/>
    <cellStyle name="Normal 131 2 4 3 2" xfId="37314"/>
    <cellStyle name="Normal 131 2 4 4" xfId="29144"/>
    <cellStyle name="Normal 131 2 5" xfId="15405"/>
    <cellStyle name="Normal 131 2 5 2" xfId="22780"/>
    <cellStyle name="Normal 131 2 5 2 2" xfId="47323"/>
    <cellStyle name="Normal 131 2 5 2 3" xfId="58273"/>
    <cellStyle name="Normal 131 2 5 3" xfId="40202"/>
    <cellStyle name="Normal 131 2 5 4" xfId="58274"/>
    <cellStyle name="Normal 131 2 6" xfId="16462"/>
    <cellStyle name="Normal 131 2 6 2" xfId="23881"/>
    <cellStyle name="Normal 131 2 6 2 2" xfId="48420"/>
    <cellStyle name="Normal 131 2 6 2 3" xfId="58275"/>
    <cellStyle name="Normal 131 2 6 3" xfId="41216"/>
    <cellStyle name="Normal 131 2 6 4" xfId="58276"/>
    <cellStyle name="Normal 131 2 7" xfId="17545"/>
    <cellStyle name="Normal 131 2 7 2" xfId="24987"/>
    <cellStyle name="Normal 131 2 7 2 2" xfId="49510"/>
    <cellStyle name="Normal 131 2 7 2 3" xfId="58277"/>
    <cellStyle name="Normal 131 2 7 3" xfId="42244"/>
    <cellStyle name="Normal 131 2 7 4" xfId="58278"/>
    <cellStyle name="Normal 131 2 8" xfId="19433"/>
    <cellStyle name="Normal 131 2 8 2" xfId="44009"/>
    <cellStyle name="Normal 131 2 8 3" xfId="58279"/>
    <cellStyle name="Normal 131 2 9" xfId="7978"/>
    <cellStyle name="Normal 131 2 9 2" xfId="32995"/>
    <cellStyle name="Normal 131 3" xfId="2836"/>
    <cellStyle name="Normal 131 3 2" xfId="7001"/>
    <cellStyle name="Normal 131 3 2 2" xfId="25987"/>
    <cellStyle name="Normal 131 3 2 2 2" xfId="50510"/>
    <cellStyle name="Normal 131 3 2 2 3" xfId="58280"/>
    <cellStyle name="Normal 131 3 2 3" xfId="18510"/>
    <cellStyle name="Normal 131 3 2 3 2" xfId="43204"/>
    <cellStyle name="Normal 131 3 2 4" xfId="10931"/>
    <cellStyle name="Normal 131 3 2 4 2" xfId="35948"/>
    <cellStyle name="Normal 131 3 2 5" xfId="32075"/>
    <cellStyle name="Normal 131 3 3" xfId="5022"/>
    <cellStyle name="Normal 131 3 3 2" xfId="12298"/>
    <cellStyle name="Normal 131 3 3 2 2" xfId="37315"/>
    <cellStyle name="Normal 131 3 3 3" xfId="30144"/>
    <cellStyle name="Normal 131 3 4" xfId="8988"/>
    <cellStyle name="Normal 131 3 4 2" xfId="34005"/>
    <cellStyle name="Normal 131 3 5" xfId="28212"/>
    <cellStyle name="Normal 131 3 5 2" xfId="58281"/>
    <cellStyle name="Normal 131 3 6" xfId="58282"/>
    <cellStyle name="Normal 131 4" xfId="5975"/>
    <cellStyle name="Normal 131 4 2" xfId="20746"/>
    <cellStyle name="Normal 131 4 2 2" xfId="45307"/>
    <cellStyle name="Normal 131 4 2 3" xfId="58283"/>
    <cellStyle name="Normal 131 4 3" xfId="14201"/>
    <cellStyle name="Normal 131 4 3 2" xfId="39075"/>
    <cellStyle name="Normal 131 4 4" xfId="9930"/>
    <cellStyle name="Normal 131 4 4 2" xfId="34947"/>
    <cellStyle name="Normal 131 4 5" xfId="31074"/>
    <cellStyle name="Normal 131 5" xfId="4021"/>
    <cellStyle name="Normal 131 5 2" xfId="21757"/>
    <cellStyle name="Normal 131 5 2 2" xfId="46316"/>
    <cellStyle name="Normal 131 5 2 3" xfId="58284"/>
    <cellStyle name="Normal 131 5 3" xfId="12299"/>
    <cellStyle name="Normal 131 5 3 2" xfId="37316"/>
    <cellStyle name="Normal 131 5 4" xfId="29143"/>
    <cellStyle name="Normal 131 6" xfId="15404"/>
    <cellStyle name="Normal 131 6 2" xfId="22779"/>
    <cellStyle name="Normal 131 6 2 2" xfId="47322"/>
    <cellStyle name="Normal 131 6 2 3" xfId="58285"/>
    <cellStyle name="Normal 131 6 3" xfId="40201"/>
    <cellStyle name="Normal 131 6 4" xfId="58286"/>
    <cellStyle name="Normal 131 7" xfId="16461"/>
    <cellStyle name="Normal 131 7 2" xfId="23880"/>
    <cellStyle name="Normal 131 7 2 2" xfId="48419"/>
    <cellStyle name="Normal 131 7 2 3" xfId="58287"/>
    <cellStyle name="Normal 131 7 3" xfId="41215"/>
    <cellStyle name="Normal 131 7 4" xfId="58288"/>
    <cellStyle name="Normal 131 8" xfId="17544"/>
    <cellStyle name="Normal 131 8 2" xfId="24986"/>
    <cellStyle name="Normal 131 8 2 2" xfId="49509"/>
    <cellStyle name="Normal 131 8 2 3" xfId="58289"/>
    <cellStyle name="Normal 131 8 3" xfId="42243"/>
    <cellStyle name="Normal 131 8 4" xfId="58290"/>
    <cellStyle name="Normal 131 9" xfId="19432"/>
    <cellStyle name="Normal 131 9 2" xfId="44008"/>
    <cellStyle name="Normal 131 9 3" xfId="58291"/>
    <cellStyle name="Normal 132" xfId="1349"/>
    <cellStyle name="Normal 132 10" xfId="7979"/>
    <cellStyle name="Normal 132 10 2" xfId="32996"/>
    <cellStyle name="Normal 132 11" xfId="27213"/>
    <cellStyle name="Normal 132 11 2" xfId="58292"/>
    <cellStyle name="Normal 132 12" xfId="58293"/>
    <cellStyle name="Normal 132 2" xfId="1350"/>
    <cellStyle name="Normal 132 2 10" xfId="27214"/>
    <cellStyle name="Normal 132 2 10 2" xfId="58294"/>
    <cellStyle name="Normal 132 2 11" xfId="58295"/>
    <cellStyle name="Normal 132 2 2" xfId="2839"/>
    <cellStyle name="Normal 132 2 2 2" xfId="7004"/>
    <cellStyle name="Normal 132 2 2 2 2" xfId="25990"/>
    <cellStyle name="Normal 132 2 2 2 2 2" xfId="50513"/>
    <cellStyle name="Normal 132 2 2 2 2 3" xfId="58296"/>
    <cellStyle name="Normal 132 2 2 2 3" xfId="18513"/>
    <cellStyle name="Normal 132 2 2 2 3 2" xfId="43207"/>
    <cellStyle name="Normal 132 2 2 2 4" xfId="10934"/>
    <cellStyle name="Normal 132 2 2 2 4 2" xfId="35951"/>
    <cellStyle name="Normal 132 2 2 2 5" xfId="32078"/>
    <cellStyle name="Normal 132 2 2 3" xfId="5025"/>
    <cellStyle name="Normal 132 2 2 3 2" xfId="12300"/>
    <cellStyle name="Normal 132 2 2 3 2 2" xfId="37317"/>
    <cellStyle name="Normal 132 2 2 3 3" xfId="30147"/>
    <cellStyle name="Normal 132 2 2 4" xfId="8991"/>
    <cellStyle name="Normal 132 2 2 4 2" xfId="34008"/>
    <cellStyle name="Normal 132 2 2 5" xfId="28215"/>
    <cellStyle name="Normal 132 2 2 5 2" xfId="58297"/>
    <cellStyle name="Normal 132 2 2 6" xfId="58298"/>
    <cellStyle name="Normal 132 2 3" xfId="5978"/>
    <cellStyle name="Normal 132 2 3 2" xfId="20749"/>
    <cellStyle name="Normal 132 2 3 2 2" xfId="45310"/>
    <cellStyle name="Normal 132 2 3 2 3" xfId="58299"/>
    <cellStyle name="Normal 132 2 3 3" xfId="14204"/>
    <cellStyle name="Normal 132 2 3 3 2" xfId="39078"/>
    <cellStyle name="Normal 132 2 3 4" xfId="9933"/>
    <cellStyle name="Normal 132 2 3 4 2" xfId="34950"/>
    <cellStyle name="Normal 132 2 3 5" xfId="31077"/>
    <cellStyle name="Normal 132 2 4" xfId="4024"/>
    <cellStyle name="Normal 132 2 4 2" xfId="21760"/>
    <cellStyle name="Normal 132 2 4 2 2" xfId="46319"/>
    <cellStyle name="Normal 132 2 4 2 3" xfId="58300"/>
    <cellStyle name="Normal 132 2 4 3" xfId="12301"/>
    <cellStyle name="Normal 132 2 4 3 2" xfId="37318"/>
    <cellStyle name="Normal 132 2 4 4" xfId="29146"/>
    <cellStyle name="Normal 132 2 5" xfId="15407"/>
    <cellStyle name="Normal 132 2 5 2" xfId="22782"/>
    <cellStyle name="Normal 132 2 5 2 2" xfId="47325"/>
    <cellStyle name="Normal 132 2 5 2 3" xfId="58301"/>
    <cellStyle name="Normal 132 2 5 3" xfId="40204"/>
    <cellStyle name="Normal 132 2 5 4" xfId="58302"/>
    <cellStyle name="Normal 132 2 6" xfId="16464"/>
    <cellStyle name="Normal 132 2 6 2" xfId="23883"/>
    <cellStyle name="Normal 132 2 6 2 2" xfId="48422"/>
    <cellStyle name="Normal 132 2 6 2 3" xfId="58303"/>
    <cellStyle name="Normal 132 2 6 3" xfId="41218"/>
    <cellStyle name="Normal 132 2 6 4" xfId="58304"/>
    <cellStyle name="Normal 132 2 7" xfId="17547"/>
    <cellStyle name="Normal 132 2 7 2" xfId="24989"/>
    <cellStyle name="Normal 132 2 7 2 2" xfId="49512"/>
    <cellStyle name="Normal 132 2 7 2 3" xfId="58305"/>
    <cellStyle name="Normal 132 2 7 3" xfId="42246"/>
    <cellStyle name="Normal 132 2 7 4" xfId="58306"/>
    <cellStyle name="Normal 132 2 8" xfId="19435"/>
    <cellStyle name="Normal 132 2 8 2" xfId="44011"/>
    <cellStyle name="Normal 132 2 8 3" xfId="58307"/>
    <cellStyle name="Normal 132 2 9" xfId="7980"/>
    <cellStyle name="Normal 132 2 9 2" xfId="32997"/>
    <cellStyle name="Normal 132 3" xfId="2838"/>
    <cellStyle name="Normal 132 3 2" xfId="7003"/>
    <cellStyle name="Normal 132 3 2 2" xfId="25989"/>
    <cellStyle name="Normal 132 3 2 2 2" xfId="50512"/>
    <cellStyle name="Normal 132 3 2 2 3" xfId="58308"/>
    <cellStyle name="Normal 132 3 2 3" xfId="18512"/>
    <cellStyle name="Normal 132 3 2 3 2" xfId="43206"/>
    <cellStyle name="Normal 132 3 2 4" xfId="10933"/>
    <cellStyle name="Normal 132 3 2 4 2" xfId="35950"/>
    <cellStyle name="Normal 132 3 2 5" xfId="32077"/>
    <cellStyle name="Normal 132 3 3" xfId="5024"/>
    <cellStyle name="Normal 132 3 3 2" xfId="12302"/>
    <cellStyle name="Normal 132 3 3 2 2" xfId="37319"/>
    <cellStyle name="Normal 132 3 3 3" xfId="30146"/>
    <cellStyle name="Normal 132 3 4" xfId="8990"/>
    <cellStyle name="Normal 132 3 4 2" xfId="34007"/>
    <cellStyle name="Normal 132 3 5" xfId="28214"/>
    <cellStyle name="Normal 132 3 5 2" xfId="58309"/>
    <cellStyle name="Normal 132 3 6" xfId="58310"/>
    <cellStyle name="Normal 132 4" xfId="5977"/>
    <cellStyle name="Normal 132 4 2" xfId="20748"/>
    <cellStyle name="Normal 132 4 2 2" xfId="45309"/>
    <cellStyle name="Normal 132 4 2 3" xfId="58311"/>
    <cellStyle name="Normal 132 4 3" xfId="14203"/>
    <cellStyle name="Normal 132 4 3 2" xfId="39077"/>
    <cellStyle name="Normal 132 4 4" xfId="9932"/>
    <cellStyle name="Normal 132 4 4 2" xfId="34949"/>
    <cellStyle name="Normal 132 4 5" xfId="31076"/>
    <cellStyle name="Normal 132 5" xfId="4023"/>
    <cellStyle name="Normal 132 5 2" xfId="21759"/>
    <cellStyle name="Normal 132 5 2 2" xfId="46318"/>
    <cellStyle name="Normal 132 5 2 3" xfId="58312"/>
    <cellStyle name="Normal 132 5 3" xfId="12303"/>
    <cellStyle name="Normal 132 5 3 2" xfId="37320"/>
    <cellStyle name="Normal 132 5 4" xfId="29145"/>
    <cellStyle name="Normal 132 6" xfId="15406"/>
    <cellStyle name="Normal 132 6 2" xfId="22781"/>
    <cellStyle name="Normal 132 6 2 2" xfId="47324"/>
    <cellStyle name="Normal 132 6 2 3" xfId="58313"/>
    <cellStyle name="Normal 132 6 3" xfId="40203"/>
    <cellStyle name="Normal 132 6 4" xfId="58314"/>
    <cellStyle name="Normal 132 7" xfId="16463"/>
    <cellStyle name="Normal 132 7 2" xfId="23882"/>
    <cellStyle name="Normal 132 7 2 2" xfId="48421"/>
    <cellStyle name="Normal 132 7 2 3" xfId="58315"/>
    <cellStyle name="Normal 132 7 3" xfId="41217"/>
    <cellStyle name="Normal 132 7 4" xfId="58316"/>
    <cellStyle name="Normal 132 8" xfId="17546"/>
    <cellStyle name="Normal 132 8 2" xfId="24988"/>
    <cellStyle name="Normal 132 8 2 2" xfId="49511"/>
    <cellStyle name="Normal 132 8 2 3" xfId="58317"/>
    <cellStyle name="Normal 132 8 3" xfId="42245"/>
    <cellStyle name="Normal 132 8 4" xfId="58318"/>
    <cellStyle name="Normal 132 9" xfId="19434"/>
    <cellStyle name="Normal 132 9 2" xfId="44010"/>
    <cellStyle name="Normal 132 9 3" xfId="58319"/>
    <cellStyle name="Normal 133" xfId="1351"/>
    <cellStyle name="Normal 133 10" xfId="7981"/>
    <cellStyle name="Normal 133 10 2" xfId="32998"/>
    <cellStyle name="Normal 133 11" xfId="27215"/>
    <cellStyle name="Normal 133 11 2" xfId="58320"/>
    <cellStyle name="Normal 133 12" xfId="58321"/>
    <cellStyle name="Normal 133 2" xfId="1352"/>
    <cellStyle name="Normal 133 2 10" xfId="27216"/>
    <cellStyle name="Normal 133 2 10 2" xfId="58322"/>
    <cellStyle name="Normal 133 2 11" xfId="58323"/>
    <cellStyle name="Normal 133 2 2" xfId="2841"/>
    <cellStyle name="Normal 133 2 2 2" xfId="7006"/>
    <cellStyle name="Normal 133 2 2 2 2" xfId="25992"/>
    <cellStyle name="Normal 133 2 2 2 2 2" xfId="50515"/>
    <cellStyle name="Normal 133 2 2 2 2 3" xfId="58324"/>
    <cellStyle name="Normal 133 2 2 2 3" xfId="18515"/>
    <cellStyle name="Normal 133 2 2 2 3 2" xfId="43209"/>
    <cellStyle name="Normal 133 2 2 2 4" xfId="10936"/>
    <cellStyle name="Normal 133 2 2 2 4 2" xfId="35953"/>
    <cellStyle name="Normal 133 2 2 2 5" xfId="32080"/>
    <cellStyle name="Normal 133 2 2 3" xfId="5027"/>
    <cellStyle name="Normal 133 2 2 3 2" xfId="12304"/>
    <cellStyle name="Normal 133 2 2 3 2 2" xfId="37321"/>
    <cellStyle name="Normal 133 2 2 3 3" xfId="30149"/>
    <cellStyle name="Normal 133 2 2 4" xfId="8993"/>
    <cellStyle name="Normal 133 2 2 4 2" xfId="34010"/>
    <cellStyle name="Normal 133 2 2 5" xfId="28217"/>
    <cellStyle name="Normal 133 2 2 5 2" xfId="58325"/>
    <cellStyle name="Normal 133 2 2 6" xfId="58326"/>
    <cellStyle name="Normal 133 2 3" xfId="5980"/>
    <cellStyle name="Normal 133 2 3 2" xfId="20751"/>
    <cellStyle name="Normal 133 2 3 2 2" xfId="45312"/>
    <cellStyle name="Normal 133 2 3 2 3" xfId="58327"/>
    <cellStyle name="Normal 133 2 3 3" xfId="14206"/>
    <cellStyle name="Normal 133 2 3 3 2" xfId="39080"/>
    <cellStyle name="Normal 133 2 3 4" xfId="9935"/>
    <cellStyle name="Normal 133 2 3 4 2" xfId="34952"/>
    <cellStyle name="Normal 133 2 3 5" xfId="31079"/>
    <cellStyle name="Normal 133 2 4" xfId="4026"/>
    <cellStyle name="Normal 133 2 4 2" xfId="21762"/>
    <cellStyle name="Normal 133 2 4 2 2" xfId="46321"/>
    <cellStyle name="Normal 133 2 4 2 3" xfId="58328"/>
    <cellStyle name="Normal 133 2 4 3" xfId="12305"/>
    <cellStyle name="Normal 133 2 4 3 2" xfId="37322"/>
    <cellStyle name="Normal 133 2 4 4" xfId="29148"/>
    <cellStyle name="Normal 133 2 5" xfId="15409"/>
    <cellStyle name="Normal 133 2 5 2" xfId="22784"/>
    <cellStyle name="Normal 133 2 5 2 2" xfId="47327"/>
    <cellStyle name="Normal 133 2 5 2 3" xfId="58329"/>
    <cellStyle name="Normal 133 2 5 3" xfId="40206"/>
    <cellStyle name="Normal 133 2 5 4" xfId="58330"/>
    <cellStyle name="Normal 133 2 6" xfId="16466"/>
    <cellStyle name="Normal 133 2 6 2" xfId="23885"/>
    <cellStyle name="Normal 133 2 6 2 2" xfId="48424"/>
    <cellStyle name="Normal 133 2 6 2 3" xfId="58331"/>
    <cellStyle name="Normal 133 2 6 3" xfId="41220"/>
    <cellStyle name="Normal 133 2 6 4" xfId="58332"/>
    <cellStyle name="Normal 133 2 7" xfId="17549"/>
    <cellStyle name="Normal 133 2 7 2" xfId="24991"/>
    <cellStyle name="Normal 133 2 7 2 2" xfId="49514"/>
    <cellStyle name="Normal 133 2 7 2 3" xfId="58333"/>
    <cellStyle name="Normal 133 2 7 3" xfId="42248"/>
    <cellStyle name="Normal 133 2 7 4" xfId="58334"/>
    <cellStyle name="Normal 133 2 8" xfId="19437"/>
    <cellStyle name="Normal 133 2 8 2" xfId="44013"/>
    <cellStyle name="Normal 133 2 8 3" xfId="58335"/>
    <cellStyle name="Normal 133 2 9" xfId="7982"/>
    <cellStyle name="Normal 133 2 9 2" xfId="32999"/>
    <cellStyle name="Normal 133 3" xfId="2840"/>
    <cellStyle name="Normal 133 3 2" xfId="7005"/>
    <cellStyle name="Normal 133 3 2 2" xfId="25991"/>
    <cellStyle name="Normal 133 3 2 2 2" xfId="50514"/>
    <cellStyle name="Normal 133 3 2 2 3" xfId="58336"/>
    <cellStyle name="Normal 133 3 2 3" xfId="18514"/>
    <cellStyle name="Normal 133 3 2 3 2" xfId="43208"/>
    <cellStyle name="Normal 133 3 2 4" xfId="10935"/>
    <cellStyle name="Normal 133 3 2 4 2" xfId="35952"/>
    <cellStyle name="Normal 133 3 2 5" xfId="32079"/>
    <cellStyle name="Normal 133 3 3" xfId="5026"/>
    <cellStyle name="Normal 133 3 3 2" xfId="12306"/>
    <cellStyle name="Normal 133 3 3 2 2" xfId="37323"/>
    <cellStyle name="Normal 133 3 3 3" xfId="30148"/>
    <cellStyle name="Normal 133 3 4" xfId="8992"/>
    <cellStyle name="Normal 133 3 4 2" xfId="34009"/>
    <cellStyle name="Normal 133 3 5" xfId="28216"/>
    <cellStyle name="Normal 133 3 5 2" xfId="58337"/>
    <cellStyle name="Normal 133 3 6" xfId="58338"/>
    <cellStyle name="Normal 133 4" xfId="5979"/>
    <cellStyle name="Normal 133 4 2" xfId="20750"/>
    <cellStyle name="Normal 133 4 2 2" xfId="45311"/>
    <cellStyle name="Normal 133 4 2 3" xfId="58339"/>
    <cellStyle name="Normal 133 4 3" xfId="14205"/>
    <cellStyle name="Normal 133 4 3 2" xfId="39079"/>
    <cellStyle name="Normal 133 4 4" xfId="9934"/>
    <cellStyle name="Normal 133 4 4 2" xfId="34951"/>
    <cellStyle name="Normal 133 4 5" xfId="31078"/>
    <cellStyle name="Normal 133 5" xfId="4025"/>
    <cellStyle name="Normal 133 5 2" xfId="21761"/>
    <cellStyle name="Normal 133 5 2 2" xfId="46320"/>
    <cellStyle name="Normal 133 5 2 3" xfId="58340"/>
    <cellStyle name="Normal 133 5 3" xfId="12307"/>
    <cellStyle name="Normal 133 5 3 2" xfId="37324"/>
    <cellStyle name="Normal 133 5 4" xfId="29147"/>
    <cellStyle name="Normal 133 6" xfId="15408"/>
    <cellStyle name="Normal 133 6 2" xfId="22783"/>
    <cellStyle name="Normal 133 6 2 2" xfId="47326"/>
    <cellStyle name="Normal 133 6 2 3" xfId="58341"/>
    <cellStyle name="Normal 133 6 3" xfId="40205"/>
    <cellStyle name="Normal 133 6 4" xfId="58342"/>
    <cellStyle name="Normal 133 7" xfId="16465"/>
    <cellStyle name="Normal 133 7 2" xfId="23884"/>
    <cellStyle name="Normal 133 7 2 2" xfId="48423"/>
    <cellStyle name="Normal 133 7 2 3" xfId="58343"/>
    <cellStyle name="Normal 133 7 3" xfId="41219"/>
    <cellStyle name="Normal 133 7 4" xfId="58344"/>
    <cellStyle name="Normal 133 8" xfId="17548"/>
    <cellStyle name="Normal 133 8 2" xfId="24990"/>
    <cellStyle name="Normal 133 8 2 2" xfId="49513"/>
    <cellStyle name="Normal 133 8 2 3" xfId="58345"/>
    <cellStyle name="Normal 133 8 3" xfId="42247"/>
    <cellStyle name="Normal 133 8 4" xfId="58346"/>
    <cellStyle name="Normal 133 9" xfId="19436"/>
    <cellStyle name="Normal 133 9 2" xfId="44012"/>
    <cellStyle name="Normal 133 9 3" xfId="58347"/>
    <cellStyle name="Normal 134" xfId="1353"/>
    <cellStyle name="Normal 134 10" xfId="7983"/>
    <cellStyle name="Normal 134 10 2" xfId="33000"/>
    <cellStyle name="Normal 134 11" xfId="27217"/>
    <cellStyle name="Normal 134 11 2" xfId="58348"/>
    <cellStyle name="Normal 134 12" xfId="58349"/>
    <cellStyle name="Normal 134 2" xfId="1354"/>
    <cellStyle name="Normal 134 2 10" xfId="27218"/>
    <cellStyle name="Normal 134 2 10 2" xfId="58350"/>
    <cellStyle name="Normal 134 2 11" xfId="58351"/>
    <cellStyle name="Normal 134 2 2" xfId="2843"/>
    <cellStyle name="Normal 134 2 2 2" xfId="7008"/>
    <cellStyle name="Normal 134 2 2 2 2" xfId="25994"/>
    <cellStyle name="Normal 134 2 2 2 2 2" xfId="50517"/>
    <cellStyle name="Normal 134 2 2 2 2 3" xfId="58352"/>
    <cellStyle name="Normal 134 2 2 2 3" xfId="18517"/>
    <cellStyle name="Normal 134 2 2 2 3 2" xfId="43211"/>
    <cellStyle name="Normal 134 2 2 2 4" xfId="10938"/>
    <cellStyle name="Normal 134 2 2 2 4 2" xfId="35955"/>
    <cellStyle name="Normal 134 2 2 2 5" xfId="32082"/>
    <cellStyle name="Normal 134 2 2 3" xfId="5029"/>
    <cellStyle name="Normal 134 2 2 3 2" xfId="12308"/>
    <cellStyle name="Normal 134 2 2 3 2 2" xfId="37325"/>
    <cellStyle name="Normal 134 2 2 3 3" xfId="30151"/>
    <cellStyle name="Normal 134 2 2 4" xfId="8995"/>
    <cellStyle name="Normal 134 2 2 4 2" xfId="34012"/>
    <cellStyle name="Normal 134 2 2 5" xfId="28219"/>
    <cellStyle name="Normal 134 2 2 5 2" xfId="58353"/>
    <cellStyle name="Normal 134 2 2 6" xfId="58354"/>
    <cellStyle name="Normal 134 2 3" xfId="5982"/>
    <cellStyle name="Normal 134 2 3 2" xfId="20753"/>
    <cellStyle name="Normal 134 2 3 2 2" xfId="45314"/>
    <cellStyle name="Normal 134 2 3 2 3" xfId="58355"/>
    <cellStyle name="Normal 134 2 3 3" xfId="14208"/>
    <cellStyle name="Normal 134 2 3 3 2" xfId="39082"/>
    <cellStyle name="Normal 134 2 3 4" xfId="9937"/>
    <cellStyle name="Normal 134 2 3 4 2" xfId="34954"/>
    <cellStyle name="Normal 134 2 3 5" xfId="31081"/>
    <cellStyle name="Normal 134 2 4" xfId="4028"/>
    <cellStyle name="Normal 134 2 4 2" xfId="21764"/>
    <cellStyle name="Normal 134 2 4 2 2" xfId="46323"/>
    <cellStyle name="Normal 134 2 4 2 3" xfId="58356"/>
    <cellStyle name="Normal 134 2 4 3" xfId="12309"/>
    <cellStyle name="Normal 134 2 4 3 2" xfId="37326"/>
    <cellStyle name="Normal 134 2 4 4" xfId="29150"/>
    <cellStyle name="Normal 134 2 5" xfId="15411"/>
    <cellStyle name="Normal 134 2 5 2" xfId="22786"/>
    <cellStyle name="Normal 134 2 5 2 2" xfId="47329"/>
    <cellStyle name="Normal 134 2 5 2 3" xfId="58357"/>
    <cellStyle name="Normal 134 2 5 3" xfId="40208"/>
    <cellStyle name="Normal 134 2 5 4" xfId="58358"/>
    <cellStyle name="Normal 134 2 6" xfId="16468"/>
    <cellStyle name="Normal 134 2 6 2" xfId="23887"/>
    <cellStyle name="Normal 134 2 6 2 2" xfId="48426"/>
    <cellStyle name="Normal 134 2 6 2 3" xfId="58359"/>
    <cellStyle name="Normal 134 2 6 3" xfId="41222"/>
    <cellStyle name="Normal 134 2 6 4" xfId="58360"/>
    <cellStyle name="Normal 134 2 7" xfId="17551"/>
    <cellStyle name="Normal 134 2 7 2" xfId="24993"/>
    <cellStyle name="Normal 134 2 7 2 2" xfId="49516"/>
    <cellStyle name="Normal 134 2 7 2 3" xfId="58361"/>
    <cellStyle name="Normal 134 2 7 3" xfId="42250"/>
    <cellStyle name="Normal 134 2 7 4" xfId="58362"/>
    <cellStyle name="Normal 134 2 8" xfId="19439"/>
    <cellStyle name="Normal 134 2 8 2" xfId="44015"/>
    <cellStyle name="Normal 134 2 8 3" xfId="58363"/>
    <cellStyle name="Normal 134 2 9" xfId="7984"/>
    <cellStyle name="Normal 134 2 9 2" xfId="33001"/>
    <cellStyle name="Normal 134 3" xfId="2842"/>
    <cellStyle name="Normal 134 3 2" xfId="7007"/>
    <cellStyle name="Normal 134 3 2 2" xfId="25993"/>
    <cellStyle name="Normal 134 3 2 2 2" xfId="50516"/>
    <cellStyle name="Normal 134 3 2 2 3" xfId="58364"/>
    <cellStyle name="Normal 134 3 2 3" xfId="18516"/>
    <cellStyle name="Normal 134 3 2 3 2" xfId="43210"/>
    <cellStyle name="Normal 134 3 2 4" xfId="10937"/>
    <cellStyle name="Normal 134 3 2 4 2" xfId="35954"/>
    <cellStyle name="Normal 134 3 2 5" xfId="32081"/>
    <cellStyle name="Normal 134 3 3" xfId="5028"/>
    <cellStyle name="Normal 134 3 3 2" xfId="12310"/>
    <cellStyle name="Normal 134 3 3 2 2" xfId="37327"/>
    <cellStyle name="Normal 134 3 3 3" xfId="30150"/>
    <cellStyle name="Normal 134 3 4" xfId="8994"/>
    <cellStyle name="Normal 134 3 4 2" xfId="34011"/>
    <cellStyle name="Normal 134 3 5" xfId="28218"/>
    <cellStyle name="Normal 134 3 5 2" xfId="58365"/>
    <cellStyle name="Normal 134 3 6" xfId="58366"/>
    <cellStyle name="Normal 134 4" xfId="5981"/>
    <cellStyle name="Normal 134 4 2" xfId="20752"/>
    <cellStyle name="Normal 134 4 2 2" xfId="45313"/>
    <cellStyle name="Normal 134 4 2 3" xfId="58367"/>
    <cellStyle name="Normal 134 4 3" xfId="14207"/>
    <cellStyle name="Normal 134 4 3 2" xfId="39081"/>
    <cellStyle name="Normal 134 4 4" xfId="9936"/>
    <cellStyle name="Normal 134 4 4 2" xfId="34953"/>
    <cellStyle name="Normal 134 4 5" xfId="31080"/>
    <cellStyle name="Normal 134 5" xfId="4027"/>
    <cellStyle name="Normal 134 5 2" xfId="21763"/>
    <cellStyle name="Normal 134 5 2 2" xfId="46322"/>
    <cellStyle name="Normal 134 5 2 3" xfId="58368"/>
    <cellStyle name="Normal 134 5 3" xfId="12311"/>
    <cellStyle name="Normal 134 5 3 2" xfId="37328"/>
    <cellStyle name="Normal 134 5 4" xfId="29149"/>
    <cellStyle name="Normal 134 6" xfId="15410"/>
    <cellStyle name="Normal 134 6 2" xfId="22785"/>
    <cellStyle name="Normal 134 6 2 2" xfId="47328"/>
    <cellStyle name="Normal 134 6 2 3" xfId="58369"/>
    <cellStyle name="Normal 134 6 3" xfId="40207"/>
    <cellStyle name="Normal 134 6 4" xfId="58370"/>
    <cellStyle name="Normal 134 7" xfId="16467"/>
    <cellStyle name="Normal 134 7 2" xfId="23886"/>
    <cellStyle name="Normal 134 7 2 2" xfId="48425"/>
    <cellStyle name="Normal 134 7 2 3" xfId="58371"/>
    <cellStyle name="Normal 134 7 3" xfId="41221"/>
    <cellStyle name="Normal 134 7 4" xfId="58372"/>
    <cellStyle name="Normal 134 8" xfId="17550"/>
    <cellStyle name="Normal 134 8 2" xfId="24992"/>
    <cellStyle name="Normal 134 8 2 2" xfId="49515"/>
    <cellStyle name="Normal 134 8 2 3" xfId="58373"/>
    <cellStyle name="Normal 134 8 3" xfId="42249"/>
    <cellStyle name="Normal 134 8 4" xfId="58374"/>
    <cellStyle name="Normal 134 9" xfId="19438"/>
    <cellStyle name="Normal 134 9 2" xfId="44014"/>
    <cellStyle name="Normal 134 9 3" xfId="58375"/>
    <cellStyle name="Normal 135" xfId="1355"/>
    <cellStyle name="Normal 135 10" xfId="7985"/>
    <cellStyle name="Normal 135 10 2" xfId="33002"/>
    <cellStyle name="Normal 135 11" xfId="27219"/>
    <cellStyle name="Normal 135 11 2" xfId="58376"/>
    <cellStyle name="Normal 135 12" xfId="58377"/>
    <cellStyle name="Normal 135 2" xfId="1356"/>
    <cellStyle name="Normal 135 2 10" xfId="27220"/>
    <cellStyle name="Normal 135 2 10 2" xfId="58378"/>
    <cellStyle name="Normal 135 2 11" xfId="58379"/>
    <cellStyle name="Normal 135 2 2" xfId="2845"/>
    <cellStyle name="Normal 135 2 2 2" xfId="7010"/>
    <cellStyle name="Normal 135 2 2 2 2" xfId="25996"/>
    <cellStyle name="Normal 135 2 2 2 2 2" xfId="50519"/>
    <cellStyle name="Normal 135 2 2 2 2 3" xfId="58380"/>
    <cellStyle name="Normal 135 2 2 2 3" xfId="18519"/>
    <cellStyle name="Normal 135 2 2 2 3 2" xfId="43213"/>
    <cellStyle name="Normal 135 2 2 2 4" xfId="10940"/>
    <cellStyle name="Normal 135 2 2 2 4 2" xfId="35957"/>
    <cellStyle name="Normal 135 2 2 2 5" xfId="32084"/>
    <cellStyle name="Normal 135 2 2 3" xfId="5031"/>
    <cellStyle name="Normal 135 2 2 3 2" xfId="12312"/>
    <cellStyle name="Normal 135 2 2 3 2 2" xfId="37329"/>
    <cellStyle name="Normal 135 2 2 3 3" xfId="30153"/>
    <cellStyle name="Normal 135 2 2 4" xfId="8997"/>
    <cellStyle name="Normal 135 2 2 4 2" xfId="34014"/>
    <cellStyle name="Normal 135 2 2 5" xfId="28221"/>
    <cellStyle name="Normal 135 2 2 5 2" xfId="58381"/>
    <cellStyle name="Normal 135 2 2 6" xfId="58382"/>
    <cellStyle name="Normal 135 2 3" xfId="5984"/>
    <cellStyle name="Normal 135 2 3 2" xfId="20755"/>
    <cellStyle name="Normal 135 2 3 2 2" xfId="45316"/>
    <cellStyle name="Normal 135 2 3 2 3" xfId="58383"/>
    <cellStyle name="Normal 135 2 3 3" xfId="14210"/>
    <cellStyle name="Normal 135 2 3 3 2" xfId="39084"/>
    <cellStyle name="Normal 135 2 3 4" xfId="9939"/>
    <cellStyle name="Normal 135 2 3 4 2" xfId="34956"/>
    <cellStyle name="Normal 135 2 3 5" xfId="31083"/>
    <cellStyle name="Normal 135 2 4" xfId="4030"/>
    <cellStyle name="Normal 135 2 4 2" xfId="21766"/>
    <cellStyle name="Normal 135 2 4 2 2" xfId="46325"/>
    <cellStyle name="Normal 135 2 4 2 3" xfId="58384"/>
    <cellStyle name="Normal 135 2 4 3" xfId="12313"/>
    <cellStyle name="Normal 135 2 4 3 2" xfId="37330"/>
    <cellStyle name="Normal 135 2 4 4" xfId="29152"/>
    <cellStyle name="Normal 135 2 5" xfId="15413"/>
    <cellStyle name="Normal 135 2 5 2" xfId="22788"/>
    <cellStyle name="Normal 135 2 5 2 2" xfId="47331"/>
    <cellStyle name="Normal 135 2 5 2 3" xfId="58385"/>
    <cellStyle name="Normal 135 2 5 3" xfId="40210"/>
    <cellStyle name="Normal 135 2 5 4" xfId="58386"/>
    <cellStyle name="Normal 135 2 6" xfId="16470"/>
    <cellStyle name="Normal 135 2 6 2" xfId="23889"/>
    <cellStyle name="Normal 135 2 6 2 2" xfId="48428"/>
    <cellStyle name="Normal 135 2 6 2 3" xfId="58387"/>
    <cellStyle name="Normal 135 2 6 3" xfId="41224"/>
    <cellStyle name="Normal 135 2 6 4" xfId="58388"/>
    <cellStyle name="Normal 135 2 7" xfId="17553"/>
    <cellStyle name="Normal 135 2 7 2" xfId="24995"/>
    <cellStyle name="Normal 135 2 7 2 2" xfId="49518"/>
    <cellStyle name="Normal 135 2 7 2 3" xfId="58389"/>
    <cellStyle name="Normal 135 2 7 3" xfId="42252"/>
    <cellStyle name="Normal 135 2 7 4" xfId="58390"/>
    <cellStyle name="Normal 135 2 8" xfId="19441"/>
    <cellStyle name="Normal 135 2 8 2" xfId="44017"/>
    <cellStyle name="Normal 135 2 8 3" xfId="58391"/>
    <cellStyle name="Normal 135 2 9" xfId="7986"/>
    <cellStyle name="Normal 135 2 9 2" xfId="33003"/>
    <cellStyle name="Normal 135 3" xfId="2844"/>
    <cellStyle name="Normal 135 3 2" xfId="7009"/>
    <cellStyle name="Normal 135 3 2 2" xfId="25995"/>
    <cellStyle name="Normal 135 3 2 2 2" xfId="50518"/>
    <cellStyle name="Normal 135 3 2 2 3" xfId="58392"/>
    <cellStyle name="Normal 135 3 2 3" xfId="18518"/>
    <cellStyle name="Normal 135 3 2 3 2" xfId="43212"/>
    <cellStyle name="Normal 135 3 2 4" xfId="10939"/>
    <cellStyle name="Normal 135 3 2 4 2" xfId="35956"/>
    <cellStyle name="Normal 135 3 2 5" xfId="32083"/>
    <cellStyle name="Normal 135 3 3" xfId="5030"/>
    <cellStyle name="Normal 135 3 3 2" xfId="12314"/>
    <cellStyle name="Normal 135 3 3 2 2" xfId="37331"/>
    <cellStyle name="Normal 135 3 3 3" xfId="30152"/>
    <cellStyle name="Normal 135 3 4" xfId="8996"/>
    <cellStyle name="Normal 135 3 4 2" xfId="34013"/>
    <cellStyle name="Normal 135 3 5" xfId="28220"/>
    <cellStyle name="Normal 135 3 5 2" xfId="58393"/>
    <cellStyle name="Normal 135 3 6" xfId="58394"/>
    <cellStyle name="Normal 135 4" xfId="5983"/>
    <cellStyle name="Normal 135 4 2" xfId="20754"/>
    <cellStyle name="Normal 135 4 2 2" xfId="45315"/>
    <cellStyle name="Normal 135 4 2 3" xfId="58395"/>
    <cellStyle name="Normal 135 4 3" xfId="14209"/>
    <cellStyle name="Normal 135 4 3 2" xfId="39083"/>
    <cellStyle name="Normal 135 4 4" xfId="9938"/>
    <cellStyle name="Normal 135 4 4 2" xfId="34955"/>
    <cellStyle name="Normal 135 4 5" xfId="31082"/>
    <cellStyle name="Normal 135 5" xfId="4029"/>
    <cellStyle name="Normal 135 5 2" xfId="21765"/>
    <cellStyle name="Normal 135 5 2 2" xfId="46324"/>
    <cellStyle name="Normal 135 5 2 3" xfId="58396"/>
    <cellStyle name="Normal 135 5 3" xfId="12315"/>
    <cellStyle name="Normal 135 5 3 2" xfId="37332"/>
    <cellStyle name="Normal 135 5 4" xfId="29151"/>
    <cellStyle name="Normal 135 6" xfId="15412"/>
    <cellStyle name="Normal 135 6 2" xfId="22787"/>
    <cellStyle name="Normal 135 6 2 2" xfId="47330"/>
    <cellStyle name="Normal 135 6 2 3" xfId="58397"/>
    <cellStyle name="Normal 135 6 3" xfId="40209"/>
    <cellStyle name="Normal 135 6 4" xfId="58398"/>
    <cellStyle name="Normal 135 7" xfId="16469"/>
    <cellStyle name="Normal 135 7 2" xfId="23888"/>
    <cellStyle name="Normal 135 7 2 2" xfId="48427"/>
    <cellStyle name="Normal 135 7 2 3" xfId="58399"/>
    <cellStyle name="Normal 135 7 3" xfId="41223"/>
    <cellStyle name="Normal 135 7 4" xfId="58400"/>
    <cellStyle name="Normal 135 8" xfId="17552"/>
    <cellStyle name="Normal 135 8 2" xfId="24994"/>
    <cellStyle name="Normal 135 8 2 2" xfId="49517"/>
    <cellStyle name="Normal 135 8 2 3" xfId="58401"/>
    <cellStyle name="Normal 135 8 3" xfId="42251"/>
    <cellStyle name="Normal 135 8 4" xfId="58402"/>
    <cellStyle name="Normal 135 9" xfId="19440"/>
    <cellStyle name="Normal 135 9 2" xfId="44016"/>
    <cellStyle name="Normal 135 9 3" xfId="58403"/>
    <cellStyle name="Normal 136" xfId="1357"/>
    <cellStyle name="Normal 136 10" xfId="7987"/>
    <cellStyle name="Normal 136 10 2" xfId="33004"/>
    <cellStyle name="Normal 136 11" xfId="27221"/>
    <cellStyle name="Normal 136 11 2" xfId="58404"/>
    <cellStyle name="Normal 136 12" xfId="58405"/>
    <cellStyle name="Normal 136 2" xfId="1358"/>
    <cellStyle name="Normal 136 2 10" xfId="27222"/>
    <cellStyle name="Normal 136 2 10 2" xfId="58406"/>
    <cellStyle name="Normal 136 2 11" xfId="58407"/>
    <cellStyle name="Normal 136 2 2" xfId="2847"/>
    <cellStyle name="Normal 136 2 2 2" xfId="7012"/>
    <cellStyle name="Normal 136 2 2 2 2" xfId="25998"/>
    <cellStyle name="Normal 136 2 2 2 2 2" xfId="50521"/>
    <cellStyle name="Normal 136 2 2 2 2 3" xfId="58408"/>
    <cellStyle name="Normal 136 2 2 2 3" xfId="18521"/>
    <cellStyle name="Normal 136 2 2 2 3 2" xfId="43215"/>
    <cellStyle name="Normal 136 2 2 2 4" xfId="10942"/>
    <cellStyle name="Normal 136 2 2 2 4 2" xfId="35959"/>
    <cellStyle name="Normal 136 2 2 2 5" xfId="32086"/>
    <cellStyle name="Normal 136 2 2 3" xfId="5033"/>
    <cellStyle name="Normal 136 2 2 3 2" xfId="12316"/>
    <cellStyle name="Normal 136 2 2 3 2 2" xfId="37333"/>
    <cellStyle name="Normal 136 2 2 3 3" xfId="30155"/>
    <cellStyle name="Normal 136 2 2 4" xfId="8999"/>
    <cellStyle name="Normal 136 2 2 4 2" xfId="34016"/>
    <cellStyle name="Normal 136 2 2 5" xfId="28223"/>
    <cellStyle name="Normal 136 2 2 5 2" xfId="58409"/>
    <cellStyle name="Normal 136 2 2 6" xfId="58410"/>
    <cellStyle name="Normal 136 2 3" xfId="5986"/>
    <cellStyle name="Normal 136 2 3 2" xfId="20757"/>
    <cellStyle name="Normal 136 2 3 2 2" xfId="45318"/>
    <cellStyle name="Normal 136 2 3 2 3" xfId="58411"/>
    <cellStyle name="Normal 136 2 3 3" xfId="14212"/>
    <cellStyle name="Normal 136 2 3 3 2" xfId="39086"/>
    <cellStyle name="Normal 136 2 3 4" xfId="9941"/>
    <cellStyle name="Normal 136 2 3 4 2" xfId="34958"/>
    <cellStyle name="Normal 136 2 3 5" xfId="31085"/>
    <cellStyle name="Normal 136 2 4" xfId="4032"/>
    <cellStyle name="Normal 136 2 4 2" xfId="21768"/>
    <cellStyle name="Normal 136 2 4 2 2" xfId="46327"/>
    <cellStyle name="Normal 136 2 4 2 3" xfId="58412"/>
    <cellStyle name="Normal 136 2 4 3" xfId="12317"/>
    <cellStyle name="Normal 136 2 4 3 2" xfId="37334"/>
    <cellStyle name="Normal 136 2 4 4" xfId="29154"/>
    <cellStyle name="Normal 136 2 5" xfId="15415"/>
    <cellStyle name="Normal 136 2 5 2" xfId="22790"/>
    <cellStyle name="Normal 136 2 5 2 2" xfId="47333"/>
    <cellStyle name="Normal 136 2 5 2 3" xfId="58413"/>
    <cellStyle name="Normal 136 2 5 3" xfId="40212"/>
    <cellStyle name="Normal 136 2 5 4" xfId="58414"/>
    <cellStyle name="Normal 136 2 6" xfId="16472"/>
    <cellStyle name="Normal 136 2 6 2" xfId="23891"/>
    <cellStyle name="Normal 136 2 6 2 2" xfId="48430"/>
    <cellStyle name="Normal 136 2 6 2 3" xfId="58415"/>
    <cellStyle name="Normal 136 2 6 3" xfId="41226"/>
    <cellStyle name="Normal 136 2 6 4" xfId="58416"/>
    <cellStyle name="Normal 136 2 7" xfId="17555"/>
    <cellStyle name="Normal 136 2 7 2" xfId="24997"/>
    <cellStyle name="Normal 136 2 7 2 2" xfId="49520"/>
    <cellStyle name="Normal 136 2 7 2 3" xfId="58417"/>
    <cellStyle name="Normal 136 2 7 3" xfId="42254"/>
    <cellStyle name="Normal 136 2 7 4" xfId="58418"/>
    <cellStyle name="Normal 136 2 8" xfId="19443"/>
    <cellStyle name="Normal 136 2 8 2" xfId="44019"/>
    <cellStyle name="Normal 136 2 8 3" xfId="58419"/>
    <cellStyle name="Normal 136 2 9" xfId="7988"/>
    <cellStyle name="Normal 136 2 9 2" xfId="33005"/>
    <cellStyle name="Normal 136 3" xfId="2846"/>
    <cellStyle name="Normal 136 3 2" xfId="7011"/>
    <cellStyle name="Normal 136 3 2 2" xfId="25997"/>
    <cellStyle name="Normal 136 3 2 2 2" xfId="50520"/>
    <cellStyle name="Normal 136 3 2 2 3" xfId="58420"/>
    <cellStyle name="Normal 136 3 2 3" xfId="18520"/>
    <cellStyle name="Normal 136 3 2 3 2" xfId="43214"/>
    <cellStyle name="Normal 136 3 2 4" xfId="10941"/>
    <cellStyle name="Normal 136 3 2 4 2" xfId="35958"/>
    <cellStyle name="Normal 136 3 2 5" xfId="32085"/>
    <cellStyle name="Normal 136 3 3" xfId="5032"/>
    <cellStyle name="Normal 136 3 3 2" xfId="12318"/>
    <cellStyle name="Normal 136 3 3 2 2" xfId="37335"/>
    <cellStyle name="Normal 136 3 3 3" xfId="30154"/>
    <cellStyle name="Normal 136 3 4" xfId="8998"/>
    <cellStyle name="Normal 136 3 4 2" xfId="34015"/>
    <cellStyle name="Normal 136 3 5" xfId="28222"/>
    <cellStyle name="Normal 136 3 5 2" xfId="58421"/>
    <cellStyle name="Normal 136 3 6" xfId="58422"/>
    <cellStyle name="Normal 136 4" xfId="5985"/>
    <cellStyle name="Normal 136 4 2" xfId="20756"/>
    <cellStyle name="Normal 136 4 2 2" xfId="45317"/>
    <cellStyle name="Normal 136 4 2 3" xfId="58423"/>
    <cellStyle name="Normal 136 4 3" xfId="14211"/>
    <cellStyle name="Normal 136 4 3 2" xfId="39085"/>
    <cellStyle name="Normal 136 4 4" xfId="9940"/>
    <cellStyle name="Normal 136 4 4 2" xfId="34957"/>
    <cellStyle name="Normal 136 4 5" xfId="31084"/>
    <cellStyle name="Normal 136 5" xfId="4031"/>
    <cellStyle name="Normal 136 5 2" xfId="21767"/>
    <cellStyle name="Normal 136 5 2 2" xfId="46326"/>
    <cellStyle name="Normal 136 5 2 3" xfId="58424"/>
    <cellStyle name="Normal 136 5 3" xfId="12319"/>
    <cellStyle name="Normal 136 5 3 2" xfId="37336"/>
    <cellStyle name="Normal 136 5 4" xfId="29153"/>
    <cellStyle name="Normal 136 6" xfId="15414"/>
    <cellStyle name="Normal 136 6 2" xfId="22789"/>
    <cellStyle name="Normal 136 6 2 2" xfId="47332"/>
    <cellStyle name="Normal 136 6 2 3" xfId="58425"/>
    <cellStyle name="Normal 136 6 3" xfId="40211"/>
    <cellStyle name="Normal 136 6 4" xfId="58426"/>
    <cellStyle name="Normal 136 7" xfId="16471"/>
    <cellStyle name="Normal 136 7 2" xfId="23890"/>
    <cellStyle name="Normal 136 7 2 2" xfId="48429"/>
    <cellStyle name="Normal 136 7 2 3" xfId="58427"/>
    <cellStyle name="Normal 136 7 3" xfId="41225"/>
    <cellStyle name="Normal 136 7 4" xfId="58428"/>
    <cellStyle name="Normal 136 8" xfId="17554"/>
    <cellStyle name="Normal 136 8 2" xfId="24996"/>
    <cellStyle name="Normal 136 8 2 2" xfId="49519"/>
    <cellStyle name="Normal 136 8 2 3" xfId="58429"/>
    <cellStyle name="Normal 136 8 3" xfId="42253"/>
    <cellStyle name="Normal 136 8 4" xfId="58430"/>
    <cellStyle name="Normal 136 9" xfId="19442"/>
    <cellStyle name="Normal 136 9 2" xfId="44018"/>
    <cellStyle name="Normal 136 9 3" xfId="58431"/>
    <cellStyle name="Normal 137" xfId="1359"/>
    <cellStyle name="Normal 137 10" xfId="7989"/>
    <cellStyle name="Normal 137 10 2" xfId="33006"/>
    <cellStyle name="Normal 137 11" xfId="27223"/>
    <cellStyle name="Normal 137 11 2" xfId="58432"/>
    <cellStyle name="Normal 137 12" xfId="58433"/>
    <cellStyle name="Normal 137 2" xfId="1360"/>
    <cellStyle name="Normal 137 2 10" xfId="27224"/>
    <cellStyle name="Normal 137 2 10 2" xfId="58434"/>
    <cellStyle name="Normal 137 2 11" xfId="58435"/>
    <cellStyle name="Normal 137 2 2" xfId="2849"/>
    <cellStyle name="Normal 137 2 2 2" xfId="7014"/>
    <cellStyle name="Normal 137 2 2 2 2" xfId="26000"/>
    <cellStyle name="Normal 137 2 2 2 2 2" xfId="50523"/>
    <cellStyle name="Normal 137 2 2 2 2 3" xfId="58436"/>
    <cellStyle name="Normal 137 2 2 2 3" xfId="18523"/>
    <cellStyle name="Normal 137 2 2 2 3 2" xfId="43217"/>
    <cellStyle name="Normal 137 2 2 2 4" xfId="10944"/>
    <cellStyle name="Normal 137 2 2 2 4 2" xfId="35961"/>
    <cellStyle name="Normal 137 2 2 2 5" xfId="32088"/>
    <cellStyle name="Normal 137 2 2 3" xfId="5035"/>
    <cellStyle name="Normal 137 2 2 3 2" xfId="12320"/>
    <cellStyle name="Normal 137 2 2 3 2 2" xfId="37337"/>
    <cellStyle name="Normal 137 2 2 3 3" xfId="30157"/>
    <cellStyle name="Normal 137 2 2 4" xfId="9001"/>
    <cellStyle name="Normal 137 2 2 4 2" xfId="34018"/>
    <cellStyle name="Normal 137 2 2 5" xfId="28225"/>
    <cellStyle name="Normal 137 2 2 5 2" xfId="58437"/>
    <cellStyle name="Normal 137 2 2 6" xfId="58438"/>
    <cellStyle name="Normal 137 2 3" xfId="5988"/>
    <cellStyle name="Normal 137 2 3 2" xfId="20759"/>
    <cellStyle name="Normal 137 2 3 2 2" xfId="45320"/>
    <cellStyle name="Normal 137 2 3 2 3" xfId="58439"/>
    <cellStyle name="Normal 137 2 3 3" xfId="14214"/>
    <cellStyle name="Normal 137 2 3 3 2" xfId="39088"/>
    <cellStyle name="Normal 137 2 3 4" xfId="9943"/>
    <cellStyle name="Normal 137 2 3 4 2" xfId="34960"/>
    <cellStyle name="Normal 137 2 3 5" xfId="31087"/>
    <cellStyle name="Normal 137 2 4" xfId="4034"/>
    <cellStyle name="Normal 137 2 4 2" xfId="21770"/>
    <cellStyle name="Normal 137 2 4 2 2" xfId="46329"/>
    <cellStyle name="Normal 137 2 4 2 3" xfId="58440"/>
    <cellStyle name="Normal 137 2 4 3" xfId="12321"/>
    <cellStyle name="Normal 137 2 4 3 2" xfId="37338"/>
    <cellStyle name="Normal 137 2 4 4" xfId="29156"/>
    <cellStyle name="Normal 137 2 5" xfId="15417"/>
    <cellStyle name="Normal 137 2 5 2" xfId="22792"/>
    <cellStyle name="Normal 137 2 5 2 2" xfId="47335"/>
    <cellStyle name="Normal 137 2 5 2 3" xfId="58441"/>
    <cellStyle name="Normal 137 2 5 3" xfId="40214"/>
    <cellStyle name="Normal 137 2 5 4" xfId="58442"/>
    <cellStyle name="Normal 137 2 6" xfId="16474"/>
    <cellStyle name="Normal 137 2 6 2" xfId="23893"/>
    <cellStyle name="Normal 137 2 6 2 2" xfId="48432"/>
    <cellStyle name="Normal 137 2 6 2 3" xfId="58443"/>
    <cellStyle name="Normal 137 2 6 3" xfId="41228"/>
    <cellStyle name="Normal 137 2 6 4" xfId="58444"/>
    <cellStyle name="Normal 137 2 7" xfId="17557"/>
    <cellStyle name="Normal 137 2 7 2" xfId="24999"/>
    <cellStyle name="Normal 137 2 7 2 2" xfId="49522"/>
    <cellStyle name="Normal 137 2 7 2 3" xfId="58445"/>
    <cellStyle name="Normal 137 2 7 3" xfId="42256"/>
    <cellStyle name="Normal 137 2 7 4" xfId="58446"/>
    <cellStyle name="Normal 137 2 8" xfId="19445"/>
    <cellStyle name="Normal 137 2 8 2" xfId="44021"/>
    <cellStyle name="Normal 137 2 8 3" xfId="58447"/>
    <cellStyle name="Normal 137 2 9" xfId="7990"/>
    <cellStyle name="Normal 137 2 9 2" xfId="33007"/>
    <cellStyle name="Normal 137 3" xfId="2848"/>
    <cellStyle name="Normal 137 3 2" xfId="7013"/>
    <cellStyle name="Normal 137 3 2 2" xfId="25999"/>
    <cellStyle name="Normal 137 3 2 2 2" xfId="50522"/>
    <cellStyle name="Normal 137 3 2 2 3" xfId="58448"/>
    <cellStyle name="Normal 137 3 2 3" xfId="18522"/>
    <cellStyle name="Normal 137 3 2 3 2" xfId="43216"/>
    <cellStyle name="Normal 137 3 2 4" xfId="10943"/>
    <cellStyle name="Normal 137 3 2 4 2" xfId="35960"/>
    <cellStyle name="Normal 137 3 2 5" xfId="32087"/>
    <cellStyle name="Normal 137 3 3" xfId="5034"/>
    <cellStyle name="Normal 137 3 3 2" xfId="12322"/>
    <cellStyle name="Normal 137 3 3 2 2" xfId="37339"/>
    <cellStyle name="Normal 137 3 3 3" xfId="30156"/>
    <cellStyle name="Normal 137 3 4" xfId="9000"/>
    <cellStyle name="Normal 137 3 4 2" xfId="34017"/>
    <cellStyle name="Normal 137 3 5" xfId="28224"/>
    <cellStyle name="Normal 137 3 5 2" xfId="58449"/>
    <cellStyle name="Normal 137 3 6" xfId="58450"/>
    <cellStyle name="Normal 137 4" xfId="5987"/>
    <cellStyle name="Normal 137 4 2" xfId="20758"/>
    <cellStyle name="Normal 137 4 2 2" xfId="45319"/>
    <cellStyle name="Normal 137 4 2 3" xfId="58451"/>
    <cellStyle name="Normal 137 4 3" xfId="14213"/>
    <cellStyle name="Normal 137 4 3 2" xfId="39087"/>
    <cellStyle name="Normal 137 4 4" xfId="9942"/>
    <cellStyle name="Normal 137 4 4 2" xfId="34959"/>
    <cellStyle name="Normal 137 4 5" xfId="31086"/>
    <cellStyle name="Normal 137 5" xfId="4033"/>
    <cellStyle name="Normal 137 5 2" xfId="21769"/>
    <cellStyle name="Normal 137 5 2 2" xfId="46328"/>
    <cellStyle name="Normal 137 5 2 3" xfId="58452"/>
    <cellStyle name="Normal 137 5 3" xfId="12323"/>
    <cellStyle name="Normal 137 5 3 2" xfId="37340"/>
    <cellStyle name="Normal 137 5 4" xfId="29155"/>
    <cellStyle name="Normal 137 6" xfId="15416"/>
    <cellStyle name="Normal 137 6 2" xfId="22791"/>
    <cellStyle name="Normal 137 6 2 2" xfId="47334"/>
    <cellStyle name="Normal 137 6 2 3" xfId="58453"/>
    <cellStyle name="Normal 137 6 3" xfId="40213"/>
    <cellStyle name="Normal 137 6 4" xfId="58454"/>
    <cellStyle name="Normal 137 7" xfId="16473"/>
    <cellStyle name="Normal 137 7 2" xfId="23892"/>
    <cellStyle name="Normal 137 7 2 2" xfId="48431"/>
    <cellStyle name="Normal 137 7 2 3" xfId="58455"/>
    <cellStyle name="Normal 137 7 3" xfId="41227"/>
    <cellStyle name="Normal 137 7 4" xfId="58456"/>
    <cellStyle name="Normal 137 8" xfId="17556"/>
    <cellStyle name="Normal 137 8 2" xfId="24998"/>
    <cellStyle name="Normal 137 8 2 2" xfId="49521"/>
    <cellStyle name="Normal 137 8 2 3" xfId="58457"/>
    <cellStyle name="Normal 137 8 3" xfId="42255"/>
    <cellStyle name="Normal 137 8 4" xfId="58458"/>
    <cellStyle name="Normal 137 9" xfId="19444"/>
    <cellStyle name="Normal 137 9 2" xfId="44020"/>
    <cellStyle name="Normal 137 9 3" xfId="58459"/>
    <cellStyle name="Normal 138" xfId="1361"/>
    <cellStyle name="Normal 138 10" xfId="7991"/>
    <cellStyle name="Normal 138 10 2" xfId="33008"/>
    <cellStyle name="Normal 138 11" xfId="27225"/>
    <cellStyle name="Normal 138 11 2" xfId="58460"/>
    <cellStyle name="Normal 138 12" xfId="58461"/>
    <cellStyle name="Normal 138 2" xfId="1362"/>
    <cellStyle name="Normal 138 2 10" xfId="27226"/>
    <cellStyle name="Normal 138 2 10 2" xfId="58462"/>
    <cellStyle name="Normal 138 2 11" xfId="58463"/>
    <cellStyle name="Normal 138 2 2" xfId="2851"/>
    <cellStyle name="Normal 138 2 2 2" xfId="7016"/>
    <cellStyle name="Normal 138 2 2 2 2" xfId="26002"/>
    <cellStyle name="Normal 138 2 2 2 2 2" xfId="50525"/>
    <cellStyle name="Normal 138 2 2 2 2 3" xfId="58464"/>
    <cellStyle name="Normal 138 2 2 2 3" xfId="18525"/>
    <cellStyle name="Normal 138 2 2 2 3 2" xfId="43219"/>
    <cellStyle name="Normal 138 2 2 2 4" xfId="10946"/>
    <cellStyle name="Normal 138 2 2 2 4 2" xfId="35963"/>
    <cellStyle name="Normal 138 2 2 2 5" xfId="32090"/>
    <cellStyle name="Normal 138 2 2 3" xfId="5037"/>
    <cellStyle name="Normal 138 2 2 3 2" xfId="12324"/>
    <cellStyle name="Normal 138 2 2 3 2 2" xfId="37341"/>
    <cellStyle name="Normal 138 2 2 3 3" xfId="30159"/>
    <cellStyle name="Normal 138 2 2 4" xfId="9003"/>
    <cellStyle name="Normal 138 2 2 4 2" xfId="34020"/>
    <cellStyle name="Normal 138 2 2 5" xfId="28227"/>
    <cellStyle name="Normal 138 2 2 5 2" xfId="58465"/>
    <cellStyle name="Normal 138 2 2 6" xfId="58466"/>
    <cellStyle name="Normal 138 2 3" xfId="5990"/>
    <cellStyle name="Normal 138 2 3 2" xfId="20761"/>
    <cellStyle name="Normal 138 2 3 2 2" xfId="45322"/>
    <cellStyle name="Normal 138 2 3 2 3" xfId="58467"/>
    <cellStyle name="Normal 138 2 3 3" xfId="14216"/>
    <cellStyle name="Normal 138 2 3 3 2" xfId="39090"/>
    <cellStyle name="Normal 138 2 3 4" xfId="9945"/>
    <cellStyle name="Normal 138 2 3 4 2" xfId="34962"/>
    <cellStyle name="Normal 138 2 3 5" xfId="31089"/>
    <cellStyle name="Normal 138 2 4" xfId="4036"/>
    <cellStyle name="Normal 138 2 4 2" xfId="21772"/>
    <cellStyle name="Normal 138 2 4 2 2" xfId="46331"/>
    <cellStyle name="Normal 138 2 4 2 3" xfId="58468"/>
    <cellStyle name="Normal 138 2 4 3" xfId="12325"/>
    <cellStyle name="Normal 138 2 4 3 2" xfId="37342"/>
    <cellStyle name="Normal 138 2 4 4" xfId="29158"/>
    <cellStyle name="Normal 138 2 5" xfId="15419"/>
    <cellStyle name="Normal 138 2 5 2" xfId="22794"/>
    <cellStyle name="Normal 138 2 5 2 2" xfId="47337"/>
    <cellStyle name="Normal 138 2 5 2 3" xfId="58469"/>
    <cellStyle name="Normal 138 2 5 3" xfId="40216"/>
    <cellStyle name="Normal 138 2 5 4" xfId="58470"/>
    <cellStyle name="Normal 138 2 6" xfId="16476"/>
    <cellStyle name="Normal 138 2 6 2" xfId="23895"/>
    <cellStyle name="Normal 138 2 6 2 2" xfId="48434"/>
    <cellStyle name="Normal 138 2 6 2 3" xfId="58471"/>
    <cellStyle name="Normal 138 2 6 3" xfId="41230"/>
    <cellStyle name="Normal 138 2 6 4" xfId="58472"/>
    <cellStyle name="Normal 138 2 7" xfId="17559"/>
    <cellStyle name="Normal 138 2 7 2" xfId="25001"/>
    <cellStyle name="Normal 138 2 7 2 2" xfId="49524"/>
    <cellStyle name="Normal 138 2 7 2 3" xfId="58473"/>
    <cellStyle name="Normal 138 2 7 3" xfId="42258"/>
    <cellStyle name="Normal 138 2 7 4" xfId="58474"/>
    <cellStyle name="Normal 138 2 8" xfId="19447"/>
    <cellStyle name="Normal 138 2 8 2" xfId="44023"/>
    <cellStyle name="Normal 138 2 8 3" xfId="58475"/>
    <cellStyle name="Normal 138 2 9" xfId="7992"/>
    <cellStyle name="Normal 138 2 9 2" xfId="33009"/>
    <cellStyle name="Normal 138 3" xfId="2850"/>
    <cellStyle name="Normal 138 3 2" xfId="7015"/>
    <cellStyle name="Normal 138 3 2 2" xfId="26001"/>
    <cellStyle name="Normal 138 3 2 2 2" xfId="50524"/>
    <cellStyle name="Normal 138 3 2 2 3" xfId="58476"/>
    <cellStyle name="Normal 138 3 2 3" xfId="18524"/>
    <cellStyle name="Normal 138 3 2 3 2" xfId="43218"/>
    <cellStyle name="Normal 138 3 2 4" xfId="10945"/>
    <cellStyle name="Normal 138 3 2 4 2" xfId="35962"/>
    <cellStyle name="Normal 138 3 2 5" xfId="32089"/>
    <cellStyle name="Normal 138 3 3" xfId="5036"/>
    <cellStyle name="Normal 138 3 3 2" xfId="12326"/>
    <cellStyle name="Normal 138 3 3 2 2" xfId="37343"/>
    <cellStyle name="Normal 138 3 3 3" xfId="30158"/>
    <cellStyle name="Normal 138 3 4" xfId="9002"/>
    <cellStyle name="Normal 138 3 4 2" xfId="34019"/>
    <cellStyle name="Normal 138 3 5" xfId="28226"/>
    <cellStyle name="Normal 138 3 5 2" xfId="58477"/>
    <cellStyle name="Normal 138 3 6" xfId="58478"/>
    <cellStyle name="Normal 138 4" xfId="5989"/>
    <cellStyle name="Normal 138 4 2" xfId="20760"/>
    <cellStyle name="Normal 138 4 2 2" xfId="45321"/>
    <cellStyle name="Normal 138 4 2 3" xfId="58479"/>
    <cellStyle name="Normal 138 4 3" xfId="14215"/>
    <cellStyle name="Normal 138 4 3 2" xfId="39089"/>
    <cellStyle name="Normal 138 4 4" xfId="9944"/>
    <cellStyle name="Normal 138 4 4 2" xfId="34961"/>
    <cellStyle name="Normal 138 4 5" xfId="31088"/>
    <cellStyle name="Normal 138 5" xfId="4035"/>
    <cellStyle name="Normal 138 5 2" xfId="21771"/>
    <cellStyle name="Normal 138 5 2 2" xfId="46330"/>
    <cellStyle name="Normal 138 5 2 3" xfId="58480"/>
    <cellStyle name="Normal 138 5 3" xfId="12327"/>
    <cellStyle name="Normal 138 5 3 2" xfId="37344"/>
    <cellStyle name="Normal 138 5 4" xfId="29157"/>
    <cellStyle name="Normal 138 6" xfId="15418"/>
    <cellStyle name="Normal 138 6 2" xfId="22793"/>
    <cellStyle name="Normal 138 6 2 2" xfId="47336"/>
    <cellStyle name="Normal 138 6 2 3" xfId="58481"/>
    <cellStyle name="Normal 138 6 3" xfId="40215"/>
    <cellStyle name="Normal 138 6 4" xfId="58482"/>
    <cellStyle name="Normal 138 7" xfId="16475"/>
    <cellStyle name="Normal 138 7 2" xfId="23894"/>
    <cellStyle name="Normal 138 7 2 2" xfId="48433"/>
    <cellStyle name="Normal 138 7 2 3" xfId="58483"/>
    <cellStyle name="Normal 138 7 3" xfId="41229"/>
    <cellStyle name="Normal 138 7 4" xfId="58484"/>
    <cellStyle name="Normal 138 8" xfId="17558"/>
    <cellStyle name="Normal 138 8 2" xfId="25000"/>
    <cellStyle name="Normal 138 8 2 2" xfId="49523"/>
    <cellStyle name="Normal 138 8 2 3" xfId="58485"/>
    <cellStyle name="Normal 138 8 3" xfId="42257"/>
    <cellStyle name="Normal 138 8 4" xfId="58486"/>
    <cellStyle name="Normal 138 9" xfId="19446"/>
    <cellStyle name="Normal 138 9 2" xfId="44022"/>
    <cellStyle name="Normal 138 9 3" xfId="58487"/>
    <cellStyle name="Normal 139" xfId="1363"/>
    <cellStyle name="Normal 139 10" xfId="7993"/>
    <cellStyle name="Normal 139 10 2" xfId="33010"/>
    <cellStyle name="Normal 139 11" xfId="27227"/>
    <cellStyle name="Normal 139 11 2" xfId="58488"/>
    <cellStyle name="Normal 139 12" xfId="58489"/>
    <cellStyle name="Normal 139 2" xfId="1364"/>
    <cellStyle name="Normal 139 2 10" xfId="27228"/>
    <cellStyle name="Normal 139 2 10 2" xfId="58490"/>
    <cellStyle name="Normal 139 2 11" xfId="58491"/>
    <cellStyle name="Normal 139 2 2" xfId="2853"/>
    <cellStyle name="Normal 139 2 2 2" xfId="7018"/>
    <cellStyle name="Normal 139 2 2 2 2" xfId="26004"/>
    <cellStyle name="Normal 139 2 2 2 2 2" xfId="50527"/>
    <cellStyle name="Normal 139 2 2 2 2 3" xfId="58492"/>
    <cellStyle name="Normal 139 2 2 2 3" xfId="18527"/>
    <cellStyle name="Normal 139 2 2 2 3 2" xfId="43221"/>
    <cellStyle name="Normal 139 2 2 2 4" xfId="10948"/>
    <cellStyle name="Normal 139 2 2 2 4 2" xfId="35965"/>
    <cellStyle name="Normal 139 2 2 2 5" xfId="32092"/>
    <cellStyle name="Normal 139 2 2 3" xfId="5039"/>
    <cellStyle name="Normal 139 2 2 3 2" xfId="12328"/>
    <cellStyle name="Normal 139 2 2 3 2 2" xfId="37345"/>
    <cellStyle name="Normal 139 2 2 3 3" xfId="30161"/>
    <cellStyle name="Normal 139 2 2 4" xfId="9005"/>
    <cellStyle name="Normal 139 2 2 4 2" xfId="34022"/>
    <cellStyle name="Normal 139 2 2 5" xfId="28229"/>
    <cellStyle name="Normal 139 2 2 5 2" xfId="58493"/>
    <cellStyle name="Normal 139 2 2 6" xfId="58494"/>
    <cellStyle name="Normal 139 2 3" xfId="5992"/>
    <cellStyle name="Normal 139 2 3 2" xfId="20763"/>
    <cellStyle name="Normal 139 2 3 2 2" xfId="45324"/>
    <cellStyle name="Normal 139 2 3 2 3" xfId="58495"/>
    <cellStyle name="Normal 139 2 3 3" xfId="14218"/>
    <cellStyle name="Normal 139 2 3 3 2" xfId="39092"/>
    <cellStyle name="Normal 139 2 3 4" xfId="9947"/>
    <cellStyle name="Normal 139 2 3 4 2" xfId="34964"/>
    <cellStyle name="Normal 139 2 3 5" xfId="31091"/>
    <cellStyle name="Normal 139 2 4" xfId="4038"/>
    <cellStyle name="Normal 139 2 4 2" xfId="21774"/>
    <cellStyle name="Normal 139 2 4 2 2" xfId="46333"/>
    <cellStyle name="Normal 139 2 4 2 3" xfId="58496"/>
    <cellStyle name="Normal 139 2 4 3" xfId="12329"/>
    <cellStyle name="Normal 139 2 4 3 2" xfId="37346"/>
    <cellStyle name="Normal 139 2 4 4" xfId="29160"/>
    <cellStyle name="Normal 139 2 5" xfId="15421"/>
    <cellStyle name="Normal 139 2 5 2" xfId="22796"/>
    <cellStyle name="Normal 139 2 5 2 2" xfId="47339"/>
    <cellStyle name="Normal 139 2 5 2 3" xfId="58497"/>
    <cellStyle name="Normal 139 2 5 3" xfId="40218"/>
    <cellStyle name="Normal 139 2 5 4" xfId="58498"/>
    <cellStyle name="Normal 139 2 6" xfId="16478"/>
    <cellStyle name="Normal 139 2 6 2" xfId="23897"/>
    <cellStyle name="Normal 139 2 6 2 2" xfId="48436"/>
    <cellStyle name="Normal 139 2 6 2 3" xfId="58499"/>
    <cellStyle name="Normal 139 2 6 3" xfId="41232"/>
    <cellStyle name="Normal 139 2 6 4" xfId="58500"/>
    <cellStyle name="Normal 139 2 7" xfId="17561"/>
    <cellStyle name="Normal 139 2 7 2" xfId="25003"/>
    <cellStyle name="Normal 139 2 7 2 2" xfId="49526"/>
    <cellStyle name="Normal 139 2 7 2 3" xfId="58501"/>
    <cellStyle name="Normal 139 2 7 3" xfId="42260"/>
    <cellStyle name="Normal 139 2 7 4" xfId="58502"/>
    <cellStyle name="Normal 139 2 8" xfId="19449"/>
    <cellStyle name="Normal 139 2 8 2" xfId="44025"/>
    <cellStyle name="Normal 139 2 8 3" xfId="58503"/>
    <cellStyle name="Normal 139 2 9" xfId="7994"/>
    <cellStyle name="Normal 139 2 9 2" xfId="33011"/>
    <cellStyle name="Normal 139 3" xfId="2852"/>
    <cellStyle name="Normal 139 3 2" xfId="7017"/>
    <cellStyle name="Normal 139 3 2 2" xfId="26003"/>
    <cellStyle name="Normal 139 3 2 2 2" xfId="50526"/>
    <cellStyle name="Normal 139 3 2 2 3" xfId="58504"/>
    <cellStyle name="Normal 139 3 2 3" xfId="18526"/>
    <cellStyle name="Normal 139 3 2 3 2" xfId="43220"/>
    <cellStyle name="Normal 139 3 2 4" xfId="10947"/>
    <cellStyle name="Normal 139 3 2 4 2" xfId="35964"/>
    <cellStyle name="Normal 139 3 2 5" xfId="32091"/>
    <cellStyle name="Normal 139 3 3" xfId="5038"/>
    <cellStyle name="Normal 139 3 3 2" xfId="12330"/>
    <cellStyle name="Normal 139 3 3 2 2" xfId="37347"/>
    <cellStyle name="Normal 139 3 3 3" xfId="30160"/>
    <cellStyle name="Normal 139 3 4" xfId="9004"/>
    <cellStyle name="Normal 139 3 4 2" xfId="34021"/>
    <cellStyle name="Normal 139 3 5" xfId="28228"/>
    <cellStyle name="Normal 139 3 5 2" xfId="58505"/>
    <cellStyle name="Normal 139 3 6" xfId="58506"/>
    <cellStyle name="Normal 139 4" xfId="5991"/>
    <cellStyle name="Normal 139 4 2" xfId="20762"/>
    <cellStyle name="Normal 139 4 2 2" xfId="45323"/>
    <cellStyle name="Normal 139 4 2 3" xfId="58507"/>
    <cellStyle name="Normal 139 4 3" xfId="14217"/>
    <cellStyle name="Normal 139 4 3 2" xfId="39091"/>
    <cellStyle name="Normal 139 4 4" xfId="9946"/>
    <cellStyle name="Normal 139 4 4 2" xfId="34963"/>
    <cellStyle name="Normal 139 4 5" xfId="31090"/>
    <cellStyle name="Normal 139 5" xfId="4037"/>
    <cellStyle name="Normal 139 5 2" xfId="21773"/>
    <cellStyle name="Normal 139 5 2 2" xfId="46332"/>
    <cellStyle name="Normal 139 5 2 3" xfId="58508"/>
    <cellStyle name="Normal 139 5 3" xfId="12331"/>
    <cellStyle name="Normal 139 5 3 2" xfId="37348"/>
    <cellStyle name="Normal 139 5 4" xfId="29159"/>
    <cellStyle name="Normal 139 6" xfId="15420"/>
    <cellStyle name="Normal 139 6 2" xfId="22795"/>
    <cellStyle name="Normal 139 6 2 2" xfId="47338"/>
    <cellStyle name="Normal 139 6 2 3" xfId="58509"/>
    <cellStyle name="Normal 139 6 3" xfId="40217"/>
    <cellStyle name="Normal 139 6 4" xfId="58510"/>
    <cellStyle name="Normal 139 7" xfId="16477"/>
    <cellStyle name="Normal 139 7 2" xfId="23896"/>
    <cellStyle name="Normal 139 7 2 2" xfId="48435"/>
    <cellStyle name="Normal 139 7 2 3" xfId="58511"/>
    <cellStyle name="Normal 139 7 3" xfId="41231"/>
    <cellStyle name="Normal 139 7 4" xfId="58512"/>
    <cellStyle name="Normal 139 8" xfId="17560"/>
    <cellStyle name="Normal 139 8 2" xfId="25002"/>
    <cellStyle name="Normal 139 8 2 2" xfId="49525"/>
    <cellStyle name="Normal 139 8 2 3" xfId="58513"/>
    <cellStyle name="Normal 139 8 3" xfId="42259"/>
    <cellStyle name="Normal 139 8 4" xfId="58514"/>
    <cellStyle name="Normal 139 9" xfId="19448"/>
    <cellStyle name="Normal 139 9 2" xfId="44024"/>
    <cellStyle name="Normal 139 9 3" xfId="58515"/>
    <cellStyle name="Normal 14" xfId="470"/>
    <cellStyle name="Normal 14 2" xfId="1365"/>
    <cellStyle name="Normal 14 2 10" xfId="7995"/>
    <cellStyle name="Normal 14 2 10 2" xfId="33012"/>
    <cellStyle name="Normal 14 2 11" xfId="27229"/>
    <cellStyle name="Normal 14 2 11 2" xfId="58516"/>
    <cellStyle name="Normal 14 2 12" xfId="58517"/>
    <cellStyle name="Normal 14 2 13" xfId="58518"/>
    <cellStyle name="Normal 14 2 14" xfId="58519"/>
    <cellStyle name="Normal 14 2 15" xfId="58520"/>
    <cellStyle name="Normal 14 2 16" xfId="58521"/>
    <cellStyle name="Normal 14 2 17" xfId="58522"/>
    <cellStyle name="Normal 14 2 18" xfId="58523"/>
    <cellStyle name="Normal 14 2 19" xfId="58524"/>
    <cellStyle name="Normal 14 2 2" xfId="2295"/>
    <cellStyle name="Normal 14 2 2 10" xfId="58525"/>
    <cellStyle name="Normal 14 2 2 11" xfId="58526"/>
    <cellStyle name="Normal 14 2 2 12" xfId="58527"/>
    <cellStyle name="Normal 14 2 2 13" xfId="58528"/>
    <cellStyle name="Normal 14 2 2 14" xfId="58529"/>
    <cellStyle name="Normal 14 2 2 15" xfId="58530"/>
    <cellStyle name="Normal 14 2 2 16" xfId="58531"/>
    <cellStyle name="Normal 14 2 2 17" xfId="58532"/>
    <cellStyle name="Normal 14 2 2 18" xfId="58533"/>
    <cellStyle name="Normal 14 2 2 19" xfId="58534"/>
    <cellStyle name="Normal 14 2 2 2" xfId="6645"/>
    <cellStyle name="Normal 14 2 2 2 2" xfId="21399"/>
    <cellStyle name="Normal 14 2 2 2 2 2" xfId="45958"/>
    <cellStyle name="Normal 14 2 2 2 2 3" xfId="58535"/>
    <cellStyle name="Normal 14 2 2 2 3" xfId="14657"/>
    <cellStyle name="Normal 14 2 2 2 3 2" xfId="39521"/>
    <cellStyle name="Normal 14 2 2 2 4" xfId="10584"/>
    <cellStyle name="Normal 14 2 2 2 4 2" xfId="35601"/>
    <cellStyle name="Normal 14 2 2 2 5" xfId="31728"/>
    <cellStyle name="Normal 14 2 2 20" xfId="58536"/>
    <cellStyle name="Normal 14 2 2 21" xfId="58537"/>
    <cellStyle name="Normal 14 2 2 22" xfId="58538"/>
    <cellStyle name="Normal 14 2 2 23" xfId="58539"/>
    <cellStyle name="Normal 14 2 2 24" xfId="58540"/>
    <cellStyle name="Normal 14 2 2 25" xfId="58541"/>
    <cellStyle name="Normal 14 2 2 26" xfId="58542"/>
    <cellStyle name="Normal 14 2 2 27" xfId="58543"/>
    <cellStyle name="Normal 14 2 2 28" xfId="58544"/>
    <cellStyle name="Normal 14 2 2 29" xfId="58545"/>
    <cellStyle name="Normal 14 2 2 3" xfId="4675"/>
    <cellStyle name="Normal 14 2 2 3 2" xfId="22397"/>
    <cellStyle name="Normal 14 2 2 3 2 2" xfId="46952"/>
    <cellStyle name="Normal 14 2 2 3 2 3" xfId="58546"/>
    <cellStyle name="Normal 14 2 2 3 3" xfId="12332"/>
    <cellStyle name="Normal 14 2 2 3 3 2" xfId="37349"/>
    <cellStyle name="Normal 14 2 2 3 4" xfId="29797"/>
    <cellStyle name="Normal 14 2 2 4" xfId="16039"/>
    <cellStyle name="Normal 14 2 2 4 2" xfId="23430"/>
    <cellStyle name="Normal 14 2 2 4 2 2" xfId="47973"/>
    <cellStyle name="Normal 14 2 2 4 2 3" xfId="58547"/>
    <cellStyle name="Normal 14 2 2 4 3" xfId="40834"/>
    <cellStyle name="Normal 14 2 2 4 4" xfId="58548"/>
    <cellStyle name="Normal 14 2 2 5" xfId="17104"/>
    <cellStyle name="Normal 14 2 2 5 2" xfId="24522"/>
    <cellStyle name="Normal 14 2 2 5 2 2" xfId="49061"/>
    <cellStyle name="Normal 14 2 2 5 2 3" xfId="58549"/>
    <cellStyle name="Normal 14 2 2 5 3" xfId="41854"/>
    <cellStyle name="Normal 14 2 2 5 4" xfId="58550"/>
    <cellStyle name="Normal 14 2 2 6" xfId="18198"/>
    <cellStyle name="Normal 14 2 2 6 2" xfId="25640"/>
    <cellStyle name="Normal 14 2 2 6 2 2" xfId="50163"/>
    <cellStyle name="Normal 14 2 2 6 2 3" xfId="58551"/>
    <cellStyle name="Normal 14 2 2 6 3" xfId="42894"/>
    <cellStyle name="Normal 14 2 2 6 4" xfId="58552"/>
    <cellStyle name="Normal 14 2 2 7" xfId="20443"/>
    <cellStyle name="Normal 14 2 2 7 2" xfId="45004"/>
    <cellStyle name="Normal 14 2 2 7 3" xfId="58553"/>
    <cellStyle name="Normal 14 2 2 8" xfId="8631"/>
    <cellStyle name="Normal 14 2 2 8 2" xfId="33648"/>
    <cellStyle name="Normal 14 2 2 9" xfId="27865"/>
    <cellStyle name="Normal 14 2 2 9 2" xfId="58554"/>
    <cellStyle name="Normal 14 2 20" xfId="58555"/>
    <cellStyle name="Normal 14 2 21" xfId="58556"/>
    <cellStyle name="Normal 14 2 22" xfId="58557"/>
    <cellStyle name="Normal 14 2 23" xfId="58558"/>
    <cellStyle name="Normal 14 2 24" xfId="58559"/>
    <cellStyle name="Normal 14 2 25" xfId="58560"/>
    <cellStyle name="Normal 14 2 26" xfId="58561"/>
    <cellStyle name="Normal 14 2 27" xfId="58562"/>
    <cellStyle name="Normal 14 2 28" xfId="58563"/>
    <cellStyle name="Normal 14 2 29" xfId="58564"/>
    <cellStyle name="Normal 14 2 3" xfId="2411"/>
    <cellStyle name="Normal 14 2 3 10" xfId="58565"/>
    <cellStyle name="Normal 14 2 3 11" xfId="58566"/>
    <cellStyle name="Normal 14 2 3 12" xfId="58567"/>
    <cellStyle name="Normal 14 2 3 13" xfId="58568"/>
    <cellStyle name="Normal 14 2 3 14" xfId="58569"/>
    <cellStyle name="Normal 14 2 3 15" xfId="58570"/>
    <cellStyle name="Normal 14 2 3 16" xfId="58571"/>
    <cellStyle name="Normal 14 2 3 17" xfId="58572"/>
    <cellStyle name="Normal 14 2 3 18" xfId="58573"/>
    <cellStyle name="Normal 14 2 3 19" xfId="58574"/>
    <cellStyle name="Normal 14 2 3 2" xfId="6748"/>
    <cellStyle name="Normal 14 2 3 2 2" xfId="21502"/>
    <cellStyle name="Normal 14 2 3 2 2 2" xfId="46061"/>
    <cellStyle name="Normal 14 2 3 2 2 3" xfId="58575"/>
    <cellStyle name="Normal 14 2 3 2 3" xfId="14704"/>
    <cellStyle name="Normal 14 2 3 2 3 2" xfId="39568"/>
    <cellStyle name="Normal 14 2 3 2 4" xfId="10687"/>
    <cellStyle name="Normal 14 2 3 2 4 2" xfId="35704"/>
    <cellStyle name="Normal 14 2 3 2 5" xfId="31831"/>
    <cellStyle name="Normal 14 2 3 20" xfId="58576"/>
    <cellStyle name="Normal 14 2 3 21" xfId="58577"/>
    <cellStyle name="Normal 14 2 3 3" xfId="4778"/>
    <cellStyle name="Normal 14 2 3 3 2" xfId="22509"/>
    <cellStyle name="Normal 14 2 3 3 2 2" xfId="47055"/>
    <cellStyle name="Normal 14 2 3 3 2 3" xfId="58578"/>
    <cellStyle name="Normal 14 2 3 3 3" xfId="12333"/>
    <cellStyle name="Normal 14 2 3 3 3 2" xfId="37350"/>
    <cellStyle name="Normal 14 2 3 3 4" xfId="29900"/>
    <cellStyle name="Normal 14 2 3 4" xfId="16119"/>
    <cellStyle name="Normal 14 2 3 4 2" xfId="23533"/>
    <cellStyle name="Normal 14 2 3 4 2 2" xfId="48076"/>
    <cellStyle name="Normal 14 2 3 4 2 3" xfId="58579"/>
    <cellStyle name="Normal 14 2 3 4 3" xfId="40914"/>
    <cellStyle name="Normal 14 2 3 4 4" xfId="58580"/>
    <cellStyle name="Normal 14 2 3 5" xfId="17207"/>
    <cellStyle name="Normal 14 2 3 5 2" xfId="24625"/>
    <cellStyle name="Normal 14 2 3 5 2 2" xfId="49164"/>
    <cellStyle name="Normal 14 2 3 5 2 3" xfId="58581"/>
    <cellStyle name="Normal 14 2 3 5 3" xfId="41957"/>
    <cellStyle name="Normal 14 2 3 5 4" xfId="58582"/>
    <cellStyle name="Normal 14 2 3 6" xfId="18302"/>
    <cellStyle name="Normal 14 2 3 6 2" xfId="25743"/>
    <cellStyle name="Normal 14 2 3 6 2 2" xfId="50266"/>
    <cellStyle name="Normal 14 2 3 6 2 3" xfId="58583"/>
    <cellStyle name="Normal 14 2 3 6 3" xfId="42997"/>
    <cellStyle name="Normal 14 2 3 6 4" xfId="58584"/>
    <cellStyle name="Normal 14 2 3 7" xfId="20163"/>
    <cellStyle name="Normal 14 2 3 7 2" xfId="44727"/>
    <cellStyle name="Normal 14 2 3 7 3" xfId="58585"/>
    <cellStyle name="Normal 14 2 3 8" xfId="8734"/>
    <cellStyle name="Normal 14 2 3 8 2" xfId="33751"/>
    <cellStyle name="Normal 14 2 3 9" xfId="27968"/>
    <cellStyle name="Normal 14 2 3 9 2" xfId="58586"/>
    <cellStyle name="Normal 14 2 30" xfId="58587"/>
    <cellStyle name="Normal 14 2 31" xfId="58588"/>
    <cellStyle name="Normal 14 2 32" xfId="58589"/>
    <cellStyle name="Normal 14 2 4" xfId="2495"/>
    <cellStyle name="Normal 14 2 4 2" xfId="6820"/>
    <cellStyle name="Normal 14 2 4 2 2" xfId="23606"/>
    <cellStyle name="Normal 14 2 4 2 2 2" xfId="48147"/>
    <cellStyle name="Normal 14 2 4 2 2 3" xfId="58590"/>
    <cellStyle name="Normal 14 2 4 2 3" xfId="16179"/>
    <cellStyle name="Normal 14 2 4 2 3 2" xfId="40965"/>
    <cellStyle name="Normal 14 2 4 2 4" xfId="10758"/>
    <cellStyle name="Normal 14 2 4 2 4 2" xfId="35775"/>
    <cellStyle name="Normal 14 2 4 2 5" xfId="31902"/>
    <cellStyle name="Normal 14 2 4 3" xfId="4849"/>
    <cellStyle name="Normal 14 2 4 3 2" xfId="24696"/>
    <cellStyle name="Normal 14 2 4 3 2 2" xfId="49235"/>
    <cellStyle name="Normal 14 2 4 3 2 3" xfId="58591"/>
    <cellStyle name="Normal 14 2 4 3 3" xfId="12334"/>
    <cellStyle name="Normal 14 2 4 3 3 2" xfId="37351"/>
    <cellStyle name="Normal 14 2 4 3 4" xfId="29971"/>
    <cellStyle name="Normal 14 2 4 4" xfId="18359"/>
    <cellStyle name="Normal 14 2 4 4 2" xfId="25814"/>
    <cellStyle name="Normal 14 2 4 4 2 2" xfId="50337"/>
    <cellStyle name="Normal 14 2 4 4 2 3" xfId="58592"/>
    <cellStyle name="Normal 14 2 4 4 3" xfId="43054"/>
    <cellStyle name="Normal 14 2 4 4 4" xfId="58593"/>
    <cellStyle name="Normal 14 2 4 5" xfId="20764"/>
    <cellStyle name="Normal 14 2 4 5 2" xfId="45325"/>
    <cellStyle name="Normal 14 2 4 5 3" xfId="58594"/>
    <cellStyle name="Normal 14 2 4 6" xfId="8805"/>
    <cellStyle name="Normal 14 2 4 6 2" xfId="33822"/>
    <cellStyle name="Normal 14 2 4 7" xfId="28039"/>
    <cellStyle name="Normal 14 2 4 7 2" xfId="58595"/>
    <cellStyle name="Normal 14 2 4 8" xfId="58596"/>
    <cellStyle name="Normal 14 2 5" xfId="2854"/>
    <cellStyle name="Normal 14 2 5 2" xfId="7019"/>
    <cellStyle name="Normal 14 2 5 2 2" xfId="26005"/>
    <cellStyle name="Normal 14 2 5 2 2 2" xfId="50528"/>
    <cellStyle name="Normal 14 2 5 2 2 3" xfId="58597"/>
    <cellStyle name="Normal 14 2 5 2 3" xfId="18528"/>
    <cellStyle name="Normal 14 2 5 2 3 2" xfId="43222"/>
    <cellStyle name="Normal 14 2 5 2 4" xfId="10949"/>
    <cellStyle name="Normal 14 2 5 2 4 2" xfId="35966"/>
    <cellStyle name="Normal 14 2 5 2 5" xfId="32093"/>
    <cellStyle name="Normal 14 2 5 3" xfId="5040"/>
    <cellStyle name="Normal 14 2 5 3 2" xfId="12335"/>
    <cellStyle name="Normal 14 2 5 3 2 2" xfId="37352"/>
    <cellStyle name="Normal 14 2 5 3 3" xfId="30162"/>
    <cellStyle name="Normal 14 2 5 4" xfId="9006"/>
    <cellStyle name="Normal 14 2 5 4 2" xfId="34023"/>
    <cellStyle name="Normal 14 2 5 5" xfId="28230"/>
    <cellStyle name="Normal 14 2 5 5 2" xfId="58598"/>
    <cellStyle name="Normal 14 2 5 6" xfId="58599"/>
    <cellStyle name="Normal 14 2 6" xfId="3396"/>
    <cellStyle name="Normal 14 2 6 2" xfId="7548"/>
    <cellStyle name="Normal 14 2 6 2 2" xfId="26535"/>
    <cellStyle name="Normal 14 2 6 2 2 2" xfId="51057"/>
    <cellStyle name="Normal 14 2 6 2 2 3" xfId="58600"/>
    <cellStyle name="Normal 14 2 6 2 3" xfId="18934"/>
    <cellStyle name="Normal 14 2 6 2 3 2" xfId="43627"/>
    <cellStyle name="Normal 14 2 6 2 4" xfId="11478"/>
    <cellStyle name="Normal 14 2 6 2 4 2" xfId="36495"/>
    <cellStyle name="Normal 14 2 6 2 5" xfId="32622"/>
    <cellStyle name="Normal 14 2 6 3" xfId="5569"/>
    <cellStyle name="Normal 14 2 6 3 2" xfId="12336"/>
    <cellStyle name="Normal 14 2 6 3 2 2" xfId="37353"/>
    <cellStyle name="Normal 14 2 6 3 3" xfId="30691"/>
    <cellStyle name="Normal 14 2 6 4" xfId="9544"/>
    <cellStyle name="Normal 14 2 6 4 2" xfId="34561"/>
    <cellStyle name="Normal 14 2 6 5" xfId="28759"/>
    <cellStyle name="Normal 14 2 6 5 2" xfId="58601"/>
    <cellStyle name="Normal 14 2 6 6" xfId="58602"/>
    <cellStyle name="Normal 14 2 7" xfId="3503"/>
    <cellStyle name="Normal 14 2 7 2" xfId="7641"/>
    <cellStyle name="Normal 14 2 7 2 2" xfId="23898"/>
    <cellStyle name="Normal 14 2 7 2 2 2" xfId="48437"/>
    <cellStyle name="Normal 14 2 7 2 3" xfId="11571"/>
    <cellStyle name="Normal 14 2 7 2 3 2" xfId="36588"/>
    <cellStyle name="Normal 14 2 7 2 4" xfId="32715"/>
    <cellStyle name="Normal 14 2 7 3" xfId="5662"/>
    <cellStyle name="Normal 14 2 7 3 2" xfId="12337"/>
    <cellStyle name="Normal 14 2 7 3 2 2" xfId="37354"/>
    <cellStyle name="Normal 14 2 7 3 3" xfId="30784"/>
    <cellStyle name="Normal 14 2 7 4" xfId="9638"/>
    <cellStyle name="Normal 14 2 7 4 2" xfId="34655"/>
    <cellStyle name="Normal 14 2 7 5" xfId="28852"/>
    <cellStyle name="Normal 14 2 8" xfId="5993"/>
    <cellStyle name="Normal 14 2 8 2" xfId="25004"/>
    <cellStyle name="Normal 14 2 8 2 2" xfId="49527"/>
    <cellStyle name="Normal 14 2 8 2 3" xfId="58603"/>
    <cellStyle name="Normal 14 2 8 3" xfId="17562"/>
    <cellStyle name="Normal 14 2 8 3 2" xfId="42261"/>
    <cellStyle name="Normal 14 2 8 4" xfId="9948"/>
    <cellStyle name="Normal 14 2 8 4 2" xfId="34965"/>
    <cellStyle name="Normal 14 2 8 5" xfId="31092"/>
    <cellStyle name="Normal 14 2 9" xfId="4039"/>
    <cellStyle name="Normal 14 2 9 2" xfId="12338"/>
    <cellStyle name="Normal 14 2 9 2 2" xfId="37355"/>
    <cellStyle name="Normal 14 2 9 3" xfId="29161"/>
    <cellStyle name="Normal 14 3" xfId="846"/>
    <cellStyle name="Normal 14 3 10" xfId="58604"/>
    <cellStyle name="Normal 14 3 11" xfId="58605"/>
    <cellStyle name="Normal 14 3 12" xfId="58606"/>
    <cellStyle name="Normal 14 3 13" xfId="58607"/>
    <cellStyle name="Normal 14 3 14" xfId="58608"/>
    <cellStyle name="Normal 14 3 15" xfId="58609"/>
    <cellStyle name="Normal 14 3 16" xfId="58610"/>
    <cellStyle name="Normal 14 3 17" xfId="58611"/>
    <cellStyle name="Normal 14 3 18" xfId="58612"/>
    <cellStyle name="Normal 14 3 19" xfId="58613"/>
    <cellStyle name="Normal 14 3 2" xfId="2390"/>
    <cellStyle name="Normal 14 3 2 10" xfId="58614"/>
    <cellStyle name="Normal 14 3 2 11" xfId="58615"/>
    <cellStyle name="Normal 14 3 2 12" xfId="58616"/>
    <cellStyle name="Normal 14 3 2 13" xfId="58617"/>
    <cellStyle name="Normal 14 3 2 14" xfId="58618"/>
    <cellStyle name="Normal 14 3 2 15" xfId="58619"/>
    <cellStyle name="Normal 14 3 2 16" xfId="58620"/>
    <cellStyle name="Normal 14 3 2 17" xfId="58621"/>
    <cellStyle name="Normal 14 3 2 18" xfId="58622"/>
    <cellStyle name="Normal 14 3 2 19" xfId="58623"/>
    <cellStyle name="Normal 14 3 2 2" xfId="6731"/>
    <cellStyle name="Normal 14 3 2 2 2" xfId="22490"/>
    <cellStyle name="Normal 14 3 2 2 2 2" xfId="47038"/>
    <cellStyle name="Normal 14 3 2 2 2 3" xfId="58624"/>
    <cellStyle name="Normal 14 3 2 2 3" xfId="15124"/>
    <cellStyle name="Normal 14 3 2 2 3 2" xfId="39954"/>
    <cellStyle name="Normal 14 3 2 2 4" xfId="10670"/>
    <cellStyle name="Normal 14 3 2 2 4 2" xfId="35687"/>
    <cellStyle name="Normal 14 3 2 2 5" xfId="31814"/>
    <cellStyle name="Normal 14 3 2 20" xfId="58625"/>
    <cellStyle name="Normal 14 3 2 21" xfId="58626"/>
    <cellStyle name="Normal 14 3 2 22" xfId="58627"/>
    <cellStyle name="Normal 14 3 2 23" xfId="58628"/>
    <cellStyle name="Normal 14 3 2 24" xfId="58629"/>
    <cellStyle name="Normal 14 3 2 25" xfId="58630"/>
    <cellStyle name="Normal 14 3 2 26" xfId="58631"/>
    <cellStyle name="Normal 14 3 2 27" xfId="58632"/>
    <cellStyle name="Normal 14 3 2 28" xfId="58633"/>
    <cellStyle name="Normal 14 3 2 3" xfId="4761"/>
    <cellStyle name="Normal 14 3 2 3 2" xfId="23516"/>
    <cellStyle name="Normal 14 3 2 3 2 2" xfId="48059"/>
    <cellStyle name="Normal 14 3 2 3 2 3" xfId="58634"/>
    <cellStyle name="Normal 14 3 2 3 3" xfId="12339"/>
    <cellStyle name="Normal 14 3 2 3 3 2" xfId="37356"/>
    <cellStyle name="Normal 14 3 2 3 4" xfId="29883"/>
    <cellStyle name="Normal 14 3 2 4" xfId="17190"/>
    <cellStyle name="Normal 14 3 2 4 2" xfId="24608"/>
    <cellStyle name="Normal 14 3 2 4 2 2" xfId="49147"/>
    <cellStyle name="Normal 14 3 2 4 2 3" xfId="58635"/>
    <cellStyle name="Normal 14 3 2 4 3" xfId="41940"/>
    <cellStyle name="Normal 14 3 2 4 4" xfId="58636"/>
    <cellStyle name="Normal 14 3 2 5" xfId="18284"/>
    <cellStyle name="Normal 14 3 2 5 2" xfId="25726"/>
    <cellStyle name="Normal 14 3 2 5 2 2" xfId="50249"/>
    <cellStyle name="Normal 14 3 2 5 2 3" xfId="58637"/>
    <cellStyle name="Normal 14 3 2 5 3" xfId="42980"/>
    <cellStyle name="Normal 14 3 2 5 4" xfId="58638"/>
    <cellStyle name="Normal 14 3 2 6" xfId="21485"/>
    <cellStyle name="Normal 14 3 2 6 2" xfId="46044"/>
    <cellStyle name="Normal 14 3 2 6 3" xfId="58639"/>
    <cellStyle name="Normal 14 3 2 7" xfId="8717"/>
    <cellStyle name="Normal 14 3 2 7 2" xfId="33734"/>
    <cellStyle name="Normal 14 3 2 8" xfId="27951"/>
    <cellStyle name="Normal 14 3 2 8 2" xfId="58640"/>
    <cellStyle name="Normal 14 3 2 9" xfId="58641"/>
    <cellStyle name="Normal 14 3 20" xfId="58642"/>
    <cellStyle name="Normal 14 3 21" xfId="58643"/>
    <cellStyle name="Normal 14 3 22" xfId="58644"/>
    <cellStyle name="Normal 14 3 23" xfId="58645"/>
    <cellStyle name="Normal 14 3 24" xfId="58646"/>
    <cellStyle name="Normal 14 3 3" xfId="2478"/>
    <cellStyle name="Normal 14 3 3 10" xfId="58647"/>
    <cellStyle name="Normal 14 3 3 11" xfId="58648"/>
    <cellStyle name="Normal 14 3 3 12" xfId="58649"/>
    <cellStyle name="Normal 14 3 3 13" xfId="58650"/>
    <cellStyle name="Normal 14 3 3 14" xfId="58651"/>
    <cellStyle name="Normal 14 3 3 15" xfId="58652"/>
    <cellStyle name="Normal 14 3 3 16" xfId="58653"/>
    <cellStyle name="Normal 14 3 3 17" xfId="58654"/>
    <cellStyle name="Normal 14 3 3 18" xfId="58655"/>
    <cellStyle name="Normal 14 3 3 2" xfId="6805"/>
    <cellStyle name="Normal 14 3 3 2 2" xfId="24682"/>
    <cellStyle name="Normal 14 3 3 2 2 2" xfId="49221"/>
    <cellStyle name="Normal 14 3 3 2 2 3" xfId="58656"/>
    <cellStyle name="Normal 14 3 3 2 3" xfId="17241"/>
    <cellStyle name="Normal 14 3 3 2 3 2" xfId="41989"/>
    <cellStyle name="Normal 14 3 3 2 4" xfId="10744"/>
    <cellStyle name="Normal 14 3 3 2 4 2" xfId="35761"/>
    <cellStyle name="Normal 14 3 3 2 5" xfId="31888"/>
    <cellStyle name="Normal 14 3 3 3" xfId="4835"/>
    <cellStyle name="Normal 14 3 3 3 2" xfId="25800"/>
    <cellStyle name="Normal 14 3 3 3 2 2" xfId="50323"/>
    <cellStyle name="Normal 14 3 3 3 2 3" xfId="58657"/>
    <cellStyle name="Normal 14 3 3 3 3" xfId="12340"/>
    <cellStyle name="Normal 14 3 3 3 3 2" xfId="37357"/>
    <cellStyle name="Normal 14 3 3 3 4" xfId="29957"/>
    <cellStyle name="Normal 14 3 3 4" xfId="23592"/>
    <cellStyle name="Normal 14 3 3 4 2" xfId="48133"/>
    <cellStyle name="Normal 14 3 3 4 3" xfId="58658"/>
    <cellStyle name="Normal 14 3 3 5" xfId="8791"/>
    <cellStyle name="Normal 14 3 3 5 2" xfId="33808"/>
    <cellStyle name="Normal 14 3 3 6" xfId="28025"/>
    <cellStyle name="Normal 14 3 3 6 2" xfId="58659"/>
    <cellStyle name="Normal 14 3 3 7" xfId="58660"/>
    <cellStyle name="Normal 14 3 3 8" xfId="58661"/>
    <cellStyle name="Normal 14 3 3 9" xfId="58662"/>
    <cellStyle name="Normal 14 3 4" xfId="3382"/>
    <cellStyle name="Normal 14 3 4 2" xfId="7538"/>
    <cellStyle name="Normal 14 3 4 2 2" xfId="26525"/>
    <cellStyle name="Normal 14 3 4 2 2 2" xfId="51047"/>
    <cellStyle name="Normal 14 3 4 2 3" xfId="11468"/>
    <cellStyle name="Normal 14 3 4 2 3 2" xfId="36485"/>
    <cellStyle name="Normal 14 3 4 2 4" xfId="32612"/>
    <cellStyle name="Normal 14 3 4 3" xfId="5559"/>
    <cellStyle name="Normal 14 3 4 3 2" xfId="12341"/>
    <cellStyle name="Normal 14 3 4 3 2 2" xfId="37358"/>
    <cellStyle name="Normal 14 3 4 3 3" xfId="30681"/>
    <cellStyle name="Normal 14 3 4 4" xfId="9530"/>
    <cellStyle name="Normal 14 3 4 4 2" xfId="34547"/>
    <cellStyle name="Normal 14 3 4 5" xfId="28749"/>
    <cellStyle name="Normal 14 3 5" xfId="3477"/>
    <cellStyle name="Normal 14 3 5 2" xfId="7617"/>
    <cellStyle name="Normal 14 3 5 2 2" xfId="26941"/>
    <cellStyle name="Normal 14 3 5 2 2 2" xfId="51114"/>
    <cellStyle name="Normal 14 3 5 2 3" xfId="11547"/>
    <cellStyle name="Normal 14 3 5 2 3 2" xfId="36564"/>
    <cellStyle name="Normal 14 3 5 2 4" xfId="32691"/>
    <cellStyle name="Normal 14 3 5 3" xfId="5638"/>
    <cellStyle name="Normal 14 3 5 3 2" xfId="12342"/>
    <cellStyle name="Normal 14 3 5 3 2 2" xfId="37359"/>
    <cellStyle name="Normal 14 3 5 3 3" xfId="30760"/>
    <cellStyle name="Normal 14 3 5 4" xfId="9614"/>
    <cellStyle name="Normal 14 3 5 4 2" xfId="34631"/>
    <cellStyle name="Normal 14 3 5 5" xfId="28828"/>
    <cellStyle name="Normal 14 3 6" xfId="58663"/>
    <cellStyle name="Normal 14 3 7" xfId="58664"/>
    <cellStyle name="Normal 14 3 8" xfId="58665"/>
    <cellStyle name="Normal 14 3 9" xfId="58666"/>
    <cellStyle name="Normal 14 4" xfId="2118"/>
    <cellStyle name="Normal 14 4 10" xfId="27770"/>
    <cellStyle name="Normal 14 4 10 2" xfId="58667"/>
    <cellStyle name="Normal 14 4 11" xfId="58668"/>
    <cellStyle name="Normal 14 4 2" xfId="6548"/>
    <cellStyle name="Normal 14 4 2 2" xfId="20347"/>
    <cellStyle name="Normal 14 4 2 2 2" xfId="44909"/>
    <cellStyle name="Normal 14 4 2 2 3" xfId="58669"/>
    <cellStyle name="Normal 14 4 2 3" xfId="13919"/>
    <cellStyle name="Normal 14 4 2 3 2" xfId="38815"/>
    <cellStyle name="Normal 14 4 2 4" xfId="10489"/>
    <cellStyle name="Normal 14 4 2 4 2" xfId="35506"/>
    <cellStyle name="Normal 14 4 2 5" xfId="31633"/>
    <cellStyle name="Normal 14 4 3" xfId="4580"/>
    <cellStyle name="Normal 14 4 3 2" xfId="21303"/>
    <cellStyle name="Normal 14 4 3 2 2" xfId="45863"/>
    <cellStyle name="Normal 14 4 3 2 3" xfId="58670"/>
    <cellStyle name="Normal 14 4 3 3" xfId="12343"/>
    <cellStyle name="Normal 14 4 3 3 2" xfId="37360"/>
    <cellStyle name="Normal 14 4 3 4" xfId="29702"/>
    <cellStyle name="Normal 14 4 4" xfId="15009"/>
    <cellStyle name="Normal 14 4 4 2" xfId="22301"/>
    <cellStyle name="Normal 14 4 4 2 2" xfId="46860"/>
    <cellStyle name="Normal 14 4 4 2 3" xfId="58671"/>
    <cellStyle name="Normal 14 4 4 3" xfId="39851"/>
    <cellStyle name="Normal 14 4 4 4" xfId="58672"/>
    <cellStyle name="Normal 14 4 5" xfId="15946"/>
    <cellStyle name="Normal 14 4 5 2" xfId="23335"/>
    <cellStyle name="Normal 14 4 5 2 2" xfId="47878"/>
    <cellStyle name="Normal 14 4 5 2 3" xfId="58673"/>
    <cellStyle name="Normal 14 4 5 3" xfId="40742"/>
    <cellStyle name="Normal 14 4 5 4" xfId="58674"/>
    <cellStyle name="Normal 14 4 6" xfId="17009"/>
    <cellStyle name="Normal 14 4 6 2" xfId="24427"/>
    <cellStyle name="Normal 14 4 6 2 2" xfId="48966"/>
    <cellStyle name="Normal 14 4 6 2 3" xfId="58675"/>
    <cellStyle name="Normal 14 4 6 3" xfId="41759"/>
    <cellStyle name="Normal 14 4 6 4" xfId="58676"/>
    <cellStyle name="Normal 14 4 7" xfId="18106"/>
    <cellStyle name="Normal 14 4 7 2" xfId="25545"/>
    <cellStyle name="Normal 14 4 7 2 2" xfId="50068"/>
    <cellStyle name="Normal 14 4 7 2 3" xfId="58677"/>
    <cellStyle name="Normal 14 4 7 3" xfId="42802"/>
    <cellStyle name="Normal 14 4 7 4" xfId="58678"/>
    <cellStyle name="Normal 14 4 8" xfId="19984"/>
    <cellStyle name="Normal 14 4 8 2" xfId="44552"/>
    <cellStyle name="Normal 14 4 8 3" xfId="58679"/>
    <cellStyle name="Normal 14 4 9" xfId="8536"/>
    <cellStyle name="Normal 14 4 9 2" xfId="33553"/>
    <cellStyle name="Normal 14 5" xfId="2274"/>
    <cellStyle name="Normal 14 5 10" xfId="58680"/>
    <cellStyle name="Normal 14 5 2" xfId="6628"/>
    <cellStyle name="Normal 14 5 2 2" xfId="21382"/>
    <cellStyle name="Normal 14 5 2 2 2" xfId="45941"/>
    <cellStyle name="Normal 14 5 2 2 3" xfId="58681"/>
    <cellStyle name="Normal 14 5 2 3" xfId="14642"/>
    <cellStyle name="Normal 14 5 2 3 2" xfId="39508"/>
    <cellStyle name="Normal 14 5 2 4" xfId="10567"/>
    <cellStyle name="Normal 14 5 2 4 2" xfId="35584"/>
    <cellStyle name="Normal 14 5 2 5" xfId="31711"/>
    <cellStyle name="Normal 14 5 3" xfId="4658"/>
    <cellStyle name="Normal 14 5 3 2" xfId="22378"/>
    <cellStyle name="Normal 14 5 3 2 2" xfId="46935"/>
    <cellStyle name="Normal 14 5 3 2 3" xfId="58682"/>
    <cellStyle name="Normal 14 5 3 3" xfId="12344"/>
    <cellStyle name="Normal 14 5 3 3 2" xfId="37361"/>
    <cellStyle name="Normal 14 5 3 4" xfId="29780"/>
    <cellStyle name="Normal 14 5 4" xfId="16022"/>
    <cellStyle name="Normal 14 5 4 2" xfId="23413"/>
    <cellStyle name="Normal 14 5 4 2 2" xfId="47956"/>
    <cellStyle name="Normal 14 5 4 2 3" xfId="58683"/>
    <cellStyle name="Normal 14 5 4 3" xfId="40817"/>
    <cellStyle name="Normal 14 5 4 4" xfId="58684"/>
    <cellStyle name="Normal 14 5 5" xfId="17087"/>
    <cellStyle name="Normal 14 5 5 2" xfId="24505"/>
    <cellStyle name="Normal 14 5 5 2 2" xfId="49044"/>
    <cellStyle name="Normal 14 5 5 2 3" xfId="58685"/>
    <cellStyle name="Normal 14 5 5 3" xfId="41837"/>
    <cellStyle name="Normal 14 5 5 4" xfId="58686"/>
    <cellStyle name="Normal 14 5 6" xfId="18181"/>
    <cellStyle name="Normal 14 5 6 2" xfId="25623"/>
    <cellStyle name="Normal 14 5 6 2 2" xfId="50146"/>
    <cellStyle name="Normal 14 5 6 2 3" xfId="58687"/>
    <cellStyle name="Normal 14 5 6 3" xfId="42877"/>
    <cellStyle name="Normal 14 5 6 4" xfId="58688"/>
    <cellStyle name="Normal 14 5 7" xfId="20426"/>
    <cellStyle name="Normal 14 5 7 2" xfId="44987"/>
    <cellStyle name="Normal 14 5 7 3" xfId="58689"/>
    <cellStyle name="Normal 14 5 8" xfId="8614"/>
    <cellStyle name="Normal 14 5 8 2" xfId="33631"/>
    <cellStyle name="Normal 14 5 9" xfId="27848"/>
    <cellStyle name="Normal 14 5 9 2" xfId="58690"/>
    <cellStyle name="Normal 14 6" xfId="2369"/>
    <cellStyle name="Normal 14 7" xfId="2590"/>
    <cellStyle name="Normal 14 8" xfId="26773"/>
    <cellStyle name="Normal 140" xfId="1366"/>
    <cellStyle name="Normal 140 10" xfId="7996"/>
    <cellStyle name="Normal 140 10 2" xfId="33013"/>
    <cellStyle name="Normal 140 11" xfId="27230"/>
    <cellStyle name="Normal 140 11 2" xfId="58691"/>
    <cellStyle name="Normal 140 12" xfId="58692"/>
    <cellStyle name="Normal 140 2" xfId="1367"/>
    <cellStyle name="Normal 140 2 10" xfId="27231"/>
    <cellStyle name="Normal 140 2 10 2" xfId="58693"/>
    <cellStyle name="Normal 140 2 11" xfId="58694"/>
    <cellStyle name="Normal 140 2 2" xfId="2856"/>
    <cellStyle name="Normal 140 2 2 2" xfId="7021"/>
    <cellStyle name="Normal 140 2 2 2 2" xfId="26007"/>
    <cellStyle name="Normal 140 2 2 2 2 2" xfId="50530"/>
    <cellStyle name="Normal 140 2 2 2 2 3" xfId="58695"/>
    <cellStyle name="Normal 140 2 2 2 3" xfId="18530"/>
    <cellStyle name="Normal 140 2 2 2 3 2" xfId="43224"/>
    <cellStyle name="Normal 140 2 2 2 4" xfId="10951"/>
    <cellStyle name="Normal 140 2 2 2 4 2" xfId="35968"/>
    <cellStyle name="Normal 140 2 2 2 5" xfId="32095"/>
    <cellStyle name="Normal 140 2 2 3" xfId="5042"/>
    <cellStyle name="Normal 140 2 2 3 2" xfId="12345"/>
    <cellStyle name="Normal 140 2 2 3 2 2" xfId="37362"/>
    <cellStyle name="Normal 140 2 2 3 3" xfId="30164"/>
    <cellStyle name="Normal 140 2 2 4" xfId="9008"/>
    <cellStyle name="Normal 140 2 2 4 2" xfId="34025"/>
    <cellStyle name="Normal 140 2 2 5" xfId="28232"/>
    <cellStyle name="Normal 140 2 2 5 2" xfId="58696"/>
    <cellStyle name="Normal 140 2 2 6" xfId="58697"/>
    <cellStyle name="Normal 140 2 3" xfId="5995"/>
    <cellStyle name="Normal 140 2 3 2" xfId="20766"/>
    <cellStyle name="Normal 140 2 3 2 2" xfId="45327"/>
    <cellStyle name="Normal 140 2 3 2 3" xfId="58698"/>
    <cellStyle name="Normal 140 2 3 3" xfId="14220"/>
    <cellStyle name="Normal 140 2 3 3 2" xfId="39094"/>
    <cellStyle name="Normal 140 2 3 4" xfId="9950"/>
    <cellStyle name="Normal 140 2 3 4 2" xfId="34967"/>
    <cellStyle name="Normal 140 2 3 5" xfId="31094"/>
    <cellStyle name="Normal 140 2 4" xfId="4041"/>
    <cellStyle name="Normal 140 2 4 2" xfId="21776"/>
    <cellStyle name="Normal 140 2 4 2 2" xfId="46335"/>
    <cellStyle name="Normal 140 2 4 2 3" xfId="58699"/>
    <cellStyle name="Normal 140 2 4 3" xfId="12346"/>
    <cellStyle name="Normal 140 2 4 3 2" xfId="37363"/>
    <cellStyle name="Normal 140 2 4 4" xfId="29163"/>
    <cellStyle name="Normal 140 2 5" xfId="15423"/>
    <cellStyle name="Normal 140 2 5 2" xfId="22798"/>
    <cellStyle name="Normal 140 2 5 2 2" xfId="47341"/>
    <cellStyle name="Normal 140 2 5 2 3" xfId="58700"/>
    <cellStyle name="Normal 140 2 5 3" xfId="40220"/>
    <cellStyle name="Normal 140 2 5 4" xfId="58701"/>
    <cellStyle name="Normal 140 2 6" xfId="16480"/>
    <cellStyle name="Normal 140 2 6 2" xfId="23900"/>
    <cellStyle name="Normal 140 2 6 2 2" xfId="48439"/>
    <cellStyle name="Normal 140 2 6 2 3" xfId="58702"/>
    <cellStyle name="Normal 140 2 6 3" xfId="41234"/>
    <cellStyle name="Normal 140 2 6 4" xfId="58703"/>
    <cellStyle name="Normal 140 2 7" xfId="17564"/>
    <cellStyle name="Normal 140 2 7 2" xfId="25006"/>
    <cellStyle name="Normal 140 2 7 2 2" xfId="49529"/>
    <cellStyle name="Normal 140 2 7 2 3" xfId="58704"/>
    <cellStyle name="Normal 140 2 7 3" xfId="42263"/>
    <cellStyle name="Normal 140 2 7 4" xfId="58705"/>
    <cellStyle name="Normal 140 2 8" xfId="19451"/>
    <cellStyle name="Normal 140 2 8 2" xfId="44027"/>
    <cellStyle name="Normal 140 2 8 3" xfId="58706"/>
    <cellStyle name="Normal 140 2 9" xfId="7997"/>
    <cellStyle name="Normal 140 2 9 2" xfId="33014"/>
    <cellStyle name="Normal 140 3" xfId="2855"/>
    <cellStyle name="Normal 140 3 2" xfId="7020"/>
    <cellStyle name="Normal 140 3 2 2" xfId="26006"/>
    <cellStyle name="Normal 140 3 2 2 2" xfId="50529"/>
    <cellStyle name="Normal 140 3 2 2 3" xfId="58707"/>
    <cellStyle name="Normal 140 3 2 3" xfId="18529"/>
    <cellStyle name="Normal 140 3 2 3 2" xfId="43223"/>
    <cellStyle name="Normal 140 3 2 4" xfId="10950"/>
    <cellStyle name="Normal 140 3 2 4 2" xfId="35967"/>
    <cellStyle name="Normal 140 3 2 5" xfId="32094"/>
    <cellStyle name="Normal 140 3 3" xfId="5041"/>
    <cellStyle name="Normal 140 3 3 2" xfId="12347"/>
    <cellStyle name="Normal 140 3 3 2 2" xfId="37364"/>
    <cellStyle name="Normal 140 3 3 3" xfId="30163"/>
    <cellStyle name="Normal 140 3 4" xfId="9007"/>
    <cellStyle name="Normal 140 3 4 2" xfId="34024"/>
    <cellStyle name="Normal 140 3 5" xfId="28231"/>
    <cellStyle name="Normal 140 3 5 2" xfId="58708"/>
    <cellStyle name="Normal 140 3 6" xfId="58709"/>
    <cellStyle name="Normal 140 4" xfId="5994"/>
    <cellStyle name="Normal 140 4 2" xfId="20765"/>
    <cellStyle name="Normal 140 4 2 2" xfId="45326"/>
    <cellStyle name="Normal 140 4 2 3" xfId="58710"/>
    <cellStyle name="Normal 140 4 3" xfId="14219"/>
    <cellStyle name="Normal 140 4 3 2" xfId="39093"/>
    <cellStyle name="Normal 140 4 4" xfId="9949"/>
    <cellStyle name="Normal 140 4 4 2" xfId="34966"/>
    <cellStyle name="Normal 140 4 5" xfId="31093"/>
    <cellStyle name="Normal 140 5" xfId="4040"/>
    <cellStyle name="Normal 140 5 2" xfId="21775"/>
    <cellStyle name="Normal 140 5 2 2" xfId="46334"/>
    <cellStyle name="Normal 140 5 2 3" xfId="58711"/>
    <cellStyle name="Normal 140 5 3" xfId="12348"/>
    <cellStyle name="Normal 140 5 3 2" xfId="37365"/>
    <cellStyle name="Normal 140 5 4" xfId="29162"/>
    <cellStyle name="Normal 140 6" xfId="15422"/>
    <cellStyle name="Normal 140 6 2" xfId="22797"/>
    <cellStyle name="Normal 140 6 2 2" xfId="47340"/>
    <cellStyle name="Normal 140 6 2 3" xfId="58712"/>
    <cellStyle name="Normal 140 6 3" xfId="40219"/>
    <cellStyle name="Normal 140 6 4" xfId="58713"/>
    <cellStyle name="Normal 140 7" xfId="16479"/>
    <cellStyle name="Normal 140 7 2" xfId="23899"/>
    <cellStyle name="Normal 140 7 2 2" xfId="48438"/>
    <cellStyle name="Normal 140 7 2 3" xfId="58714"/>
    <cellStyle name="Normal 140 7 3" xfId="41233"/>
    <cellStyle name="Normal 140 7 4" xfId="58715"/>
    <cellStyle name="Normal 140 8" xfId="17563"/>
    <cellStyle name="Normal 140 8 2" xfId="25005"/>
    <cellStyle name="Normal 140 8 2 2" xfId="49528"/>
    <cellStyle name="Normal 140 8 2 3" xfId="58716"/>
    <cellStyle name="Normal 140 8 3" xfId="42262"/>
    <cellStyle name="Normal 140 8 4" xfId="58717"/>
    <cellStyle name="Normal 140 9" xfId="19450"/>
    <cellStyle name="Normal 140 9 2" xfId="44026"/>
    <cellStyle name="Normal 140 9 3" xfId="58718"/>
    <cellStyle name="Normal 141" xfId="1368"/>
    <cellStyle name="Normal 141 10" xfId="7998"/>
    <cellStyle name="Normal 141 10 2" xfId="33015"/>
    <cellStyle name="Normal 141 11" xfId="27232"/>
    <cellStyle name="Normal 141 11 2" xfId="58719"/>
    <cellStyle name="Normal 141 12" xfId="58720"/>
    <cellStyle name="Normal 141 2" xfId="1369"/>
    <cellStyle name="Normal 141 2 10" xfId="27233"/>
    <cellStyle name="Normal 141 2 10 2" xfId="58721"/>
    <cellStyle name="Normal 141 2 11" xfId="58722"/>
    <cellStyle name="Normal 141 2 2" xfId="2858"/>
    <cellStyle name="Normal 141 2 2 2" xfId="7023"/>
    <cellStyle name="Normal 141 2 2 2 2" xfId="26009"/>
    <cellStyle name="Normal 141 2 2 2 2 2" xfId="50532"/>
    <cellStyle name="Normal 141 2 2 2 2 3" xfId="58723"/>
    <cellStyle name="Normal 141 2 2 2 3" xfId="18532"/>
    <cellStyle name="Normal 141 2 2 2 3 2" xfId="43226"/>
    <cellStyle name="Normal 141 2 2 2 4" xfId="10953"/>
    <cellStyle name="Normal 141 2 2 2 4 2" xfId="35970"/>
    <cellStyle name="Normal 141 2 2 2 5" xfId="32097"/>
    <cellStyle name="Normal 141 2 2 3" xfId="5044"/>
    <cellStyle name="Normal 141 2 2 3 2" xfId="12349"/>
    <cellStyle name="Normal 141 2 2 3 2 2" xfId="37366"/>
    <cellStyle name="Normal 141 2 2 3 3" xfId="30166"/>
    <cellStyle name="Normal 141 2 2 4" xfId="9010"/>
    <cellStyle name="Normal 141 2 2 4 2" xfId="34027"/>
    <cellStyle name="Normal 141 2 2 5" xfId="28234"/>
    <cellStyle name="Normal 141 2 2 5 2" xfId="58724"/>
    <cellStyle name="Normal 141 2 2 6" xfId="58725"/>
    <cellStyle name="Normal 141 2 3" xfId="5997"/>
    <cellStyle name="Normal 141 2 3 2" xfId="20768"/>
    <cellStyle name="Normal 141 2 3 2 2" xfId="45329"/>
    <cellStyle name="Normal 141 2 3 2 3" xfId="58726"/>
    <cellStyle name="Normal 141 2 3 3" xfId="14222"/>
    <cellStyle name="Normal 141 2 3 3 2" xfId="39096"/>
    <cellStyle name="Normal 141 2 3 4" xfId="9952"/>
    <cellStyle name="Normal 141 2 3 4 2" xfId="34969"/>
    <cellStyle name="Normal 141 2 3 5" xfId="31096"/>
    <cellStyle name="Normal 141 2 4" xfId="4043"/>
    <cellStyle name="Normal 141 2 4 2" xfId="21778"/>
    <cellStyle name="Normal 141 2 4 2 2" xfId="46337"/>
    <cellStyle name="Normal 141 2 4 2 3" xfId="58727"/>
    <cellStyle name="Normal 141 2 4 3" xfId="12350"/>
    <cellStyle name="Normal 141 2 4 3 2" xfId="37367"/>
    <cellStyle name="Normal 141 2 4 4" xfId="29165"/>
    <cellStyle name="Normal 141 2 5" xfId="15425"/>
    <cellStyle name="Normal 141 2 5 2" xfId="22800"/>
    <cellStyle name="Normal 141 2 5 2 2" xfId="47343"/>
    <cellStyle name="Normal 141 2 5 2 3" xfId="58728"/>
    <cellStyle name="Normal 141 2 5 3" xfId="40222"/>
    <cellStyle name="Normal 141 2 5 4" xfId="58729"/>
    <cellStyle name="Normal 141 2 6" xfId="16482"/>
    <cellStyle name="Normal 141 2 6 2" xfId="23902"/>
    <cellStyle name="Normal 141 2 6 2 2" xfId="48441"/>
    <cellStyle name="Normal 141 2 6 2 3" xfId="58730"/>
    <cellStyle name="Normal 141 2 6 3" xfId="41236"/>
    <cellStyle name="Normal 141 2 6 4" xfId="58731"/>
    <cellStyle name="Normal 141 2 7" xfId="17566"/>
    <cellStyle name="Normal 141 2 7 2" xfId="25008"/>
    <cellStyle name="Normal 141 2 7 2 2" xfId="49531"/>
    <cellStyle name="Normal 141 2 7 2 3" xfId="58732"/>
    <cellStyle name="Normal 141 2 7 3" xfId="42265"/>
    <cellStyle name="Normal 141 2 7 4" xfId="58733"/>
    <cellStyle name="Normal 141 2 8" xfId="19453"/>
    <cellStyle name="Normal 141 2 8 2" xfId="44029"/>
    <cellStyle name="Normal 141 2 8 3" xfId="58734"/>
    <cellStyle name="Normal 141 2 9" xfId="7999"/>
    <cellStyle name="Normal 141 2 9 2" xfId="33016"/>
    <cellStyle name="Normal 141 3" xfId="2857"/>
    <cellStyle name="Normal 141 3 2" xfId="7022"/>
    <cellStyle name="Normal 141 3 2 2" xfId="26008"/>
    <cellStyle name="Normal 141 3 2 2 2" xfId="50531"/>
    <cellStyle name="Normal 141 3 2 2 3" xfId="58735"/>
    <cellStyle name="Normal 141 3 2 3" xfId="18531"/>
    <cellStyle name="Normal 141 3 2 3 2" xfId="43225"/>
    <cellStyle name="Normal 141 3 2 4" xfId="10952"/>
    <cellStyle name="Normal 141 3 2 4 2" xfId="35969"/>
    <cellStyle name="Normal 141 3 2 5" xfId="32096"/>
    <cellStyle name="Normal 141 3 3" xfId="5043"/>
    <cellStyle name="Normal 141 3 3 2" xfId="12351"/>
    <cellStyle name="Normal 141 3 3 2 2" xfId="37368"/>
    <cellStyle name="Normal 141 3 3 3" xfId="30165"/>
    <cellStyle name="Normal 141 3 4" xfId="9009"/>
    <cellStyle name="Normal 141 3 4 2" xfId="34026"/>
    <cellStyle name="Normal 141 3 5" xfId="28233"/>
    <cellStyle name="Normal 141 3 5 2" xfId="58736"/>
    <cellStyle name="Normal 141 3 6" xfId="58737"/>
    <cellStyle name="Normal 141 4" xfId="5996"/>
    <cellStyle name="Normal 141 4 2" xfId="20767"/>
    <cellStyle name="Normal 141 4 2 2" xfId="45328"/>
    <cellStyle name="Normal 141 4 2 3" xfId="58738"/>
    <cellStyle name="Normal 141 4 3" xfId="14221"/>
    <cellStyle name="Normal 141 4 3 2" xfId="39095"/>
    <cellStyle name="Normal 141 4 4" xfId="9951"/>
    <cellStyle name="Normal 141 4 4 2" xfId="34968"/>
    <cellStyle name="Normal 141 4 5" xfId="31095"/>
    <cellStyle name="Normal 141 5" xfId="4042"/>
    <cellStyle name="Normal 141 5 2" xfId="21777"/>
    <cellStyle name="Normal 141 5 2 2" xfId="46336"/>
    <cellStyle name="Normal 141 5 2 3" xfId="58739"/>
    <cellStyle name="Normal 141 5 3" xfId="12352"/>
    <cellStyle name="Normal 141 5 3 2" xfId="37369"/>
    <cellStyle name="Normal 141 5 4" xfId="29164"/>
    <cellStyle name="Normal 141 6" xfId="15424"/>
    <cellStyle name="Normal 141 6 2" xfId="22799"/>
    <cellStyle name="Normal 141 6 2 2" xfId="47342"/>
    <cellStyle name="Normal 141 6 2 3" xfId="58740"/>
    <cellStyle name="Normal 141 6 3" xfId="40221"/>
    <cellStyle name="Normal 141 6 4" xfId="58741"/>
    <cellStyle name="Normal 141 7" xfId="16481"/>
    <cellStyle name="Normal 141 7 2" xfId="23901"/>
    <cellStyle name="Normal 141 7 2 2" xfId="48440"/>
    <cellStyle name="Normal 141 7 2 3" xfId="58742"/>
    <cellStyle name="Normal 141 7 3" xfId="41235"/>
    <cellStyle name="Normal 141 7 4" xfId="58743"/>
    <cellStyle name="Normal 141 8" xfId="17565"/>
    <cellStyle name="Normal 141 8 2" xfId="25007"/>
    <cellStyle name="Normal 141 8 2 2" xfId="49530"/>
    <cellStyle name="Normal 141 8 2 3" xfId="58744"/>
    <cellStyle name="Normal 141 8 3" xfId="42264"/>
    <cellStyle name="Normal 141 8 4" xfId="58745"/>
    <cellStyle name="Normal 141 9" xfId="19452"/>
    <cellStyle name="Normal 141 9 2" xfId="44028"/>
    <cellStyle name="Normal 141 9 3" xfId="58746"/>
    <cellStyle name="Normal 142" xfId="1370"/>
    <cellStyle name="Normal 142 10" xfId="8000"/>
    <cellStyle name="Normal 142 10 2" xfId="33017"/>
    <cellStyle name="Normal 142 11" xfId="27234"/>
    <cellStyle name="Normal 142 11 2" xfId="58747"/>
    <cellStyle name="Normal 142 12" xfId="58748"/>
    <cellStyle name="Normal 142 2" xfId="1371"/>
    <cellStyle name="Normal 142 2 10" xfId="27235"/>
    <cellStyle name="Normal 142 2 10 2" xfId="58749"/>
    <cellStyle name="Normal 142 2 11" xfId="58750"/>
    <cellStyle name="Normal 142 2 2" xfId="2860"/>
    <cellStyle name="Normal 142 2 2 2" xfId="7025"/>
    <cellStyle name="Normal 142 2 2 2 2" xfId="26011"/>
    <cellStyle name="Normal 142 2 2 2 2 2" xfId="50534"/>
    <cellStyle name="Normal 142 2 2 2 2 3" xfId="58751"/>
    <cellStyle name="Normal 142 2 2 2 3" xfId="18534"/>
    <cellStyle name="Normal 142 2 2 2 3 2" xfId="43228"/>
    <cellStyle name="Normal 142 2 2 2 4" xfId="10955"/>
    <cellStyle name="Normal 142 2 2 2 4 2" xfId="35972"/>
    <cellStyle name="Normal 142 2 2 2 5" xfId="32099"/>
    <cellStyle name="Normal 142 2 2 3" xfId="5046"/>
    <cellStyle name="Normal 142 2 2 3 2" xfId="12353"/>
    <cellStyle name="Normal 142 2 2 3 2 2" xfId="37370"/>
    <cellStyle name="Normal 142 2 2 3 3" xfId="30168"/>
    <cellStyle name="Normal 142 2 2 4" xfId="9012"/>
    <cellStyle name="Normal 142 2 2 4 2" xfId="34029"/>
    <cellStyle name="Normal 142 2 2 5" xfId="28236"/>
    <cellStyle name="Normal 142 2 2 5 2" xfId="58752"/>
    <cellStyle name="Normal 142 2 2 6" xfId="58753"/>
    <cellStyle name="Normal 142 2 3" xfId="5999"/>
    <cellStyle name="Normal 142 2 3 2" xfId="20770"/>
    <cellStyle name="Normal 142 2 3 2 2" xfId="45331"/>
    <cellStyle name="Normal 142 2 3 2 3" xfId="58754"/>
    <cellStyle name="Normal 142 2 3 3" xfId="14224"/>
    <cellStyle name="Normal 142 2 3 3 2" xfId="39098"/>
    <cellStyle name="Normal 142 2 3 4" xfId="9954"/>
    <cellStyle name="Normal 142 2 3 4 2" xfId="34971"/>
    <cellStyle name="Normal 142 2 3 5" xfId="31098"/>
    <cellStyle name="Normal 142 2 4" xfId="4045"/>
    <cellStyle name="Normal 142 2 4 2" xfId="21780"/>
    <cellStyle name="Normal 142 2 4 2 2" xfId="46339"/>
    <cellStyle name="Normal 142 2 4 2 3" xfId="58755"/>
    <cellStyle name="Normal 142 2 4 3" xfId="12354"/>
    <cellStyle name="Normal 142 2 4 3 2" xfId="37371"/>
    <cellStyle name="Normal 142 2 4 4" xfId="29167"/>
    <cellStyle name="Normal 142 2 5" xfId="15427"/>
    <cellStyle name="Normal 142 2 5 2" xfId="22802"/>
    <cellStyle name="Normal 142 2 5 2 2" xfId="47345"/>
    <cellStyle name="Normal 142 2 5 2 3" xfId="58756"/>
    <cellStyle name="Normal 142 2 5 3" xfId="40224"/>
    <cellStyle name="Normal 142 2 5 4" xfId="58757"/>
    <cellStyle name="Normal 142 2 6" xfId="16484"/>
    <cellStyle name="Normal 142 2 6 2" xfId="23904"/>
    <cellStyle name="Normal 142 2 6 2 2" xfId="48443"/>
    <cellStyle name="Normal 142 2 6 2 3" xfId="58758"/>
    <cellStyle name="Normal 142 2 6 3" xfId="41238"/>
    <cellStyle name="Normal 142 2 6 4" xfId="58759"/>
    <cellStyle name="Normal 142 2 7" xfId="17568"/>
    <cellStyle name="Normal 142 2 7 2" xfId="25010"/>
    <cellStyle name="Normal 142 2 7 2 2" xfId="49533"/>
    <cellStyle name="Normal 142 2 7 2 3" xfId="58760"/>
    <cellStyle name="Normal 142 2 7 3" xfId="42267"/>
    <cellStyle name="Normal 142 2 7 4" xfId="58761"/>
    <cellStyle name="Normal 142 2 8" xfId="19455"/>
    <cellStyle name="Normal 142 2 8 2" xfId="44031"/>
    <cellStyle name="Normal 142 2 8 3" xfId="58762"/>
    <cellStyle name="Normal 142 2 9" xfId="8001"/>
    <cellStyle name="Normal 142 2 9 2" xfId="33018"/>
    <cellStyle name="Normal 142 3" xfId="2859"/>
    <cellStyle name="Normal 142 3 2" xfId="7024"/>
    <cellStyle name="Normal 142 3 2 2" xfId="26010"/>
    <cellStyle name="Normal 142 3 2 2 2" xfId="50533"/>
    <cellStyle name="Normal 142 3 2 2 3" xfId="58763"/>
    <cellStyle name="Normal 142 3 2 3" xfId="18533"/>
    <cellStyle name="Normal 142 3 2 3 2" xfId="43227"/>
    <cellStyle name="Normal 142 3 2 4" xfId="10954"/>
    <cellStyle name="Normal 142 3 2 4 2" xfId="35971"/>
    <cellStyle name="Normal 142 3 2 5" xfId="32098"/>
    <cellStyle name="Normal 142 3 3" xfId="5045"/>
    <cellStyle name="Normal 142 3 3 2" xfId="12355"/>
    <cellStyle name="Normal 142 3 3 2 2" xfId="37372"/>
    <cellStyle name="Normal 142 3 3 3" xfId="30167"/>
    <cellStyle name="Normal 142 3 4" xfId="9011"/>
    <cellStyle name="Normal 142 3 4 2" xfId="34028"/>
    <cellStyle name="Normal 142 3 5" xfId="28235"/>
    <cellStyle name="Normal 142 3 5 2" xfId="58764"/>
    <cellStyle name="Normal 142 3 6" xfId="58765"/>
    <cellStyle name="Normal 142 4" xfId="5998"/>
    <cellStyle name="Normal 142 4 2" xfId="20769"/>
    <cellStyle name="Normal 142 4 2 2" xfId="45330"/>
    <cellStyle name="Normal 142 4 2 3" xfId="58766"/>
    <cellStyle name="Normal 142 4 3" xfId="14223"/>
    <cellStyle name="Normal 142 4 3 2" xfId="39097"/>
    <cellStyle name="Normal 142 4 4" xfId="9953"/>
    <cellStyle name="Normal 142 4 4 2" xfId="34970"/>
    <cellStyle name="Normal 142 4 5" xfId="31097"/>
    <cellStyle name="Normal 142 5" xfId="4044"/>
    <cellStyle name="Normal 142 5 2" xfId="21779"/>
    <cellStyle name="Normal 142 5 2 2" xfId="46338"/>
    <cellStyle name="Normal 142 5 2 3" xfId="58767"/>
    <cellStyle name="Normal 142 5 3" xfId="12356"/>
    <cellStyle name="Normal 142 5 3 2" xfId="37373"/>
    <cellStyle name="Normal 142 5 4" xfId="29166"/>
    <cellStyle name="Normal 142 6" xfId="15426"/>
    <cellStyle name="Normal 142 6 2" xfId="22801"/>
    <cellStyle name="Normal 142 6 2 2" xfId="47344"/>
    <cellStyle name="Normal 142 6 2 3" xfId="58768"/>
    <cellStyle name="Normal 142 6 3" xfId="40223"/>
    <cellStyle name="Normal 142 6 4" xfId="58769"/>
    <cellStyle name="Normal 142 7" xfId="16483"/>
    <cellStyle name="Normal 142 7 2" xfId="23903"/>
    <cellStyle name="Normal 142 7 2 2" xfId="48442"/>
    <cellStyle name="Normal 142 7 2 3" xfId="58770"/>
    <cellStyle name="Normal 142 7 3" xfId="41237"/>
    <cellStyle name="Normal 142 7 4" xfId="58771"/>
    <cellStyle name="Normal 142 8" xfId="17567"/>
    <cellStyle name="Normal 142 8 2" xfId="25009"/>
    <cellStyle name="Normal 142 8 2 2" xfId="49532"/>
    <cellStyle name="Normal 142 8 2 3" xfId="58772"/>
    <cellStyle name="Normal 142 8 3" xfId="42266"/>
    <cellStyle name="Normal 142 8 4" xfId="58773"/>
    <cellStyle name="Normal 142 9" xfId="19454"/>
    <cellStyle name="Normal 142 9 2" xfId="44030"/>
    <cellStyle name="Normal 142 9 3" xfId="58774"/>
    <cellStyle name="Normal 143" xfId="1372"/>
    <cellStyle name="Normal 143 10" xfId="8002"/>
    <cellStyle name="Normal 143 10 2" xfId="33019"/>
    <cellStyle name="Normal 143 11" xfId="27236"/>
    <cellStyle name="Normal 143 11 2" xfId="58775"/>
    <cellStyle name="Normal 143 12" xfId="58776"/>
    <cellStyle name="Normal 143 2" xfId="1373"/>
    <cellStyle name="Normal 143 2 10" xfId="27237"/>
    <cellStyle name="Normal 143 2 10 2" xfId="58777"/>
    <cellStyle name="Normal 143 2 11" xfId="58778"/>
    <cellStyle name="Normal 143 2 2" xfId="2862"/>
    <cellStyle name="Normal 143 2 2 2" xfId="7027"/>
    <cellStyle name="Normal 143 2 2 2 2" xfId="26013"/>
    <cellStyle name="Normal 143 2 2 2 2 2" xfId="50536"/>
    <cellStyle name="Normal 143 2 2 2 2 3" xfId="58779"/>
    <cellStyle name="Normal 143 2 2 2 3" xfId="18536"/>
    <cellStyle name="Normal 143 2 2 2 3 2" xfId="43230"/>
    <cellStyle name="Normal 143 2 2 2 4" xfId="10957"/>
    <cellStyle name="Normal 143 2 2 2 4 2" xfId="35974"/>
    <cellStyle name="Normal 143 2 2 2 5" xfId="32101"/>
    <cellStyle name="Normal 143 2 2 3" xfId="5048"/>
    <cellStyle name="Normal 143 2 2 3 2" xfId="12357"/>
    <cellStyle name="Normal 143 2 2 3 2 2" xfId="37374"/>
    <cellStyle name="Normal 143 2 2 3 3" xfId="30170"/>
    <cellStyle name="Normal 143 2 2 4" xfId="9014"/>
    <cellStyle name="Normal 143 2 2 4 2" xfId="34031"/>
    <cellStyle name="Normal 143 2 2 5" xfId="28238"/>
    <cellStyle name="Normal 143 2 2 5 2" xfId="58780"/>
    <cellStyle name="Normal 143 2 2 6" xfId="58781"/>
    <cellStyle name="Normal 143 2 3" xfId="6001"/>
    <cellStyle name="Normal 143 2 3 2" xfId="20772"/>
    <cellStyle name="Normal 143 2 3 2 2" xfId="45333"/>
    <cellStyle name="Normal 143 2 3 2 3" xfId="58782"/>
    <cellStyle name="Normal 143 2 3 3" xfId="14226"/>
    <cellStyle name="Normal 143 2 3 3 2" xfId="39100"/>
    <cellStyle name="Normal 143 2 3 4" xfId="9956"/>
    <cellStyle name="Normal 143 2 3 4 2" xfId="34973"/>
    <cellStyle name="Normal 143 2 3 5" xfId="31100"/>
    <cellStyle name="Normal 143 2 4" xfId="4047"/>
    <cellStyle name="Normal 143 2 4 2" xfId="21782"/>
    <cellStyle name="Normal 143 2 4 2 2" xfId="46341"/>
    <cellStyle name="Normal 143 2 4 2 3" xfId="58783"/>
    <cellStyle name="Normal 143 2 4 3" xfId="12358"/>
    <cellStyle name="Normal 143 2 4 3 2" xfId="37375"/>
    <cellStyle name="Normal 143 2 4 4" xfId="29169"/>
    <cellStyle name="Normal 143 2 5" xfId="15429"/>
    <cellStyle name="Normal 143 2 5 2" xfId="22804"/>
    <cellStyle name="Normal 143 2 5 2 2" xfId="47347"/>
    <cellStyle name="Normal 143 2 5 2 3" xfId="58784"/>
    <cellStyle name="Normal 143 2 5 3" xfId="40226"/>
    <cellStyle name="Normal 143 2 5 4" xfId="58785"/>
    <cellStyle name="Normal 143 2 6" xfId="16486"/>
    <cellStyle name="Normal 143 2 6 2" xfId="23906"/>
    <cellStyle name="Normal 143 2 6 2 2" xfId="48445"/>
    <cellStyle name="Normal 143 2 6 2 3" xfId="58786"/>
    <cellStyle name="Normal 143 2 6 3" xfId="41240"/>
    <cellStyle name="Normal 143 2 6 4" xfId="58787"/>
    <cellStyle name="Normal 143 2 7" xfId="17570"/>
    <cellStyle name="Normal 143 2 7 2" xfId="25012"/>
    <cellStyle name="Normal 143 2 7 2 2" xfId="49535"/>
    <cellStyle name="Normal 143 2 7 2 3" xfId="58788"/>
    <cellStyle name="Normal 143 2 7 3" xfId="42269"/>
    <cellStyle name="Normal 143 2 7 4" xfId="58789"/>
    <cellStyle name="Normal 143 2 8" xfId="19457"/>
    <cellStyle name="Normal 143 2 8 2" xfId="44033"/>
    <cellStyle name="Normal 143 2 8 3" xfId="58790"/>
    <cellStyle name="Normal 143 2 9" xfId="8003"/>
    <cellStyle name="Normal 143 2 9 2" xfId="33020"/>
    <cellStyle name="Normal 143 3" xfId="2861"/>
    <cellStyle name="Normal 143 3 2" xfId="7026"/>
    <cellStyle name="Normal 143 3 2 2" xfId="26012"/>
    <cellStyle name="Normal 143 3 2 2 2" xfId="50535"/>
    <cellStyle name="Normal 143 3 2 2 3" xfId="58791"/>
    <cellStyle name="Normal 143 3 2 3" xfId="18535"/>
    <cellStyle name="Normal 143 3 2 3 2" xfId="43229"/>
    <cellStyle name="Normal 143 3 2 4" xfId="10956"/>
    <cellStyle name="Normal 143 3 2 4 2" xfId="35973"/>
    <cellStyle name="Normal 143 3 2 5" xfId="32100"/>
    <cellStyle name="Normal 143 3 3" xfId="5047"/>
    <cellStyle name="Normal 143 3 3 2" xfId="12359"/>
    <cellStyle name="Normal 143 3 3 2 2" xfId="37376"/>
    <cellStyle name="Normal 143 3 3 3" xfId="30169"/>
    <cellStyle name="Normal 143 3 4" xfId="9013"/>
    <cellStyle name="Normal 143 3 4 2" xfId="34030"/>
    <cellStyle name="Normal 143 3 5" xfId="28237"/>
    <cellStyle name="Normal 143 3 5 2" xfId="58792"/>
    <cellStyle name="Normal 143 3 6" xfId="58793"/>
    <cellStyle name="Normal 143 4" xfId="6000"/>
    <cellStyle name="Normal 143 4 2" xfId="20771"/>
    <cellStyle name="Normal 143 4 2 2" xfId="45332"/>
    <cellStyle name="Normal 143 4 2 3" xfId="58794"/>
    <cellStyle name="Normal 143 4 3" xfId="14225"/>
    <cellStyle name="Normal 143 4 3 2" xfId="39099"/>
    <cellStyle name="Normal 143 4 4" xfId="9955"/>
    <cellStyle name="Normal 143 4 4 2" xfId="34972"/>
    <cellStyle name="Normal 143 4 5" xfId="31099"/>
    <cellStyle name="Normal 143 5" xfId="4046"/>
    <cellStyle name="Normal 143 5 2" xfId="21781"/>
    <cellStyle name="Normal 143 5 2 2" xfId="46340"/>
    <cellStyle name="Normal 143 5 2 3" xfId="58795"/>
    <cellStyle name="Normal 143 5 3" xfId="12360"/>
    <cellStyle name="Normal 143 5 3 2" xfId="37377"/>
    <cellStyle name="Normal 143 5 4" xfId="29168"/>
    <cellStyle name="Normal 143 6" xfId="15428"/>
    <cellStyle name="Normal 143 6 2" xfId="22803"/>
    <cellStyle name="Normal 143 6 2 2" xfId="47346"/>
    <cellStyle name="Normal 143 6 2 3" xfId="58796"/>
    <cellStyle name="Normal 143 6 3" xfId="40225"/>
    <cellStyle name="Normal 143 6 4" xfId="58797"/>
    <cellStyle name="Normal 143 7" xfId="16485"/>
    <cellStyle name="Normal 143 7 2" xfId="23905"/>
    <cellStyle name="Normal 143 7 2 2" xfId="48444"/>
    <cellStyle name="Normal 143 7 2 3" xfId="58798"/>
    <cellStyle name="Normal 143 7 3" xfId="41239"/>
    <cellStyle name="Normal 143 7 4" xfId="58799"/>
    <cellStyle name="Normal 143 8" xfId="17569"/>
    <cellStyle name="Normal 143 8 2" xfId="25011"/>
    <cellStyle name="Normal 143 8 2 2" xfId="49534"/>
    <cellStyle name="Normal 143 8 2 3" xfId="58800"/>
    <cellStyle name="Normal 143 8 3" xfId="42268"/>
    <cellStyle name="Normal 143 8 4" xfId="58801"/>
    <cellStyle name="Normal 143 9" xfId="19456"/>
    <cellStyle name="Normal 143 9 2" xfId="44032"/>
    <cellStyle name="Normal 143 9 3" xfId="58802"/>
    <cellStyle name="Normal 144" xfId="1374"/>
    <cellStyle name="Normal 144 10" xfId="8004"/>
    <cellStyle name="Normal 144 10 2" xfId="33021"/>
    <cellStyle name="Normal 144 11" xfId="27238"/>
    <cellStyle name="Normal 144 11 2" xfId="58803"/>
    <cellStyle name="Normal 144 12" xfId="58804"/>
    <cellStyle name="Normal 144 2" xfId="1375"/>
    <cellStyle name="Normal 144 2 10" xfId="27239"/>
    <cellStyle name="Normal 144 2 10 2" xfId="58805"/>
    <cellStyle name="Normal 144 2 11" xfId="58806"/>
    <cellStyle name="Normal 144 2 2" xfId="2864"/>
    <cellStyle name="Normal 144 2 2 2" xfId="7029"/>
    <cellStyle name="Normal 144 2 2 2 2" xfId="26015"/>
    <cellStyle name="Normal 144 2 2 2 2 2" xfId="50538"/>
    <cellStyle name="Normal 144 2 2 2 2 3" xfId="58807"/>
    <cellStyle name="Normal 144 2 2 2 3" xfId="18538"/>
    <cellStyle name="Normal 144 2 2 2 3 2" xfId="43232"/>
    <cellStyle name="Normal 144 2 2 2 4" xfId="10959"/>
    <cellStyle name="Normal 144 2 2 2 4 2" xfId="35976"/>
    <cellStyle name="Normal 144 2 2 2 5" xfId="32103"/>
    <cellStyle name="Normal 144 2 2 3" xfId="5050"/>
    <cellStyle name="Normal 144 2 2 3 2" xfId="12361"/>
    <cellStyle name="Normal 144 2 2 3 2 2" xfId="37378"/>
    <cellStyle name="Normal 144 2 2 3 3" xfId="30172"/>
    <cellStyle name="Normal 144 2 2 4" xfId="9016"/>
    <cellStyle name="Normal 144 2 2 4 2" xfId="34033"/>
    <cellStyle name="Normal 144 2 2 5" xfId="28240"/>
    <cellStyle name="Normal 144 2 2 5 2" xfId="58808"/>
    <cellStyle name="Normal 144 2 2 6" xfId="58809"/>
    <cellStyle name="Normal 144 2 3" xfId="6003"/>
    <cellStyle name="Normal 144 2 3 2" xfId="20774"/>
    <cellStyle name="Normal 144 2 3 2 2" xfId="45335"/>
    <cellStyle name="Normal 144 2 3 2 3" xfId="58810"/>
    <cellStyle name="Normal 144 2 3 3" xfId="14228"/>
    <cellStyle name="Normal 144 2 3 3 2" xfId="39102"/>
    <cellStyle name="Normal 144 2 3 4" xfId="9958"/>
    <cellStyle name="Normal 144 2 3 4 2" xfId="34975"/>
    <cellStyle name="Normal 144 2 3 5" xfId="31102"/>
    <cellStyle name="Normal 144 2 4" xfId="4049"/>
    <cellStyle name="Normal 144 2 4 2" xfId="21784"/>
    <cellStyle name="Normal 144 2 4 2 2" xfId="46343"/>
    <cellStyle name="Normal 144 2 4 2 3" xfId="58811"/>
    <cellStyle name="Normal 144 2 4 3" xfId="12362"/>
    <cellStyle name="Normal 144 2 4 3 2" xfId="37379"/>
    <cellStyle name="Normal 144 2 4 4" xfId="29171"/>
    <cellStyle name="Normal 144 2 5" xfId="15431"/>
    <cellStyle name="Normal 144 2 5 2" xfId="22806"/>
    <cellStyle name="Normal 144 2 5 2 2" xfId="47349"/>
    <cellStyle name="Normal 144 2 5 2 3" xfId="58812"/>
    <cellStyle name="Normal 144 2 5 3" xfId="40228"/>
    <cellStyle name="Normal 144 2 5 4" xfId="58813"/>
    <cellStyle name="Normal 144 2 6" xfId="16488"/>
    <cellStyle name="Normal 144 2 6 2" xfId="23908"/>
    <cellStyle name="Normal 144 2 6 2 2" xfId="48447"/>
    <cellStyle name="Normal 144 2 6 2 3" xfId="58814"/>
    <cellStyle name="Normal 144 2 6 3" xfId="41242"/>
    <cellStyle name="Normal 144 2 6 4" xfId="58815"/>
    <cellStyle name="Normal 144 2 7" xfId="17572"/>
    <cellStyle name="Normal 144 2 7 2" xfId="25014"/>
    <cellStyle name="Normal 144 2 7 2 2" xfId="49537"/>
    <cellStyle name="Normal 144 2 7 2 3" xfId="58816"/>
    <cellStyle name="Normal 144 2 7 3" xfId="42271"/>
    <cellStyle name="Normal 144 2 7 4" xfId="58817"/>
    <cellStyle name="Normal 144 2 8" xfId="19459"/>
    <cellStyle name="Normal 144 2 8 2" xfId="44035"/>
    <cellStyle name="Normal 144 2 8 3" xfId="58818"/>
    <cellStyle name="Normal 144 2 9" xfId="8005"/>
    <cellStyle name="Normal 144 2 9 2" xfId="33022"/>
    <cellStyle name="Normal 144 3" xfId="2863"/>
    <cellStyle name="Normal 144 3 2" xfId="7028"/>
    <cellStyle name="Normal 144 3 2 2" xfId="26014"/>
    <cellStyle name="Normal 144 3 2 2 2" xfId="50537"/>
    <cellStyle name="Normal 144 3 2 2 3" xfId="58819"/>
    <cellStyle name="Normal 144 3 2 3" xfId="18537"/>
    <cellStyle name="Normal 144 3 2 3 2" xfId="43231"/>
    <cellStyle name="Normal 144 3 2 4" xfId="10958"/>
    <cellStyle name="Normal 144 3 2 4 2" xfId="35975"/>
    <cellStyle name="Normal 144 3 2 5" xfId="32102"/>
    <cellStyle name="Normal 144 3 3" xfId="5049"/>
    <cellStyle name="Normal 144 3 3 2" xfId="12363"/>
    <cellStyle name="Normal 144 3 3 2 2" xfId="37380"/>
    <cellStyle name="Normal 144 3 3 3" xfId="30171"/>
    <cellStyle name="Normal 144 3 4" xfId="9015"/>
    <cellStyle name="Normal 144 3 4 2" xfId="34032"/>
    <cellStyle name="Normal 144 3 5" xfId="28239"/>
    <cellStyle name="Normal 144 3 5 2" xfId="58820"/>
    <cellStyle name="Normal 144 3 6" xfId="58821"/>
    <cellStyle name="Normal 144 4" xfId="6002"/>
    <cellStyle name="Normal 144 4 2" xfId="20773"/>
    <cellStyle name="Normal 144 4 2 2" xfId="45334"/>
    <cellStyle name="Normal 144 4 2 3" xfId="58822"/>
    <cellStyle name="Normal 144 4 3" xfId="14227"/>
    <cellStyle name="Normal 144 4 3 2" xfId="39101"/>
    <cellStyle name="Normal 144 4 4" xfId="9957"/>
    <cellStyle name="Normal 144 4 4 2" xfId="34974"/>
    <cellStyle name="Normal 144 4 5" xfId="31101"/>
    <cellStyle name="Normal 144 5" xfId="4048"/>
    <cellStyle name="Normal 144 5 2" xfId="21783"/>
    <cellStyle name="Normal 144 5 2 2" xfId="46342"/>
    <cellStyle name="Normal 144 5 2 3" xfId="58823"/>
    <cellStyle name="Normal 144 5 3" xfId="12364"/>
    <cellStyle name="Normal 144 5 3 2" xfId="37381"/>
    <cellStyle name="Normal 144 5 4" xfId="29170"/>
    <cellStyle name="Normal 144 6" xfId="15430"/>
    <cellStyle name="Normal 144 6 2" xfId="22805"/>
    <cellStyle name="Normal 144 6 2 2" xfId="47348"/>
    <cellStyle name="Normal 144 6 2 3" xfId="58824"/>
    <cellStyle name="Normal 144 6 3" xfId="40227"/>
    <cellStyle name="Normal 144 6 4" xfId="58825"/>
    <cellStyle name="Normal 144 7" xfId="16487"/>
    <cellStyle name="Normal 144 7 2" xfId="23907"/>
    <cellStyle name="Normal 144 7 2 2" xfId="48446"/>
    <cellStyle name="Normal 144 7 2 3" xfId="58826"/>
    <cellStyle name="Normal 144 7 3" xfId="41241"/>
    <cellStyle name="Normal 144 7 4" xfId="58827"/>
    <cellStyle name="Normal 144 8" xfId="17571"/>
    <cellStyle name="Normal 144 8 2" xfId="25013"/>
    <cellStyle name="Normal 144 8 2 2" xfId="49536"/>
    <cellStyle name="Normal 144 8 2 3" xfId="58828"/>
    <cellStyle name="Normal 144 8 3" xfId="42270"/>
    <cellStyle name="Normal 144 8 4" xfId="58829"/>
    <cellStyle name="Normal 144 9" xfId="19458"/>
    <cellStyle name="Normal 144 9 2" xfId="44034"/>
    <cellStyle name="Normal 144 9 3" xfId="58830"/>
    <cellStyle name="Normal 145" xfId="1376"/>
    <cellStyle name="Normal 145 10" xfId="8006"/>
    <cellStyle name="Normal 145 10 2" xfId="33023"/>
    <cellStyle name="Normal 145 11" xfId="27240"/>
    <cellStyle name="Normal 145 11 2" xfId="58831"/>
    <cellStyle name="Normal 145 12" xfId="58832"/>
    <cellStyle name="Normal 145 2" xfId="1377"/>
    <cellStyle name="Normal 145 2 10" xfId="27241"/>
    <cellStyle name="Normal 145 2 10 2" xfId="58833"/>
    <cellStyle name="Normal 145 2 11" xfId="58834"/>
    <cellStyle name="Normal 145 2 2" xfId="2866"/>
    <cellStyle name="Normal 145 2 2 2" xfId="7031"/>
    <cellStyle name="Normal 145 2 2 2 2" xfId="26017"/>
    <cellStyle name="Normal 145 2 2 2 2 2" xfId="50540"/>
    <cellStyle name="Normal 145 2 2 2 2 3" xfId="58835"/>
    <cellStyle name="Normal 145 2 2 2 3" xfId="18540"/>
    <cellStyle name="Normal 145 2 2 2 3 2" xfId="43234"/>
    <cellStyle name="Normal 145 2 2 2 4" xfId="10961"/>
    <cellStyle name="Normal 145 2 2 2 4 2" xfId="35978"/>
    <cellStyle name="Normal 145 2 2 2 5" xfId="32105"/>
    <cellStyle name="Normal 145 2 2 3" xfId="5052"/>
    <cellStyle name="Normal 145 2 2 3 2" xfId="12365"/>
    <cellStyle name="Normal 145 2 2 3 2 2" xfId="37382"/>
    <cellStyle name="Normal 145 2 2 3 3" xfId="30174"/>
    <cellStyle name="Normal 145 2 2 4" xfId="9018"/>
    <cellStyle name="Normal 145 2 2 4 2" xfId="34035"/>
    <cellStyle name="Normal 145 2 2 5" xfId="28242"/>
    <cellStyle name="Normal 145 2 2 5 2" xfId="58836"/>
    <cellStyle name="Normal 145 2 2 6" xfId="58837"/>
    <cellStyle name="Normal 145 2 3" xfId="6005"/>
    <cellStyle name="Normal 145 2 3 2" xfId="20776"/>
    <cellStyle name="Normal 145 2 3 2 2" xfId="45337"/>
    <cellStyle name="Normal 145 2 3 2 3" xfId="58838"/>
    <cellStyle name="Normal 145 2 3 3" xfId="14230"/>
    <cellStyle name="Normal 145 2 3 3 2" xfId="39104"/>
    <cellStyle name="Normal 145 2 3 4" xfId="9960"/>
    <cellStyle name="Normal 145 2 3 4 2" xfId="34977"/>
    <cellStyle name="Normal 145 2 3 5" xfId="31104"/>
    <cellStyle name="Normal 145 2 4" xfId="4051"/>
    <cellStyle name="Normal 145 2 4 2" xfId="21786"/>
    <cellStyle name="Normal 145 2 4 2 2" xfId="46345"/>
    <cellStyle name="Normal 145 2 4 2 3" xfId="58839"/>
    <cellStyle name="Normal 145 2 4 3" xfId="12366"/>
    <cellStyle name="Normal 145 2 4 3 2" xfId="37383"/>
    <cellStyle name="Normal 145 2 4 4" xfId="29173"/>
    <cellStyle name="Normal 145 2 5" xfId="15433"/>
    <cellStyle name="Normal 145 2 5 2" xfId="22808"/>
    <cellStyle name="Normal 145 2 5 2 2" xfId="47351"/>
    <cellStyle name="Normal 145 2 5 2 3" xfId="58840"/>
    <cellStyle name="Normal 145 2 5 3" xfId="40230"/>
    <cellStyle name="Normal 145 2 5 4" xfId="58841"/>
    <cellStyle name="Normal 145 2 6" xfId="16490"/>
    <cellStyle name="Normal 145 2 6 2" xfId="23910"/>
    <cellStyle name="Normal 145 2 6 2 2" xfId="48449"/>
    <cellStyle name="Normal 145 2 6 2 3" xfId="58842"/>
    <cellStyle name="Normal 145 2 6 3" xfId="41244"/>
    <cellStyle name="Normal 145 2 6 4" xfId="58843"/>
    <cellStyle name="Normal 145 2 7" xfId="17574"/>
    <cellStyle name="Normal 145 2 7 2" xfId="25016"/>
    <cellStyle name="Normal 145 2 7 2 2" xfId="49539"/>
    <cellStyle name="Normal 145 2 7 2 3" xfId="58844"/>
    <cellStyle name="Normal 145 2 7 3" xfId="42273"/>
    <cellStyle name="Normal 145 2 7 4" xfId="58845"/>
    <cellStyle name="Normal 145 2 8" xfId="19461"/>
    <cellStyle name="Normal 145 2 8 2" xfId="44037"/>
    <cellStyle name="Normal 145 2 8 3" xfId="58846"/>
    <cellStyle name="Normal 145 2 9" xfId="8007"/>
    <cellStyle name="Normal 145 2 9 2" xfId="33024"/>
    <cellStyle name="Normal 145 3" xfId="2865"/>
    <cellStyle name="Normal 145 3 2" xfId="7030"/>
    <cellStyle name="Normal 145 3 2 2" xfId="26016"/>
    <cellStyle name="Normal 145 3 2 2 2" xfId="50539"/>
    <cellStyle name="Normal 145 3 2 2 3" xfId="58847"/>
    <cellStyle name="Normal 145 3 2 3" xfId="18539"/>
    <cellStyle name="Normal 145 3 2 3 2" xfId="43233"/>
    <cellStyle name="Normal 145 3 2 4" xfId="10960"/>
    <cellStyle name="Normal 145 3 2 4 2" xfId="35977"/>
    <cellStyle name="Normal 145 3 2 5" xfId="32104"/>
    <cellStyle name="Normal 145 3 3" xfId="5051"/>
    <cellStyle name="Normal 145 3 3 2" xfId="12367"/>
    <cellStyle name="Normal 145 3 3 2 2" xfId="37384"/>
    <cellStyle name="Normal 145 3 3 3" xfId="30173"/>
    <cellStyle name="Normal 145 3 4" xfId="9017"/>
    <cellStyle name="Normal 145 3 4 2" xfId="34034"/>
    <cellStyle name="Normal 145 3 5" xfId="28241"/>
    <cellStyle name="Normal 145 3 5 2" xfId="58848"/>
    <cellStyle name="Normal 145 3 6" xfId="58849"/>
    <cellStyle name="Normal 145 4" xfId="6004"/>
    <cellStyle name="Normal 145 4 2" xfId="20775"/>
    <cellStyle name="Normal 145 4 2 2" xfId="45336"/>
    <cellStyle name="Normal 145 4 2 3" xfId="58850"/>
    <cellStyle name="Normal 145 4 3" xfId="14229"/>
    <cellStyle name="Normal 145 4 3 2" xfId="39103"/>
    <cellStyle name="Normal 145 4 4" xfId="9959"/>
    <cellStyle name="Normal 145 4 4 2" xfId="34976"/>
    <cellStyle name="Normal 145 4 5" xfId="31103"/>
    <cellStyle name="Normal 145 5" xfId="4050"/>
    <cellStyle name="Normal 145 5 2" xfId="21785"/>
    <cellStyle name="Normal 145 5 2 2" xfId="46344"/>
    <cellStyle name="Normal 145 5 2 3" xfId="58851"/>
    <cellStyle name="Normal 145 5 3" xfId="12368"/>
    <cellStyle name="Normal 145 5 3 2" xfId="37385"/>
    <cellStyle name="Normal 145 5 4" xfId="29172"/>
    <cellStyle name="Normal 145 6" xfId="15432"/>
    <cellStyle name="Normal 145 6 2" xfId="22807"/>
    <cellStyle name="Normal 145 6 2 2" xfId="47350"/>
    <cellStyle name="Normal 145 6 2 3" xfId="58852"/>
    <cellStyle name="Normal 145 6 3" xfId="40229"/>
    <cellStyle name="Normal 145 6 4" xfId="58853"/>
    <cellStyle name="Normal 145 7" xfId="16489"/>
    <cellStyle name="Normal 145 7 2" xfId="23909"/>
    <cellStyle name="Normal 145 7 2 2" xfId="48448"/>
    <cellStyle name="Normal 145 7 2 3" xfId="58854"/>
    <cellStyle name="Normal 145 7 3" xfId="41243"/>
    <cellStyle name="Normal 145 7 4" xfId="58855"/>
    <cellStyle name="Normal 145 8" xfId="17573"/>
    <cellStyle name="Normal 145 8 2" xfId="25015"/>
    <cellStyle name="Normal 145 8 2 2" xfId="49538"/>
    <cellStyle name="Normal 145 8 2 3" xfId="58856"/>
    <cellStyle name="Normal 145 8 3" xfId="42272"/>
    <cellStyle name="Normal 145 8 4" xfId="58857"/>
    <cellStyle name="Normal 145 9" xfId="19460"/>
    <cellStyle name="Normal 145 9 2" xfId="44036"/>
    <cellStyle name="Normal 145 9 3" xfId="58858"/>
    <cellStyle name="Normal 146" xfId="1378"/>
    <cellStyle name="Normal 146 10" xfId="8008"/>
    <cellStyle name="Normal 146 10 2" xfId="33025"/>
    <cellStyle name="Normal 146 11" xfId="27242"/>
    <cellStyle name="Normal 146 11 2" xfId="58859"/>
    <cellStyle name="Normal 146 12" xfId="58860"/>
    <cellStyle name="Normal 146 2" xfId="1379"/>
    <cellStyle name="Normal 146 2 10" xfId="27243"/>
    <cellStyle name="Normal 146 2 10 2" xfId="58861"/>
    <cellStyle name="Normal 146 2 11" xfId="58862"/>
    <cellStyle name="Normal 146 2 2" xfId="2868"/>
    <cellStyle name="Normal 146 2 2 2" xfId="7033"/>
    <cellStyle name="Normal 146 2 2 2 2" xfId="26019"/>
    <cellStyle name="Normal 146 2 2 2 2 2" xfId="50542"/>
    <cellStyle name="Normal 146 2 2 2 2 3" xfId="58863"/>
    <cellStyle name="Normal 146 2 2 2 3" xfId="18542"/>
    <cellStyle name="Normal 146 2 2 2 3 2" xfId="43236"/>
    <cellStyle name="Normal 146 2 2 2 4" xfId="10963"/>
    <cellStyle name="Normal 146 2 2 2 4 2" xfId="35980"/>
    <cellStyle name="Normal 146 2 2 2 5" xfId="32107"/>
    <cellStyle name="Normal 146 2 2 3" xfId="5054"/>
    <cellStyle name="Normal 146 2 2 3 2" xfId="12369"/>
    <cellStyle name="Normal 146 2 2 3 2 2" xfId="37386"/>
    <cellStyle name="Normal 146 2 2 3 3" xfId="30176"/>
    <cellStyle name="Normal 146 2 2 4" xfId="9020"/>
    <cellStyle name="Normal 146 2 2 4 2" xfId="34037"/>
    <cellStyle name="Normal 146 2 2 5" xfId="28244"/>
    <cellStyle name="Normal 146 2 2 5 2" xfId="58864"/>
    <cellStyle name="Normal 146 2 2 6" xfId="58865"/>
    <cellStyle name="Normal 146 2 3" xfId="6007"/>
    <cellStyle name="Normal 146 2 3 2" xfId="20778"/>
    <cellStyle name="Normal 146 2 3 2 2" xfId="45339"/>
    <cellStyle name="Normal 146 2 3 2 3" xfId="58866"/>
    <cellStyle name="Normal 146 2 3 3" xfId="14232"/>
    <cellStyle name="Normal 146 2 3 3 2" xfId="39106"/>
    <cellStyle name="Normal 146 2 3 4" xfId="9962"/>
    <cellStyle name="Normal 146 2 3 4 2" xfId="34979"/>
    <cellStyle name="Normal 146 2 3 5" xfId="31106"/>
    <cellStyle name="Normal 146 2 4" xfId="4053"/>
    <cellStyle name="Normal 146 2 4 2" xfId="21788"/>
    <cellStyle name="Normal 146 2 4 2 2" xfId="46347"/>
    <cellStyle name="Normal 146 2 4 2 3" xfId="58867"/>
    <cellStyle name="Normal 146 2 4 3" xfId="12370"/>
    <cellStyle name="Normal 146 2 4 3 2" xfId="37387"/>
    <cellStyle name="Normal 146 2 4 4" xfId="29175"/>
    <cellStyle name="Normal 146 2 5" xfId="15435"/>
    <cellStyle name="Normal 146 2 5 2" xfId="22810"/>
    <cellStyle name="Normal 146 2 5 2 2" xfId="47353"/>
    <cellStyle name="Normal 146 2 5 2 3" xfId="58868"/>
    <cellStyle name="Normal 146 2 5 3" xfId="40232"/>
    <cellStyle name="Normal 146 2 5 4" xfId="58869"/>
    <cellStyle name="Normal 146 2 6" xfId="16492"/>
    <cellStyle name="Normal 146 2 6 2" xfId="23912"/>
    <cellStyle name="Normal 146 2 6 2 2" xfId="48451"/>
    <cellStyle name="Normal 146 2 6 2 3" xfId="58870"/>
    <cellStyle name="Normal 146 2 6 3" xfId="41246"/>
    <cellStyle name="Normal 146 2 6 4" xfId="58871"/>
    <cellStyle name="Normal 146 2 7" xfId="17576"/>
    <cellStyle name="Normal 146 2 7 2" xfId="25018"/>
    <cellStyle name="Normal 146 2 7 2 2" xfId="49541"/>
    <cellStyle name="Normal 146 2 7 2 3" xfId="58872"/>
    <cellStyle name="Normal 146 2 7 3" xfId="42275"/>
    <cellStyle name="Normal 146 2 7 4" xfId="58873"/>
    <cellStyle name="Normal 146 2 8" xfId="19463"/>
    <cellStyle name="Normal 146 2 8 2" xfId="44039"/>
    <cellStyle name="Normal 146 2 8 3" xfId="58874"/>
    <cellStyle name="Normal 146 2 9" xfId="8009"/>
    <cellStyle name="Normal 146 2 9 2" xfId="33026"/>
    <cellStyle name="Normal 146 3" xfId="2867"/>
    <cellStyle name="Normal 146 3 2" xfId="7032"/>
    <cellStyle name="Normal 146 3 2 2" xfId="26018"/>
    <cellStyle name="Normal 146 3 2 2 2" xfId="50541"/>
    <cellStyle name="Normal 146 3 2 2 3" xfId="58875"/>
    <cellStyle name="Normal 146 3 2 3" xfId="18541"/>
    <cellStyle name="Normal 146 3 2 3 2" xfId="43235"/>
    <cellStyle name="Normal 146 3 2 4" xfId="10962"/>
    <cellStyle name="Normal 146 3 2 4 2" xfId="35979"/>
    <cellStyle name="Normal 146 3 2 5" xfId="32106"/>
    <cellStyle name="Normal 146 3 3" xfId="5053"/>
    <cellStyle name="Normal 146 3 3 2" xfId="12371"/>
    <cellStyle name="Normal 146 3 3 2 2" xfId="37388"/>
    <cellStyle name="Normal 146 3 3 3" xfId="30175"/>
    <cellStyle name="Normal 146 3 4" xfId="9019"/>
    <cellStyle name="Normal 146 3 4 2" xfId="34036"/>
    <cellStyle name="Normal 146 3 5" xfId="28243"/>
    <cellStyle name="Normal 146 3 5 2" xfId="58876"/>
    <cellStyle name="Normal 146 3 6" xfId="58877"/>
    <cellStyle name="Normal 146 4" xfId="6006"/>
    <cellStyle name="Normal 146 4 2" xfId="20777"/>
    <cellStyle name="Normal 146 4 2 2" xfId="45338"/>
    <cellStyle name="Normal 146 4 2 3" xfId="58878"/>
    <cellStyle name="Normal 146 4 3" xfId="14231"/>
    <cellStyle name="Normal 146 4 3 2" xfId="39105"/>
    <cellStyle name="Normal 146 4 4" xfId="9961"/>
    <cellStyle name="Normal 146 4 4 2" xfId="34978"/>
    <cellStyle name="Normal 146 4 5" xfId="31105"/>
    <cellStyle name="Normal 146 5" xfId="4052"/>
    <cellStyle name="Normal 146 5 2" xfId="21787"/>
    <cellStyle name="Normal 146 5 2 2" xfId="46346"/>
    <cellStyle name="Normal 146 5 2 3" xfId="58879"/>
    <cellStyle name="Normal 146 5 3" xfId="12372"/>
    <cellStyle name="Normal 146 5 3 2" xfId="37389"/>
    <cellStyle name="Normal 146 5 4" xfId="29174"/>
    <cellStyle name="Normal 146 6" xfId="15434"/>
    <cellStyle name="Normal 146 6 2" xfId="22809"/>
    <cellStyle name="Normal 146 6 2 2" xfId="47352"/>
    <cellStyle name="Normal 146 6 2 3" xfId="58880"/>
    <cellStyle name="Normal 146 6 3" xfId="40231"/>
    <cellStyle name="Normal 146 6 4" xfId="58881"/>
    <cellStyle name="Normal 146 7" xfId="16491"/>
    <cellStyle name="Normal 146 7 2" xfId="23911"/>
    <cellStyle name="Normal 146 7 2 2" xfId="48450"/>
    <cellStyle name="Normal 146 7 2 3" xfId="58882"/>
    <cellStyle name="Normal 146 7 3" xfId="41245"/>
    <cellStyle name="Normal 146 7 4" xfId="58883"/>
    <cellStyle name="Normal 146 8" xfId="17575"/>
    <cellStyle name="Normal 146 8 2" xfId="25017"/>
    <cellStyle name="Normal 146 8 2 2" xfId="49540"/>
    <cellStyle name="Normal 146 8 2 3" xfId="58884"/>
    <cellStyle name="Normal 146 8 3" xfId="42274"/>
    <cellStyle name="Normal 146 8 4" xfId="58885"/>
    <cellStyle name="Normal 146 9" xfId="19462"/>
    <cellStyle name="Normal 146 9 2" xfId="44038"/>
    <cellStyle name="Normal 146 9 3" xfId="58886"/>
    <cellStyle name="Normal 147" xfId="1380"/>
    <cellStyle name="Normal 147 10" xfId="8010"/>
    <cellStyle name="Normal 147 10 2" xfId="33027"/>
    <cellStyle name="Normal 147 11" xfId="27244"/>
    <cellStyle name="Normal 147 11 2" xfId="58887"/>
    <cellStyle name="Normal 147 12" xfId="58888"/>
    <cellStyle name="Normal 147 2" xfId="1381"/>
    <cellStyle name="Normal 147 2 10" xfId="27245"/>
    <cellStyle name="Normal 147 2 10 2" xfId="58889"/>
    <cellStyle name="Normal 147 2 11" xfId="58890"/>
    <cellStyle name="Normal 147 2 2" xfId="2870"/>
    <cellStyle name="Normal 147 2 2 2" xfId="7035"/>
    <cellStyle name="Normal 147 2 2 2 2" xfId="26021"/>
    <cellStyle name="Normal 147 2 2 2 2 2" xfId="50544"/>
    <cellStyle name="Normal 147 2 2 2 2 3" xfId="58891"/>
    <cellStyle name="Normal 147 2 2 2 3" xfId="18544"/>
    <cellStyle name="Normal 147 2 2 2 3 2" xfId="43238"/>
    <cellStyle name="Normal 147 2 2 2 4" xfId="10965"/>
    <cellStyle name="Normal 147 2 2 2 4 2" xfId="35982"/>
    <cellStyle name="Normal 147 2 2 2 5" xfId="32109"/>
    <cellStyle name="Normal 147 2 2 3" xfId="5056"/>
    <cellStyle name="Normal 147 2 2 3 2" xfId="12373"/>
    <cellStyle name="Normal 147 2 2 3 2 2" xfId="37390"/>
    <cellStyle name="Normal 147 2 2 3 3" xfId="30178"/>
    <cellStyle name="Normal 147 2 2 4" xfId="9022"/>
    <cellStyle name="Normal 147 2 2 4 2" xfId="34039"/>
    <cellStyle name="Normal 147 2 2 5" xfId="28246"/>
    <cellStyle name="Normal 147 2 2 5 2" xfId="58892"/>
    <cellStyle name="Normal 147 2 2 6" xfId="58893"/>
    <cellStyle name="Normal 147 2 3" xfId="6009"/>
    <cellStyle name="Normal 147 2 3 2" xfId="20780"/>
    <cellStyle name="Normal 147 2 3 2 2" xfId="45341"/>
    <cellStyle name="Normal 147 2 3 2 3" xfId="58894"/>
    <cellStyle name="Normal 147 2 3 3" xfId="14234"/>
    <cellStyle name="Normal 147 2 3 3 2" xfId="39108"/>
    <cellStyle name="Normal 147 2 3 4" xfId="9964"/>
    <cellStyle name="Normal 147 2 3 4 2" xfId="34981"/>
    <cellStyle name="Normal 147 2 3 5" xfId="31108"/>
    <cellStyle name="Normal 147 2 4" xfId="4055"/>
    <cellStyle name="Normal 147 2 4 2" xfId="21790"/>
    <cellStyle name="Normal 147 2 4 2 2" xfId="46349"/>
    <cellStyle name="Normal 147 2 4 2 3" xfId="58895"/>
    <cellStyle name="Normal 147 2 4 3" xfId="12374"/>
    <cellStyle name="Normal 147 2 4 3 2" xfId="37391"/>
    <cellStyle name="Normal 147 2 4 4" xfId="29177"/>
    <cellStyle name="Normal 147 2 5" xfId="15437"/>
    <cellStyle name="Normal 147 2 5 2" xfId="22812"/>
    <cellStyle name="Normal 147 2 5 2 2" xfId="47355"/>
    <cellStyle name="Normal 147 2 5 2 3" xfId="58896"/>
    <cellStyle name="Normal 147 2 5 3" xfId="40234"/>
    <cellStyle name="Normal 147 2 5 4" xfId="58897"/>
    <cellStyle name="Normal 147 2 6" xfId="16494"/>
    <cellStyle name="Normal 147 2 6 2" xfId="23914"/>
    <cellStyle name="Normal 147 2 6 2 2" xfId="48453"/>
    <cellStyle name="Normal 147 2 6 2 3" xfId="58898"/>
    <cellStyle name="Normal 147 2 6 3" xfId="41248"/>
    <cellStyle name="Normal 147 2 6 4" xfId="58899"/>
    <cellStyle name="Normal 147 2 7" xfId="17578"/>
    <cellStyle name="Normal 147 2 7 2" xfId="25020"/>
    <cellStyle name="Normal 147 2 7 2 2" xfId="49543"/>
    <cellStyle name="Normal 147 2 7 2 3" xfId="58900"/>
    <cellStyle name="Normal 147 2 7 3" xfId="42277"/>
    <cellStyle name="Normal 147 2 7 4" xfId="58901"/>
    <cellStyle name="Normal 147 2 8" xfId="19465"/>
    <cellStyle name="Normal 147 2 8 2" xfId="44041"/>
    <cellStyle name="Normal 147 2 8 3" xfId="58902"/>
    <cellStyle name="Normal 147 2 9" xfId="8011"/>
    <cellStyle name="Normal 147 2 9 2" xfId="33028"/>
    <cellStyle name="Normal 147 3" xfId="2869"/>
    <cellStyle name="Normal 147 3 2" xfId="7034"/>
    <cellStyle name="Normal 147 3 2 2" xfId="26020"/>
    <cellStyle name="Normal 147 3 2 2 2" xfId="50543"/>
    <cellStyle name="Normal 147 3 2 2 3" xfId="58903"/>
    <cellStyle name="Normal 147 3 2 3" xfId="18543"/>
    <cellStyle name="Normal 147 3 2 3 2" xfId="43237"/>
    <cellStyle name="Normal 147 3 2 4" xfId="10964"/>
    <cellStyle name="Normal 147 3 2 4 2" xfId="35981"/>
    <cellStyle name="Normal 147 3 2 5" xfId="32108"/>
    <cellStyle name="Normal 147 3 3" xfId="5055"/>
    <cellStyle name="Normal 147 3 3 2" xfId="12375"/>
    <cellStyle name="Normal 147 3 3 2 2" xfId="37392"/>
    <cellStyle name="Normal 147 3 3 3" xfId="30177"/>
    <cellStyle name="Normal 147 3 4" xfId="9021"/>
    <cellStyle name="Normal 147 3 4 2" xfId="34038"/>
    <cellStyle name="Normal 147 3 5" xfId="28245"/>
    <cellStyle name="Normal 147 3 5 2" xfId="58904"/>
    <cellStyle name="Normal 147 3 6" xfId="58905"/>
    <cellStyle name="Normal 147 4" xfId="6008"/>
    <cellStyle name="Normal 147 4 2" xfId="20779"/>
    <cellStyle name="Normal 147 4 2 2" xfId="45340"/>
    <cellStyle name="Normal 147 4 2 3" xfId="58906"/>
    <cellStyle name="Normal 147 4 3" xfId="14233"/>
    <cellStyle name="Normal 147 4 3 2" xfId="39107"/>
    <cellStyle name="Normal 147 4 4" xfId="9963"/>
    <cellStyle name="Normal 147 4 4 2" xfId="34980"/>
    <cellStyle name="Normal 147 4 5" xfId="31107"/>
    <cellStyle name="Normal 147 5" xfId="4054"/>
    <cellStyle name="Normal 147 5 2" xfId="21789"/>
    <cellStyle name="Normal 147 5 2 2" xfId="46348"/>
    <cellStyle name="Normal 147 5 2 3" xfId="58907"/>
    <cellStyle name="Normal 147 5 3" xfId="12376"/>
    <cellStyle name="Normal 147 5 3 2" xfId="37393"/>
    <cellStyle name="Normal 147 5 4" xfId="29176"/>
    <cellStyle name="Normal 147 6" xfId="15436"/>
    <cellStyle name="Normal 147 6 2" xfId="22811"/>
    <cellStyle name="Normal 147 6 2 2" xfId="47354"/>
    <cellStyle name="Normal 147 6 2 3" xfId="58908"/>
    <cellStyle name="Normal 147 6 3" xfId="40233"/>
    <cellStyle name="Normal 147 6 4" xfId="58909"/>
    <cellStyle name="Normal 147 7" xfId="16493"/>
    <cellStyle name="Normal 147 7 2" xfId="23913"/>
    <cellStyle name="Normal 147 7 2 2" xfId="48452"/>
    <cellStyle name="Normal 147 7 2 3" xfId="58910"/>
    <cellStyle name="Normal 147 7 3" xfId="41247"/>
    <cellStyle name="Normal 147 7 4" xfId="58911"/>
    <cellStyle name="Normal 147 8" xfId="17577"/>
    <cellStyle name="Normal 147 8 2" xfId="25019"/>
    <cellStyle name="Normal 147 8 2 2" xfId="49542"/>
    <cellStyle name="Normal 147 8 2 3" xfId="58912"/>
    <cellStyle name="Normal 147 8 3" xfId="42276"/>
    <cellStyle name="Normal 147 8 4" xfId="58913"/>
    <cellStyle name="Normal 147 9" xfId="19464"/>
    <cellStyle name="Normal 147 9 2" xfId="44040"/>
    <cellStyle name="Normal 147 9 3" xfId="58914"/>
    <cellStyle name="Normal 148" xfId="1382"/>
    <cellStyle name="Normal 148 10" xfId="8012"/>
    <cellStyle name="Normal 148 10 2" xfId="33029"/>
    <cellStyle name="Normal 148 11" xfId="27246"/>
    <cellStyle name="Normal 148 11 2" xfId="58915"/>
    <cellStyle name="Normal 148 12" xfId="58916"/>
    <cellStyle name="Normal 148 2" xfId="1383"/>
    <cellStyle name="Normal 148 2 10" xfId="27247"/>
    <cellStyle name="Normal 148 2 10 2" xfId="58917"/>
    <cellStyle name="Normal 148 2 11" xfId="58918"/>
    <cellStyle name="Normal 148 2 2" xfId="2872"/>
    <cellStyle name="Normal 148 2 2 2" xfId="7037"/>
    <cellStyle name="Normal 148 2 2 2 2" xfId="26023"/>
    <cellStyle name="Normal 148 2 2 2 2 2" xfId="50546"/>
    <cellStyle name="Normal 148 2 2 2 2 3" xfId="58919"/>
    <cellStyle name="Normal 148 2 2 2 3" xfId="18546"/>
    <cellStyle name="Normal 148 2 2 2 3 2" xfId="43240"/>
    <cellStyle name="Normal 148 2 2 2 4" xfId="10967"/>
    <cellStyle name="Normal 148 2 2 2 4 2" xfId="35984"/>
    <cellStyle name="Normal 148 2 2 2 5" xfId="32111"/>
    <cellStyle name="Normal 148 2 2 3" xfId="5058"/>
    <cellStyle name="Normal 148 2 2 3 2" xfId="12377"/>
    <cellStyle name="Normal 148 2 2 3 2 2" xfId="37394"/>
    <cellStyle name="Normal 148 2 2 3 3" xfId="30180"/>
    <cellStyle name="Normal 148 2 2 4" xfId="9024"/>
    <cellStyle name="Normal 148 2 2 4 2" xfId="34041"/>
    <cellStyle name="Normal 148 2 2 5" xfId="28248"/>
    <cellStyle name="Normal 148 2 2 5 2" xfId="58920"/>
    <cellStyle name="Normal 148 2 2 6" xfId="58921"/>
    <cellStyle name="Normal 148 2 3" xfId="6011"/>
    <cellStyle name="Normal 148 2 3 2" xfId="20782"/>
    <cellStyle name="Normal 148 2 3 2 2" xfId="45343"/>
    <cellStyle name="Normal 148 2 3 2 3" xfId="58922"/>
    <cellStyle name="Normal 148 2 3 3" xfId="14236"/>
    <cellStyle name="Normal 148 2 3 3 2" xfId="39110"/>
    <cellStyle name="Normal 148 2 3 4" xfId="9966"/>
    <cellStyle name="Normal 148 2 3 4 2" xfId="34983"/>
    <cellStyle name="Normal 148 2 3 5" xfId="31110"/>
    <cellStyle name="Normal 148 2 4" xfId="4057"/>
    <cellStyle name="Normal 148 2 4 2" xfId="21792"/>
    <cellStyle name="Normal 148 2 4 2 2" xfId="46351"/>
    <cellStyle name="Normal 148 2 4 2 3" xfId="58923"/>
    <cellStyle name="Normal 148 2 4 3" xfId="12378"/>
    <cellStyle name="Normal 148 2 4 3 2" xfId="37395"/>
    <cellStyle name="Normal 148 2 4 4" xfId="29179"/>
    <cellStyle name="Normal 148 2 5" xfId="15439"/>
    <cellStyle name="Normal 148 2 5 2" xfId="22814"/>
    <cellStyle name="Normal 148 2 5 2 2" xfId="47357"/>
    <cellStyle name="Normal 148 2 5 2 3" xfId="58924"/>
    <cellStyle name="Normal 148 2 5 3" xfId="40236"/>
    <cellStyle name="Normal 148 2 5 4" xfId="58925"/>
    <cellStyle name="Normal 148 2 6" xfId="16496"/>
    <cellStyle name="Normal 148 2 6 2" xfId="23916"/>
    <cellStyle name="Normal 148 2 6 2 2" xfId="48455"/>
    <cellStyle name="Normal 148 2 6 2 3" xfId="58926"/>
    <cellStyle name="Normal 148 2 6 3" xfId="41250"/>
    <cellStyle name="Normal 148 2 6 4" xfId="58927"/>
    <cellStyle name="Normal 148 2 7" xfId="17580"/>
    <cellStyle name="Normal 148 2 7 2" xfId="25022"/>
    <cellStyle name="Normal 148 2 7 2 2" xfId="49545"/>
    <cellStyle name="Normal 148 2 7 2 3" xfId="58928"/>
    <cellStyle name="Normal 148 2 7 3" xfId="42279"/>
    <cellStyle name="Normal 148 2 7 4" xfId="58929"/>
    <cellStyle name="Normal 148 2 8" xfId="19467"/>
    <cellStyle name="Normal 148 2 8 2" xfId="44043"/>
    <cellStyle name="Normal 148 2 8 3" xfId="58930"/>
    <cellStyle name="Normal 148 2 9" xfId="8013"/>
    <cellStyle name="Normal 148 2 9 2" xfId="33030"/>
    <cellStyle name="Normal 148 3" xfId="2871"/>
    <cellStyle name="Normal 148 3 2" xfId="7036"/>
    <cellStyle name="Normal 148 3 2 2" xfId="26022"/>
    <cellStyle name="Normal 148 3 2 2 2" xfId="50545"/>
    <cellStyle name="Normal 148 3 2 2 3" xfId="58931"/>
    <cellStyle name="Normal 148 3 2 3" xfId="18545"/>
    <cellStyle name="Normal 148 3 2 3 2" xfId="43239"/>
    <cellStyle name="Normal 148 3 2 4" xfId="10966"/>
    <cellStyle name="Normal 148 3 2 4 2" xfId="35983"/>
    <cellStyle name="Normal 148 3 2 5" xfId="32110"/>
    <cellStyle name="Normal 148 3 3" xfId="5057"/>
    <cellStyle name="Normal 148 3 3 2" xfId="12379"/>
    <cellStyle name="Normal 148 3 3 2 2" xfId="37396"/>
    <cellStyle name="Normal 148 3 3 3" xfId="30179"/>
    <cellStyle name="Normal 148 3 4" xfId="9023"/>
    <cellStyle name="Normal 148 3 4 2" xfId="34040"/>
    <cellStyle name="Normal 148 3 5" xfId="28247"/>
    <cellStyle name="Normal 148 3 5 2" xfId="58932"/>
    <cellStyle name="Normal 148 3 6" xfId="58933"/>
    <cellStyle name="Normal 148 4" xfId="6010"/>
    <cellStyle name="Normal 148 4 2" xfId="20781"/>
    <cellStyle name="Normal 148 4 2 2" xfId="45342"/>
    <cellStyle name="Normal 148 4 2 3" xfId="58934"/>
    <cellStyle name="Normal 148 4 3" xfId="14235"/>
    <cellStyle name="Normal 148 4 3 2" xfId="39109"/>
    <cellStyle name="Normal 148 4 4" xfId="9965"/>
    <cellStyle name="Normal 148 4 4 2" xfId="34982"/>
    <cellStyle name="Normal 148 4 5" xfId="31109"/>
    <cellStyle name="Normal 148 5" xfId="4056"/>
    <cellStyle name="Normal 148 5 2" xfId="21791"/>
    <cellStyle name="Normal 148 5 2 2" xfId="46350"/>
    <cellStyle name="Normal 148 5 2 3" xfId="58935"/>
    <cellStyle name="Normal 148 5 3" xfId="12380"/>
    <cellStyle name="Normal 148 5 3 2" xfId="37397"/>
    <cellStyle name="Normal 148 5 4" xfId="29178"/>
    <cellStyle name="Normal 148 6" xfId="15438"/>
    <cellStyle name="Normal 148 6 2" xfId="22813"/>
    <cellStyle name="Normal 148 6 2 2" xfId="47356"/>
    <cellStyle name="Normal 148 6 2 3" xfId="58936"/>
    <cellStyle name="Normal 148 6 3" xfId="40235"/>
    <cellStyle name="Normal 148 6 4" xfId="58937"/>
    <cellStyle name="Normal 148 7" xfId="16495"/>
    <cellStyle name="Normal 148 7 2" xfId="23915"/>
    <cellStyle name="Normal 148 7 2 2" xfId="48454"/>
    <cellStyle name="Normal 148 7 2 3" xfId="58938"/>
    <cellStyle name="Normal 148 7 3" xfId="41249"/>
    <cellStyle name="Normal 148 7 4" xfId="58939"/>
    <cellStyle name="Normal 148 8" xfId="17579"/>
    <cellStyle name="Normal 148 8 2" xfId="25021"/>
    <cellStyle name="Normal 148 8 2 2" xfId="49544"/>
    <cellStyle name="Normal 148 8 2 3" xfId="58940"/>
    <cellStyle name="Normal 148 8 3" xfId="42278"/>
    <cellStyle name="Normal 148 8 4" xfId="58941"/>
    <cellStyle name="Normal 148 9" xfId="19466"/>
    <cellStyle name="Normal 148 9 2" xfId="44042"/>
    <cellStyle name="Normal 148 9 3" xfId="58942"/>
    <cellStyle name="Normal 149" xfId="1384"/>
    <cellStyle name="Normal 149 10" xfId="8014"/>
    <cellStyle name="Normal 149 10 2" xfId="33031"/>
    <cellStyle name="Normal 149 11" xfId="27248"/>
    <cellStyle name="Normal 149 11 2" xfId="58943"/>
    <cellStyle name="Normal 149 12" xfId="58944"/>
    <cellStyle name="Normal 149 2" xfId="1385"/>
    <cellStyle name="Normal 149 2 10" xfId="27249"/>
    <cellStyle name="Normal 149 2 10 2" xfId="58945"/>
    <cellStyle name="Normal 149 2 11" xfId="58946"/>
    <cellStyle name="Normal 149 2 2" xfId="2874"/>
    <cellStyle name="Normal 149 2 2 2" xfId="7039"/>
    <cellStyle name="Normal 149 2 2 2 2" xfId="26025"/>
    <cellStyle name="Normal 149 2 2 2 2 2" xfId="50548"/>
    <cellStyle name="Normal 149 2 2 2 2 3" xfId="58947"/>
    <cellStyle name="Normal 149 2 2 2 3" xfId="18548"/>
    <cellStyle name="Normal 149 2 2 2 3 2" xfId="43242"/>
    <cellStyle name="Normal 149 2 2 2 4" xfId="10969"/>
    <cellStyle name="Normal 149 2 2 2 4 2" xfId="35986"/>
    <cellStyle name="Normal 149 2 2 2 5" xfId="32113"/>
    <cellStyle name="Normal 149 2 2 3" xfId="5060"/>
    <cellStyle name="Normal 149 2 2 3 2" xfId="12381"/>
    <cellStyle name="Normal 149 2 2 3 2 2" xfId="37398"/>
    <cellStyle name="Normal 149 2 2 3 3" xfId="30182"/>
    <cellStyle name="Normal 149 2 2 4" xfId="9026"/>
    <cellStyle name="Normal 149 2 2 4 2" xfId="34043"/>
    <cellStyle name="Normal 149 2 2 5" xfId="28250"/>
    <cellStyle name="Normal 149 2 2 5 2" xfId="58948"/>
    <cellStyle name="Normal 149 2 2 6" xfId="58949"/>
    <cellStyle name="Normal 149 2 3" xfId="6013"/>
    <cellStyle name="Normal 149 2 3 2" xfId="20784"/>
    <cellStyle name="Normal 149 2 3 2 2" xfId="45345"/>
    <cellStyle name="Normal 149 2 3 2 3" xfId="58950"/>
    <cellStyle name="Normal 149 2 3 3" xfId="14238"/>
    <cellStyle name="Normal 149 2 3 3 2" xfId="39112"/>
    <cellStyle name="Normal 149 2 3 4" xfId="9968"/>
    <cellStyle name="Normal 149 2 3 4 2" xfId="34985"/>
    <cellStyle name="Normal 149 2 3 5" xfId="31112"/>
    <cellStyle name="Normal 149 2 4" xfId="4059"/>
    <cellStyle name="Normal 149 2 4 2" xfId="21794"/>
    <cellStyle name="Normal 149 2 4 2 2" xfId="46353"/>
    <cellStyle name="Normal 149 2 4 2 3" xfId="58951"/>
    <cellStyle name="Normal 149 2 4 3" xfId="12382"/>
    <cellStyle name="Normal 149 2 4 3 2" xfId="37399"/>
    <cellStyle name="Normal 149 2 4 4" xfId="29181"/>
    <cellStyle name="Normal 149 2 5" xfId="15441"/>
    <cellStyle name="Normal 149 2 5 2" xfId="22816"/>
    <cellStyle name="Normal 149 2 5 2 2" xfId="47359"/>
    <cellStyle name="Normal 149 2 5 2 3" xfId="58952"/>
    <cellStyle name="Normal 149 2 5 3" xfId="40238"/>
    <cellStyle name="Normal 149 2 5 4" xfId="58953"/>
    <cellStyle name="Normal 149 2 6" xfId="16498"/>
    <cellStyle name="Normal 149 2 6 2" xfId="23918"/>
    <cellStyle name="Normal 149 2 6 2 2" xfId="48457"/>
    <cellStyle name="Normal 149 2 6 2 3" xfId="58954"/>
    <cellStyle name="Normal 149 2 6 3" xfId="41252"/>
    <cellStyle name="Normal 149 2 6 4" xfId="58955"/>
    <cellStyle name="Normal 149 2 7" xfId="17582"/>
    <cellStyle name="Normal 149 2 7 2" xfId="25024"/>
    <cellStyle name="Normal 149 2 7 2 2" xfId="49547"/>
    <cellStyle name="Normal 149 2 7 2 3" xfId="58956"/>
    <cellStyle name="Normal 149 2 7 3" xfId="42281"/>
    <cellStyle name="Normal 149 2 7 4" xfId="58957"/>
    <cellStyle name="Normal 149 2 8" xfId="19469"/>
    <cellStyle name="Normal 149 2 8 2" xfId="44045"/>
    <cellStyle name="Normal 149 2 8 3" xfId="58958"/>
    <cellStyle name="Normal 149 2 9" xfId="8015"/>
    <cellStyle name="Normal 149 2 9 2" xfId="33032"/>
    <cellStyle name="Normal 149 3" xfId="2873"/>
    <cellStyle name="Normal 149 3 2" xfId="7038"/>
    <cellStyle name="Normal 149 3 2 2" xfId="26024"/>
    <cellStyle name="Normal 149 3 2 2 2" xfId="50547"/>
    <cellStyle name="Normal 149 3 2 2 3" xfId="58959"/>
    <cellStyle name="Normal 149 3 2 3" xfId="18547"/>
    <cellStyle name="Normal 149 3 2 3 2" xfId="43241"/>
    <cellStyle name="Normal 149 3 2 4" xfId="10968"/>
    <cellStyle name="Normal 149 3 2 4 2" xfId="35985"/>
    <cellStyle name="Normal 149 3 2 5" xfId="32112"/>
    <cellStyle name="Normal 149 3 3" xfId="5059"/>
    <cellStyle name="Normal 149 3 3 2" xfId="12383"/>
    <cellStyle name="Normal 149 3 3 2 2" xfId="37400"/>
    <cellStyle name="Normal 149 3 3 3" xfId="30181"/>
    <cellStyle name="Normal 149 3 4" xfId="9025"/>
    <cellStyle name="Normal 149 3 4 2" xfId="34042"/>
    <cellStyle name="Normal 149 3 5" xfId="28249"/>
    <cellStyle name="Normal 149 3 5 2" xfId="58960"/>
    <cellStyle name="Normal 149 3 6" xfId="58961"/>
    <cellStyle name="Normal 149 4" xfId="6012"/>
    <cellStyle name="Normal 149 4 2" xfId="20783"/>
    <cellStyle name="Normal 149 4 2 2" xfId="45344"/>
    <cellStyle name="Normal 149 4 2 3" xfId="58962"/>
    <cellStyle name="Normal 149 4 3" xfId="14237"/>
    <cellStyle name="Normal 149 4 3 2" xfId="39111"/>
    <cellStyle name="Normal 149 4 4" xfId="9967"/>
    <cellStyle name="Normal 149 4 4 2" xfId="34984"/>
    <cellStyle name="Normal 149 4 5" xfId="31111"/>
    <cellStyle name="Normal 149 5" xfId="4058"/>
    <cellStyle name="Normal 149 5 2" xfId="21793"/>
    <cellStyle name="Normal 149 5 2 2" xfId="46352"/>
    <cellStyle name="Normal 149 5 2 3" xfId="58963"/>
    <cellStyle name="Normal 149 5 3" xfId="12384"/>
    <cellStyle name="Normal 149 5 3 2" xfId="37401"/>
    <cellStyle name="Normal 149 5 4" xfId="29180"/>
    <cellStyle name="Normal 149 6" xfId="15440"/>
    <cellStyle name="Normal 149 6 2" xfId="22815"/>
    <cellStyle name="Normal 149 6 2 2" xfId="47358"/>
    <cellStyle name="Normal 149 6 2 3" xfId="58964"/>
    <cellStyle name="Normal 149 6 3" xfId="40237"/>
    <cellStyle name="Normal 149 6 4" xfId="58965"/>
    <cellStyle name="Normal 149 7" xfId="16497"/>
    <cellStyle name="Normal 149 7 2" xfId="23917"/>
    <cellStyle name="Normal 149 7 2 2" xfId="48456"/>
    <cellStyle name="Normal 149 7 2 3" xfId="58966"/>
    <cellStyle name="Normal 149 7 3" xfId="41251"/>
    <cellStyle name="Normal 149 7 4" xfId="58967"/>
    <cellStyle name="Normal 149 8" xfId="17581"/>
    <cellStyle name="Normal 149 8 2" xfId="25023"/>
    <cellStyle name="Normal 149 8 2 2" xfId="49546"/>
    <cellStyle name="Normal 149 8 2 3" xfId="58968"/>
    <cellStyle name="Normal 149 8 3" xfId="42280"/>
    <cellStyle name="Normal 149 8 4" xfId="58969"/>
    <cellStyle name="Normal 149 9" xfId="19468"/>
    <cellStyle name="Normal 149 9 2" xfId="44044"/>
    <cellStyle name="Normal 149 9 3" xfId="58970"/>
    <cellStyle name="Normal 15" xfId="471"/>
    <cellStyle name="Normal 15 2" xfId="1386"/>
    <cellStyle name="Normal 15 2 10" xfId="27250"/>
    <cellStyle name="Normal 15 2 10 2" xfId="58971"/>
    <cellStyle name="Normal 15 2 11" xfId="58972"/>
    <cellStyle name="Normal 15 2 2" xfId="2876"/>
    <cellStyle name="Normal 15 2 2 2" xfId="7041"/>
    <cellStyle name="Normal 15 2 2 2 2" xfId="26027"/>
    <cellStyle name="Normal 15 2 2 2 2 2" xfId="50550"/>
    <cellStyle name="Normal 15 2 2 2 2 3" xfId="58973"/>
    <cellStyle name="Normal 15 2 2 2 3" xfId="18549"/>
    <cellStyle name="Normal 15 2 2 2 3 2" xfId="43243"/>
    <cellStyle name="Normal 15 2 2 2 4" xfId="10971"/>
    <cellStyle name="Normal 15 2 2 2 4 2" xfId="35988"/>
    <cellStyle name="Normal 15 2 2 2 5" xfId="32115"/>
    <cellStyle name="Normal 15 2 2 3" xfId="5062"/>
    <cellStyle name="Normal 15 2 2 3 2" xfId="12385"/>
    <cellStyle name="Normal 15 2 2 3 2 2" xfId="37402"/>
    <cellStyle name="Normal 15 2 2 3 3" xfId="30184"/>
    <cellStyle name="Normal 15 2 2 4" xfId="9028"/>
    <cellStyle name="Normal 15 2 2 4 2" xfId="34045"/>
    <cellStyle name="Normal 15 2 2 5" xfId="28252"/>
    <cellStyle name="Normal 15 2 2 5 2" xfId="58974"/>
    <cellStyle name="Normal 15 2 2 6" xfId="58975"/>
    <cellStyle name="Normal 15 2 3" xfId="6014"/>
    <cellStyle name="Normal 15 2 3 2" xfId="20785"/>
    <cellStyle name="Normal 15 2 3 2 2" xfId="45346"/>
    <cellStyle name="Normal 15 2 3 2 3" xfId="58976"/>
    <cellStyle name="Normal 15 2 3 3" xfId="14239"/>
    <cellStyle name="Normal 15 2 3 3 2" xfId="39113"/>
    <cellStyle name="Normal 15 2 3 4" xfId="9969"/>
    <cellStyle name="Normal 15 2 3 4 2" xfId="34986"/>
    <cellStyle name="Normal 15 2 3 5" xfId="31113"/>
    <cellStyle name="Normal 15 2 4" xfId="4060"/>
    <cellStyle name="Normal 15 2 4 2" xfId="21795"/>
    <cellStyle name="Normal 15 2 4 2 2" xfId="46354"/>
    <cellStyle name="Normal 15 2 4 2 3" xfId="58977"/>
    <cellStyle name="Normal 15 2 4 3" xfId="12386"/>
    <cellStyle name="Normal 15 2 4 3 2" xfId="37403"/>
    <cellStyle name="Normal 15 2 4 4" xfId="29182"/>
    <cellStyle name="Normal 15 2 5" xfId="15442"/>
    <cellStyle name="Normal 15 2 5 2" xfId="22817"/>
    <cellStyle name="Normal 15 2 5 2 2" xfId="47360"/>
    <cellStyle name="Normal 15 2 5 2 3" xfId="58978"/>
    <cellStyle name="Normal 15 2 5 3" xfId="40239"/>
    <cellStyle name="Normal 15 2 5 4" xfId="58979"/>
    <cellStyle name="Normal 15 2 6" xfId="16499"/>
    <cellStyle name="Normal 15 2 6 2" xfId="23919"/>
    <cellStyle name="Normal 15 2 6 2 2" xfId="48458"/>
    <cellStyle name="Normal 15 2 6 2 3" xfId="58980"/>
    <cellStyle name="Normal 15 2 6 3" xfId="41253"/>
    <cellStyle name="Normal 15 2 6 4" xfId="58981"/>
    <cellStyle name="Normal 15 2 7" xfId="17583"/>
    <cellStyle name="Normal 15 2 7 2" xfId="25025"/>
    <cellStyle name="Normal 15 2 7 2 2" xfId="49548"/>
    <cellStyle name="Normal 15 2 7 2 3" xfId="58982"/>
    <cellStyle name="Normal 15 2 7 3" xfId="42282"/>
    <cellStyle name="Normal 15 2 7 4" xfId="58983"/>
    <cellStyle name="Normal 15 2 8" xfId="19470"/>
    <cellStyle name="Normal 15 2 8 2" xfId="44046"/>
    <cellStyle name="Normal 15 2 8 3" xfId="58984"/>
    <cellStyle name="Normal 15 2 9" xfId="8016"/>
    <cellStyle name="Normal 15 2 9 2" xfId="33033"/>
    <cellStyle name="Normal 15 3" xfId="847"/>
    <cellStyle name="Normal 15 3 10" xfId="27058"/>
    <cellStyle name="Normal 15 3 10 2" xfId="58985"/>
    <cellStyle name="Normal 15 3 11" xfId="58986"/>
    <cellStyle name="Normal 15 3 2" xfId="5811"/>
    <cellStyle name="Normal 15 3 2 2" xfId="20126"/>
    <cellStyle name="Normal 15 3 2 2 2" xfId="44690"/>
    <cellStyle name="Normal 15 3 2 2 3" xfId="58987"/>
    <cellStyle name="Normal 15 3 2 3" xfId="13618"/>
    <cellStyle name="Normal 15 3 2 3 2" xfId="38595"/>
    <cellStyle name="Normal 15 3 2 4" xfId="9777"/>
    <cellStyle name="Normal 15 3 2 4 2" xfId="34794"/>
    <cellStyle name="Normal 15 3 2 5" xfId="30921"/>
    <cellStyle name="Normal 15 3 3" xfId="3868"/>
    <cellStyle name="Normal 15 3 3 2" xfId="20593"/>
    <cellStyle name="Normal 15 3 3 2 2" xfId="45154"/>
    <cellStyle name="Normal 15 3 3 2 3" xfId="58988"/>
    <cellStyle name="Normal 15 3 3 3" xfId="12387"/>
    <cellStyle name="Normal 15 3 3 3 2" xfId="37404"/>
    <cellStyle name="Normal 15 3 3 4" xfId="28990"/>
    <cellStyle name="Normal 15 3 4" xfId="14818"/>
    <cellStyle name="Normal 15 3 4 2" xfId="21620"/>
    <cellStyle name="Normal 15 3 4 2 2" xfId="46179"/>
    <cellStyle name="Normal 15 3 4 2 3" xfId="58989"/>
    <cellStyle name="Normal 15 3 4 3" xfId="39663"/>
    <cellStyle name="Normal 15 3 4 4" xfId="58990"/>
    <cellStyle name="Normal 15 3 5" xfId="15261"/>
    <cellStyle name="Normal 15 3 5 2" xfId="22637"/>
    <cellStyle name="Normal 15 3 5 2 2" xfId="47181"/>
    <cellStyle name="Normal 15 3 5 2 3" xfId="58991"/>
    <cellStyle name="Normal 15 3 5 3" xfId="40064"/>
    <cellStyle name="Normal 15 3 5 4" xfId="58992"/>
    <cellStyle name="Normal 15 3 6" xfId="16315"/>
    <cellStyle name="Normal 15 3 6 2" xfId="23727"/>
    <cellStyle name="Normal 15 3 6 2 2" xfId="48266"/>
    <cellStyle name="Normal 15 3 6 2 3" xfId="58993"/>
    <cellStyle name="Normal 15 3 6 3" xfId="41074"/>
    <cellStyle name="Normal 15 3 6 4" xfId="58994"/>
    <cellStyle name="Normal 15 3 7" xfId="17393"/>
    <cellStyle name="Normal 15 3 7 2" xfId="24833"/>
    <cellStyle name="Normal 15 3 7 2 2" xfId="49356"/>
    <cellStyle name="Normal 15 3 7 2 3" xfId="58995"/>
    <cellStyle name="Normal 15 3 7 3" xfId="42094"/>
    <cellStyle name="Normal 15 3 7 4" xfId="58996"/>
    <cellStyle name="Normal 15 3 8" xfId="19275"/>
    <cellStyle name="Normal 15 3 8 2" xfId="43865"/>
    <cellStyle name="Normal 15 3 8 3" xfId="58997"/>
    <cellStyle name="Normal 15 3 9" xfId="7823"/>
    <cellStyle name="Normal 15 3 9 2" xfId="32841"/>
    <cellStyle name="Normal 15 4" xfId="2122"/>
    <cellStyle name="Normal 15 5" xfId="2591"/>
    <cellStyle name="Normal 15 6" xfId="2875"/>
    <cellStyle name="Normal 15 6 2" xfId="7040"/>
    <cellStyle name="Normal 15 6 2 2" xfId="26026"/>
    <cellStyle name="Normal 15 6 2 2 2" xfId="50549"/>
    <cellStyle name="Normal 15 6 2 3" xfId="10970"/>
    <cellStyle name="Normal 15 6 2 3 2" xfId="35987"/>
    <cellStyle name="Normal 15 6 2 4" xfId="32114"/>
    <cellStyle name="Normal 15 6 3" xfId="5061"/>
    <cellStyle name="Normal 15 6 3 2" xfId="12388"/>
    <cellStyle name="Normal 15 6 3 2 2" xfId="37405"/>
    <cellStyle name="Normal 15 6 3 3" xfId="30183"/>
    <cellStyle name="Normal 15 6 4" xfId="9027"/>
    <cellStyle name="Normal 15 6 4 2" xfId="34044"/>
    <cellStyle name="Normal 15 6 5" xfId="28251"/>
    <cellStyle name="Normal 15 7" xfId="26726"/>
    <cellStyle name="Normal 150" xfId="1387"/>
    <cellStyle name="Normal 150 10" xfId="8017"/>
    <cellStyle name="Normal 150 10 2" xfId="33034"/>
    <cellStyle name="Normal 150 11" xfId="27251"/>
    <cellStyle name="Normal 150 11 2" xfId="58998"/>
    <cellStyle name="Normal 150 12" xfId="58999"/>
    <cellStyle name="Normal 150 2" xfId="1388"/>
    <cellStyle name="Normal 150 2 10" xfId="27252"/>
    <cellStyle name="Normal 150 2 10 2" xfId="59000"/>
    <cellStyle name="Normal 150 2 11" xfId="59001"/>
    <cellStyle name="Normal 150 2 2" xfId="2878"/>
    <cellStyle name="Normal 150 2 2 2" xfId="7043"/>
    <cellStyle name="Normal 150 2 2 2 2" xfId="26029"/>
    <cellStyle name="Normal 150 2 2 2 2 2" xfId="50552"/>
    <cellStyle name="Normal 150 2 2 2 2 3" xfId="59002"/>
    <cellStyle name="Normal 150 2 2 2 3" xfId="18551"/>
    <cellStyle name="Normal 150 2 2 2 3 2" xfId="43245"/>
    <cellStyle name="Normal 150 2 2 2 4" xfId="10973"/>
    <cellStyle name="Normal 150 2 2 2 4 2" xfId="35990"/>
    <cellStyle name="Normal 150 2 2 2 5" xfId="32117"/>
    <cellStyle name="Normal 150 2 2 3" xfId="5064"/>
    <cellStyle name="Normal 150 2 2 3 2" xfId="12389"/>
    <cellStyle name="Normal 150 2 2 3 2 2" xfId="37406"/>
    <cellStyle name="Normal 150 2 2 3 3" xfId="30186"/>
    <cellStyle name="Normal 150 2 2 4" xfId="9030"/>
    <cellStyle name="Normal 150 2 2 4 2" xfId="34047"/>
    <cellStyle name="Normal 150 2 2 5" xfId="28254"/>
    <cellStyle name="Normal 150 2 2 5 2" xfId="59003"/>
    <cellStyle name="Normal 150 2 2 6" xfId="59004"/>
    <cellStyle name="Normal 150 2 3" xfId="6016"/>
    <cellStyle name="Normal 150 2 3 2" xfId="20787"/>
    <cellStyle name="Normal 150 2 3 2 2" xfId="45348"/>
    <cellStyle name="Normal 150 2 3 2 3" xfId="59005"/>
    <cellStyle name="Normal 150 2 3 3" xfId="14241"/>
    <cellStyle name="Normal 150 2 3 3 2" xfId="39115"/>
    <cellStyle name="Normal 150 2 3 4" xfId="9971"/>
    <cellStyle name="Normal 150 2 3 4 2" xfId="34988"/>
    <cellStyle name="Normal 150 2 3 5" xfId="31115"/>
    <cellStyle name="Normal 150 2 4" xfId="4062"/>
    <cellStyle name="Normal 150 2 4 2" xfId="21797"/>
    <cellStyle name="Normal 150 2 4 2 2" xfId="46356"/>
    <cellStyle name="Normal 150 2 4 2 3" xfId="59006"/>
    <cellStyle name="Normal 150 2 4 3" xfId="12390"/>
    <cellStyle name="Normal 150 2 4 3 2" xfId="37407"/>
    <cellStyle name="Normal 150 2 4 4" xfId="29184"/>
    <cellStyle name="Normal 150 2 5" xfId="15444"/>
    <cellStyle name="Normal 150 2 5 2" xfId="22819"/>
    <cellStyle name="Normal 150 2 5 2 2" xfId="47362"/>
    <cellStyle name="Normal 150 2 5 2 3" xfId="59007"/>
    <cellStyle name="Normal 150 2 5 3" xfId="40241"/>
    <cellStyle name="Normal 150 2 5 4" xfId="59008"/>
    <cellStyle name="Normal 150 2 6" xfId="16501"/>
    <cellStyle name="Normal 150 2 6 2" xfId="23921"/>
    <cellStyle name="Normal 150 2 6 2 2" xfId="48460"/>
    <cellStyle name="Normal 150 2 6 2 3" xfId="59009"/>
    <cellStyle name="Normal 150 2 6 3" xfId="41255"/>
    <cellStyle name="Normal 150 2 6 4" xfId="59010"/>
    <cellStyle name="Normal 150 2 7" xfId="17585"/>
    <cellStyle name="Normal 150 2 7 2" xfId="25027"/>
    <cellStyle name="Normal 150 2 7 2 2" xfId="49550"/>
    <cellStyle name="Normal 150 2 7 2 3" xfId="59011"/>
    <cellStyle name="Normal 150 2 7 3" xfId="42284"/>
    <cellStyle name="Normal 150 2 7 4" xfId="59012"/>
    <cellStyle name="Normal 150 2 8" xfId="19472"/>
    <cellStyle name="Normal 150 2 8 2" xfId="44048"/>
    <cellStyle name="Normal 150 2 8 3" xfId="59013"/>
    <cellStyle name="Normal 150 2 9" xfId="8018"/>
    <cellStyle name="Normal 150 2 9 2" xfId="33035"/>
    <cellStyle name="Normal 150 3" xfId="2877"/>
    <cellStyle name="Normal 150 3 2" xfId="7042"/>
    <cellStyle name="Normal 150 3 2 2" xfId="26028"/>
    <cellStyle name="Normal 150 3 2 2 2" xfId="50551"/>
    <cellStyle name="Normal 150 3 2 2 3" xfId="59014"/>
    <cellStyle name="Normal 150 3 2 3" xfId="18550"/>
    <cellStyle name="Normal 150 3 2 3 2" xfId="43244"/>
    <cellStyle name="Normal 150 3 2 4" xfId="10972"/>
    <cellStyle name="Normal 150 3 2 4 2" xfId="35989"/>
    <cellStyle name="Normal 150 3 2 5" xfId="32116"/>
    <cellStyle name="Normal 150 3 3" xfId="5063"/>
    <cellStyle name="Normal 150 3 3 2" xfId="12391"/>
    <cellStyle name="Normal 150 3 3 2 2" xfId="37408"/>
    <cellStyle name="Normal 150 3 3 3" xfId="30185"/>
    <cellStyle name="Normal 150 3 4" xfId="9029"/>
    <cellStyle name="Normal 150 3 4 2" xfId="34046"/>
    <cellStyle name="Normal 150 3 5" xfId="28253"/>
    <cellStyle name="Normal 150 3 5 2" xfId="59015"/>
    <cellStyle name="Normal 150 3 6" xfId="59016"/>
    <cellStyle name="Normal 150 4" xfId="6015"/>
    <cellStyle name="Normal 150 4 2" xfId="20786"/>
    <cellStyle name="Normal 150 4 2 2" xfId="45347"/>
    <cellStyle name="Normal 150 4 2 3" xfId="59017"/>
    <cellStyle name="Normal 150 4 3" xfId="14240"/>
    <cellStyle name="Normal 150 4 3 2" xfId="39114"/>
    <cellStyle name="Normal 150 4 4" xfId="9970"/>
    <cellStyle name="Normal 150 4 4 2" xfId="34987"/>
    <cellStyle name="Normal 150 4 5" xfId="31114"/>
    <cellStyle name="Normal 150 5" xfId="4061"/>
    <cellStyle name="Normal 150 5 2" xfId="21796"/>
    <cellStyle name="Normal 150 5 2 2" xfId="46355"/>
    <cellStyle name="Normal 150 5 2 3" xfId="59018"/>
    <cellStyle name="Normal 150 5 3" xfId="12392"/>
    <cellStyle name="Normal 150 5 3 2" xfId="37409"/>
    <cellStyle name="Normal 150 5 4" xfId="29183"/>
    <cellStyle name="Normal 150 6" xfId="15443"/>
    <cellStyle name="Normal 150 6 2" xfId="22818"/>
    <cellStyle name="Normal 150 6 2 2" xfId="47361"/>
    <cellStyle name="Normal 150 6 2 3" xfId="59019"/>
    <cellStyle name="Normal 150 6 3" xfId="40240"/>
    <cellStyle name="Normal 150 6 4" xfId="59020"/>
    <cellStyle name="Normal 150 7" xfId="16500"/>
    <cellStyle name="Normal 150 7 2" xfId="23920"/>
    <cellStyle name="Normal 150 7 2 2" xfId="48459"/>
    <cellStyle name="Normal 150 7 2 3" xfId="59021"/>
    <cellStyle name="Normal 150 7 3" xfId="41254"/>
    <cellStyle name="Normal 150 7 4" xfId="59022"/>
    <cellStyle name="Normal 150 8" xfId="17584"/>
    <cellStyle name="Normal 150 8 2" xfId="25026"/>
    <cellStyle name="Normal 150 8 2 2" xfId="49549"/>
    <cellStyle name="Normal 150 8 2 3" xfId="59023"/>
    <cellStyle name="Normal 150 8 3" xfId="42283"/>
    <cellStyle name="Normal 150 8 4" xfId="59024"/>
    <cellStyle name="Normal 150 9" xfId="19471"/>
    <cellStyle name="Normal 150 9 2" xfId="44047"/>
    <cellStyle name="Normal 150 9 3" xfId="59025"/>
    <cellStyle name="Normal 151" xfId="1389"/>
    <cellStyle name="Normal 151 10" xfId="8019"/>
    <cellStyle name="Normal 151 10 2" xfId="33036"/>
    <cellStyle name="Normal 151 11" xfId="27253"/>
    <cellStyle name="Normal 151 11 2" xfId="59026"/>
    <cellStyle name="Normal 151 12" xfId="59027"/>
    <cellStyle name="Normal 151 2" xfId="1390"/>
    <cellStyle name="Normal 151 2 10" xfId="27254"/>
    <cellStyle name="Normal 151 2 10 2" xfId="59028"/>
    <cellStyle name="Normal 151 2 11" xfId="59029"/>
    <cellStyle name="Normal 151 2 2" xfId="2880"/>
    <cellStyle name="Normal 151 2 2 2" xfId="7045"/>
    <cellStyle name="Normal 151 2 2 2 2" xfId="26031"/>
    <cellStyle name="Normal 151 2 2 2 2 2" xfId="50554"/>
    <cellStyle name="Normal 151 2 2 2 2 3" xfId="59030"/>
    <cellStyle name="Normal 151 2 2 2 3" xfId="18553"/>
    <cellStyle name="Normal 151 2 2 2 3 2" xfId="43247"/>
    <cellStyle name="Normal 151 2 2 2 4" xfId="10975"/>
    <cellStyle name="Normal 151 2 2 2 4 2" xfId="35992"/>
    <cellStyle name="Normal 151 2 2 2 5" xfId="32119"/>
    <cellStyle name="Normal 151 2 2 3" xfId="5066"/>
    <cellStyle name="Normal 151 2 2 3 2" xfId="12393"/>
    <cellStyle name="Normal 151 2 2 3 2 2" xfId="37410"/>
    <cellStyle name="Normal 151 2 2 3 3" xfId="30188"/>
    <cellStyle name="Normal 151 2 2 4" xfId="9032"/>
    <cellStyle name="Normal 151 2 2 4 2" xfId="34049"/>
    <cellStyle name="Normal 151 2 2 5" xfId="28256"/>
    <cellStyle name="Normal 151 2 2 5 2" xfId="59031"/>
    <cellStyle name="Normal 151 2 2 6" xfId="59032"/>
    <cellStyle name="Normal 151 2 3" xfId="6018"/>
    <cellStyle name="Normal 151 2 3 2" xfId="20789"/>
    <cellStyle name="Normal 151 2 3 2 2" xfId="45350"/>
    <cellStyle name="Normal 151 2 3 2 3" xfId="59033"/>
    <cellStyle name="Normal 151 2 3 3" xfId="14243"/>
    <cellStyle name="Normal 151 2 3 3 2" xfId="39117"/>
    <cellStyle name="Normal 151 2 3 4" xfId="9973"/>
    <cellStyle name="Normal 151 2 3 4 2" xfId="34990"/>
    <cellStyle name="Normal 151 2 3 5" xfId="31117"/>
    <cellStyle name="Normal 151 2 4" xfId="4064"/>
    <cellStyle name="Normal 151 2 4 2" xfId="21799"/>
    <cellStyle name="Normal 151 2 4 2 2" xfId="46358"/>
    <cellStyle name="Normal 151 2 4 2 3" xfId="59034"/>
    <cellStyle name="Normal 151 2 4 3" xfId="12394"/>
    <cellStyle name="Normal 151 2 4 3 2" xfId="37411"/>
    <cellStyle name="Normal 151 2 4 4" xfId="29186"/>
    <cellStyle name="Normal 151 2 5" xfId="15446"/>
    <cellStyle name="Normal 151 2 5 2" xfId="22821"/>
    <cellStyle name="Normal 151 2 5 2 2" xfId="47364"/>
    <cellStyle name="Normal 151 2 5 2 3" xfId="59035"/>
    <cellStyle name="Normal 151 2 5 3" xfId="40243"/>
    <cellStyle name="Normal 151 2 5 4" xfId="59036"/>
    <cellStyle name="Normal 151 2 6" xfId="16503"/>
    <cellStyle name="Normal 151 2 6 2" xfId="23923"/>
    <cellStyle name="Normal 151 2 6 2 2" xfId="48462"/>
    <cellStyle name="Normal 151 2 6 2 3" xfId="59037"/>
    <cellStyle name="Normal 151 2 6 3" xfId="41257"/>
    <cellStyle name="Normal 151 2 6 4" xfId="59038"/>
    <cellStyle name="Normal 151 2 7" xfId="17587"/>
    <cellStyle name="Normal 151 2 7 2" xfId="25029"/>
    <cellStyle name="Normal 151 2 7 2 2" xfId="49552"/>
    <cellStyle name="Normal 151 2 7 2 3" xfId="59039"/>
    <cellStyle name="Normal 151 2 7 3" xfId="42286"/>
    <cellStyle name="Normal 151 2 7 4" xfId="59040"/>
    <cellStyle name="Normal 151 2 8" xfId="19474"/>
    <cellStyle name="Normal 151 2 8 2" xfId="44050"/>
    <cellStyle name="Normal 151 2 8 3" xfId="59041"/>
    <cellStyle name="Normal 151 2 9" xfId="8020"/>
    <cellStyle name="Normal 151 2 9 2" xfId="33037"/>
    <cellStyle name="Normal 151 3" xfId="2879"/>
    <cellStyle name="Normal 151 3 2" xfId="7044"/>
    <cellStyle name="Normal 151 3 2 2" xfId="26030"/>
    <cellStyle name="Normal 151 3 2 2 2" xfId="50553"/>
    <cellStyle name="Normal 151 3 2 2 3" xfId="59042"/>
    <cellStyle name="Normal 151 3 2 3" xfId="18552"/>
    <cellStyle name="Normal 151 3 2 3 2" xfId="43246"/>
    <cellStyle name="Normal 151 3 2 4" xfId="10974"/>
    <cellStyle name="Normal 151 3 2 4 2" xfId="35991"/>
    <cellStyle name="Normal 151 3 2 5" xfId="32118"/>
    <cellStyle name="Normal 151 3 3" xfId="5065"/>
    <cellStyle name="Normal 151 3 3 2" xfId="12395"/>
    <cellStyle name="Normal 151 3 3 2 2" xfId="37412"/>
    <cellStyle name="Normal 151 3 3 3" xfId="30187"/>
    <cellStyle name="Normal 151 3 4" xfId="9031"/>
    <cellStyle name="Normal 151 3 4 2" xfId="34048"/>
    <cellStyle name="Normal 151 3 5" xfId="28255"/>
    <cellStyle name="Normal 151 3 5 2" xfId="59043"/>
    <cellStyle name="Normal 151 3 6" xfId="59044"/>
    <cellStyle name="Normal 151 4" xfId="6017"/>
    <cellStyle name="Normal 151 4 2" xfId="20788"/>
    <cellStyle name="Normal 151 4 2 2" xfId="45349"/>
    <cellStyle name="Normal 151 4 2 3" xfId="59045"/>
    <cellStyle name="Normal 151 4 3" xfId="14242"/>
    <cellStyle name="Normal 151 4 3 2" xfId="39116"/>
    <cellStyle name="Normal 151 4 4" xfId="9972"/>
    <cellStyle name="Normal 151 4 4 2" xfId="34989"/>
    <cellStyle name="Normal 151 4 5" xfId="31116"/>
    <cellStyle name="Normal 151 5" xfId="4063"/>
    <cellStyle name="Normal 151 5 2" xfId="21798"/>
    <cellStyle name="Normal 151 5 2 2" xfId="46357"/>
    <cellStyle name="Normal 151 5 2 3" xfId="59046"/>
    <cellStyle name="Normal 151 5 3" xfId="12396"/>
    <cellStyle name="Normal 151 5 3 2" xfId="37413"/>
    <cellStyle name="Normal 151 5 4" xfId="29185"/>
    <cellStyle name="Normal 151 6" xfId="15445"/>
    <cellStyle name="Normal 151 6 2" xfId="22820"/>
    <cellStyle name="Normal 151 6 2 2" xfId="47363"/>
    <cellStyle name="Normal 151 6 2 3" xfId="59047"/>
    <cellStyle name="Normal 151 6 3" xfId="40242"/>
    <cellStyle name="Normal 151 6 4" xfId="59048"/>
    <cellStyle name="Normal 151 7" xfId="16502"/>
    <cellStyle name="Normal 151 7 2" xfId="23922"/>
    <cellStyle name="Normal 151 7 2 2" xfId="48461"/>
    <cellStyle name="Normal 151 7 2 3" xfId="59049"/>
    <cellStyle name="Normal 151 7 3" xfId="41256"/>
    <cellStyle name="Normal 151 7 4" xfId="59050"/>
    <cellStyle name="Normal 151 8" xfId="17586"/>
    <cellStyle name="Normal 151 8 2" xfId="25028"/>
    <cellStyle name="Normal 151 8 2 2" xfId="49551"/>
    <cellStyle name="Normal 151 8 2 3" xfId="59051"/>
    <cellStyle name="Normal 151 8 3" xfId="42285"/>
    <cellStyle name="Normal 151 8 4" xfId="59052"/>
    <cellStyle name="Normal 151 9" xfId="19473"/>
    <cellStyle name="Normal 151 9 2" xfId="44049"/>
    <cellStyle name="Normal 151 9 3" xfId="59053"/>
    <cellStyle name="Normal 152" xfId="1391"/>
    <cellStyle name="Normal 152 10" xfId="8021"/>
    <cellStyle name="Normal 152 10 2" xfId="33038"/>
    <cellStyle name="Normal 152 11" xfId="27255"/>
    <cellStyle name="Normal 152 11 2" xfId="59054"/>
    <cellStyle name="Normal 152 12" xfId="59055"/>
    <cellStyle name="Normal 152 2" xfId="1392"/>
    <cellStyle name="Normal 152 2 10" xfId="27256"/>
    <cellStyle name="Normal 152 2 10 2" xfId="59056"/>
    <cellStyle name="Normal 152 2 11" xfId="59057"/>
    <cellStyle name="Normal 152 2 2" xfId="2882"/>
    <cellStyle name="Normal 152 2 2 2" xfId="7047"/>
    <cellStyle name="Normal 152 2 2 2 2" xfId="26033"/>
    <cellStyle name="Normal 152 2 2 2 2 2" xfId="50556"/>
    <cellStyle name="Normal 152 2 2 2 2 3" xfId="59058"/>
    <cellStyle name="Normal 152 2 2 2 3" xfId="18555"/>
    <cellStyle name="Normal 152 2 2 2 3 2" xfId="43249"/>
    <cellStyle name="Normal 152 2 2 2 4" xfId="10977"/>
    <cellStyle name="Normal 152 2 2 2 4 2" xfId="35994"/>
    <cellStyle name="Normal 152 2 2 2 5" xfId="32121"/>
    <cellStyle name="Normal 152 2 2 3" xfId="5068"/>
    <cellStyle name="Normal 152 2 2 3 2" xfId="12397"/>
    <cellStyle name="Normal 152 2 2 3 2 2" xfId="37414"/>
    <cellStyle name="Normal 152 2 2 3 3" xfId="30190"/>
    <cellStyle name="Normal 152 2 2 4" xfId="9034"/>
    <cellStyle name="Normal 152 2 2 4 2" xfId="34051"/>
    <cellStyle name="Normal 152 2 2 5" xfId="28258"/>
    <cellStyle name="Normal 152 2 2 5 2" xfId="59059"/>
    <cellStyle name="Normal 152 2 2 6" xfId="59060"/>
    <cellStyle name="Normal 152 2 3" xfId="6020"/>
    <cellStyle name="Normal 152 2 3 2" xfId="20791"/>
    <cellStyle name="Normal 152 2 3 2 2" xfId="45352"/>
    <cellStyle name="Normal 152 2 3 2 3" xfId="59061"/>
    <cellStyle name="Normal 152 2 3 3" xfId="14245"/>
    <cellStyle name="Normal 152 2 3 3 2" xfId="39119"/>
    <cellStyle name="Normal 152 2 3 4" xfId="9975"/>
    <cellStyle name="Normal 152 2 3 4 2" xfId="34992"/>
    <cellStyle name="Normal 152 2 3 5" xfId="31119"/>
    <cellStyle name="Normal 152 2 4" xfId="4066"/>
    <cellStyle name="Normal 152 2 4 2" xfId="21801"/>
    <cellStyle name="Normal 152 2 4 2 2" xfId="46360"/>
    <cellStyle name="Normal 152 2 4 2 3" xfId="59062"/>
    <cellStyle name="Normal 152 2 4 3" xfId="12398"/>
    <cellStyle name="Normal 152 2 4 3 2" xfId="37415"/>
    <cellStyle name="Normal 152 2 4 4" xfId="29188"/>
    <cellStyle name="Normal 152 2 5" xfId="15448"/>
    <cellStyle name="Normal 152 2 5 2" xfId="22823"/>
    <cellStyle name="Normal 152 2 5 2 2" xfId="47366"/>
    <cellStyle name="Normal 152 2 5 2 3" xfId="59063"/>
    <cellStyle name="Normal 152 2 5 3" xfId="40245"/>
    <cellStyle name="Normal 152 2 5 4" xfId="59064"/>
    <cellStyle name="Normal 152 2 6" xfId="16505"/>
    <cellStyle name="Normal 152 2 6 2" xfId="23925"/>
    <cellStyle name="Normal 152 2 6 2 2" xfId="48464"/>
    <cellStyle name="Normal 152 2 6 2 3" xfId="59065"/>
    <cellStyle name="Normal 152 2 6 3" xfId="41259"/>
    <cellStyle name="Normal 152 2 6 4" xfId="59066"/>
    <cellStyle name="Normal 152 2 7" xfId="17589"/>
    <cellStyle name="Normal 152 2 7 2" xfId="25031"/>
    <cellStyle name="Normal 152 2 7 2 2" xfId="49554"/>
    <cellStyle name="Normal 152 2 7 2 3" xfId="59067"/>
    <cellStyle name="Normal 152 2 7 3" xfId="42288"/>
    <cellStyle name="Normal 152 2 7 4" xfId="59068"/>
    <cellStyle name="Normal 152 2 8" xfId="19476"/>
    <cellStyle name="Normal 152 2 8 2" xfId="44052"/>
    <cellStyle name="Normal 152 2 8 3" xfId="59069"/>
    <cellStyle name="Normal 152 2 9" xfId="8022"/>
    <cellStyle name="Normal 152 2 9 2" xfId="33039"/>
    <cellStyle name="Normal 152 3" xfId="2881"/>
    <cellStyle name="Normal 152 3 2" xfId="7046"/>
    <cellStyle name="Normal 152 3 2 2" xfId="26032"/>
    <cellStyle name="Normal 152 3 2 2 2" xfId="50555"/>
    <cellStyle name="Normal 152 3 2 2 3" xfId="59070"/>
    <cellStyle name="Normal 152 3 2 3" xfId="18554"/>
    <cellStyle name="Normal 152 3 2 3 2" xfId="43248"/>
    <cellStyle name="Normal 152 3 2 4" xfId="10976"/>
    <cellStyle name="Normal 152 3 2 4 2" xfId="35993"/>
    <cellStyle name="Normal 152 3 2 5" xfId="32120"/>
    <cellStyle name="Normal 152 3 3" xfId="5067"/>
    <cellStyle name="Normal 152 3 3 2" xfId="12399"/>
    <cellStyle name="Normal 152 3 3 2 2" xfId="37416"/>
    <cellStyle name="Normal 152 3 3 3" xfId="30189"/>
    <cellStyle name="Normal 152 3 4" xfId="9033"/>
    <cellStyle name="Normal 152 3 4 2" xfId="34050"/>
    <cellStyle name="Normal 152 3 5" xfId="28257"/>
    <cellStyle name="Normal 152 3 5 2" xfId="59071"/>
    <cellStyle name="Normal 152 3 6" xfId="59072"/>
    <cellStyle name="Normal 152 4" xfId="6019"/>
    <cellStyle name="Normal 152 4 2" xfId="20790"/>
    <cellStyle name="Normal 152 4 2 2" xfId="45351"/>
    <cellStyle name="Normal 152 4 2 3" xfId="59073"/>
    <cellStyle name="Normal 152 4 3" xfId="14244"/>
    <cellStyle name="Normal 152 4 3 2" xfId="39118"/>
    <cellStyle name="Normal 152 4 4" xfId="9974"/>
    <cellStyle name="Normal 152 4 4 2" xfId="34991"/>
    <cellStyle name="Normal 152 4 5" xfId="31118"/>
    <cellStyle name="Normal 152 5" xfId="4065"/>
    <cellStyle name="Normal 152 5 2" xfId="21800"/>
    <cellStyle name="Normal 152 5 2 2" xfId="46359"/>
    <cellStyle name="Normal 152 5 2 3" xfId="59074"/>
    <cellStyle name="Normal 152 5 3" xfId="12400"/>
    <cellStyle name="Normal 152 5 3 2" xfId="37417"/>
    <cellStyle name="Normal 152 5 4" xfId="29187"/>
    <cellStyle name="Normal 152 6" xfId="15447"/>
    <cellStyle name="Normal 152 6 2" xfId="22822"/>
    <cellStyle name="Normal 152 6 2 2" xfId="47365"/>
    <cellStyle name="Normal 152 6 2 3" xfId="59075"/>
    <cellStyle name="Normal 152 6 3" xfId="40244"/>
    <cellStyle name="Normal 152 6 4" xfId="59076"/>
    <cellStyle name="Normal 152 7" xfId="16504"/>
    <cellStyle name="Normal 152 7 2" xfId="23924"/>
    <cellStyle name="Normal 152 7 2 2" xfId="48463"/>
    <cellStyle name="Normal 152 7 2 3" xfId="59077"/>
    <cellStyle name="Normal 152 7 3" xfId="41258"/>
    <cellStyle name="Normal 152 7 4" xfId="59078"/>
    <cellStyle name="Normal 152 8" xfId="17588"/>
    <cellStyle name="Normal 152 8 2" xfId="25030"/>
    <cellStyle name="Normal 152 8 2 2" xfId="49553"/>
    <cellStyle name="Normal 152 8 2 3" xfId="59079"/>
    <cellStyle name="Normal 152 8 3" xfId="42287"/>
    <cellStyle name="Normal 152 8 4" xfId="59080"/>
    <cellStyle name="Normal 152 9" xfId="19475"/>
    <cellStyle name="Normal 152 9 2" xfId="44051"/>
    <cellStyle name="Normal 152 9 3" xfId="59081"/>
    <cellStyle name="Normal 153" xfId="1393"/>
    <cellStyle name="Normal 153 10" xfId="8023"/>
    <cellStyle name="Normal 153 10 2" xfId="33040"/>
    <cellStyle name="Normal 153 11" xfId="27257"/>
    <cellStyle name="Normal 153 11 2" xfId="59082"/>
    <cellStyle name="Normal 153 12" xfId="59083"/>
    <cellStyle name="Normal 153 2" xfId="1394"/>
    <cellStyle name="Normal 153 2 10" xfId="27258"/>
    <cellStyle name="Normal 153 2 10 2" xfId="59084"/>
    <cellStyle name="Normal 153 2 11" xfId="59085"/>
    <cellStyle name="Normal 153 2 2" xfId="2884"/>
    <cellStyle name="Normal 153 2 2 2" xfId="7049"/>
    <cellStyle name="Normal 153 2 2 2 2" xfId="26035"/>
    <cellStyle name="Normal 153 2 2 2 2 2" xfId="50558"/>
    <cellStyle name="Normal 153 2 2 2 2 3" xfId="59086"/>
    <cellStyle name="Normal 153 2 2 2 3" xfId="18557"/>
    <cellStyle name="Normal 153 2 2 2 3 2" xfId="43251"/>
    <cellStyle name="Normal 153 2 2 2 4" xfId="10979"/>
    <cellStyle name="Normal 153 2 2 2 4 2" xfId="35996"/>
    <cellStyle name="Normal 153 2 2 2 5" xfId="32123"/>
    <cellStyle name="Normal 153 2 2 3" xfId="5070"/>
    <cellStyle name="Normal 153 2 2 3 2" xfId="12401"/>
    <cellStyle name="Normal 153 2 2 3 2 2" xfId="37418"/>
    <cellStyle name="Normal 153 2 2 3 3" xfId="30192"/>
    <cellStyle name="Normal 153 2 2 4" xfId="9036"/>
    <cellStyle name="Normal 153 2 2 4 2" xfId="34053"/>
    <cellStyle name="Normal 153 2 2 5" xfId="28260"/>
    <cellStyle name="Normal 153 2 2 5 2" xfId="59087"/>
    <cellStyle name="Normal 153 2 2 6" xfId="59088"/>
    <cellStyle name="Normal 153 2 3" xfId="6022"/>
    <cellStyle name="Normal 153 2 3 2" xfId="20793"/>
    <cellStyle name="Normal 153 2 3 2 2" xfId="45354"/>
    <cellStyle name="Normal 153 2 3 2 3" xfId="59089"/>
    <cellStyle name="Normal 153 2 3 3" xfId="14247"/>
    <cellStyle name="Normal 153 2 3 3 2" xfId="39121"/>
    <cellStyle name="Normal 153 2 3 4" xfId="9977"/>
    <cellStyle name="Normal 153 2 3 4 2" xfId="34994"/>
    <cellStyle name="Normal 153 2 3 5" xfId="31121"/>
    <cellStyle name="Normal 153 2 4" xfId="4068"/>
    <cellStyle name="Normal 153 2 4 2" xfId="21803"/>
    <cellStyle name="Normal 153 2 4 2 2" xfId="46362"/>
    <cellStyle name="Normal 153 2 4 2 3" xfId="59090"/>
    <cellStyle name="Normal 153 2 4 3" xfId="12402"/>
    <cellStyle name="Normal 153 2 4 3 2" xfId="37419"/>
    <cellStyle name="Normal 153 2 4 4" xfId="29190"/>
    <cellStyle name="Normal 153 2 5" xfId="15450"/>
    <cellStyle name="Normal 153 2 5 2" xfId="22825"/>
    <cellStyle name="Normal 153 2 5 2 2" xfId="47368"/>
    <cellStyle name="Normal 153 2 5 2 3" xfId="59091"/>
    <cellStyle name="Normal 153 2 5 3" xfId="40247"/>
    <cellStyle name="Normal 153 2 5 4" xfId="59092"/>
    <cellStyle name="Normal 153 2 6" xfId="16507"/>
    <cellStyle name="Normal 153 2 6 2" xfId="23927"/>
    <cellStyle name="Normal 153 2 6 2 2" xfId="48466"/>
    <cellStyle name="Normal 153 2 6 2 3" xfId="59093"/>
    <cellStyle name="Normal 153 2 6 3" xfId="41261"/>
    <cellStyle name="Normal 153 2 6 4" xfId="59094"/>
    <cellStyle name="Normal 153 2 7" xfId="17591"/>
    <cellStyle name="Normal 153 2 7 2" xfId="25033"/>
    <cellStyle name="Normal 153 2 7 2 2" xfId="49556"/>
    <cellStyle name="Normal 153 2 7 2 3" xfId="59095"/>
    <cellStyle name="Normal 153 2 7 3" xfId="42290"/>
    <cellStyle name="Normal 153 2 7 4" xfId="59096"/>
    <cellStyle name="Normal 153 2 8" xfId="19478"/>
    <cellStyle name="Normal 153 2 8 2" xfId="44054"/>
    <cellStyle name="Normal 153 2 8 3" xfId="59097"/>
    <cellStyle name="Normal 153 2 9" xfId="8024"/>
    <cellStyle name="Normal 153 2 9 2" xfId="33041"/>
    <cellStyle name="Normal 153 3" xfId="2883"/>
    <cellStyle name="Normal 153 3 2" xfId="7048"/>
    <cellStyle name="Normal 153 3 2 2" xfId="26034"/>
    <cellStyle name="Normal 153 3 2 2 2" xfId="50557"/>
    <cellStyle name="Normal 153 3 2 2 3" xfId="59098"/>
    <cellStyle name="Normal 153 3 2 3" xfId="18556"/>
    <cellStyle name="Normal 153 3 2 3 2" xfId="43250"/>
    <cellStyle name="Normal 153 3 2 4" xfId="10978"/>
    <cellStyle name="Normal 153 3 2 4 2" xfId="35995"/>
    <cellStyle name="Normal 153 3 2 5" xfId="32122"/>
    <cellStyle name="Normal 153 3 3" xfId="5069"/>
    <cellStyle name="Normal 153 3 3 2" xfId="12403"/>
    <cellStyle name="Normal 153 3 3 2 2" xfId="37420"/>
    <cellStyle name="Normal 153 3 3 3" xfId="30191"/>
    <cellStyle name="Normal 153 3 4" xfId="9035"/>
    <cellStyle name="Normal 153 3 4 2" xfId="34052"/>
    <cellStyle name="Normal 153 3 5" xfId="28259"/>
    <cellStyle name="Normal 153 3 5 2" xfId="59099"/>
    <cellStyle name="Normal 153 3 6" xfId="59100"/>
    <cellStyle name="Normal 153 4" xfId="6021"/>
    <cellStyle name="Normal 153 4 2" xfId="20792"/>
    <cellStyle name="Normal 153 4 2 2" xfId="45353"/>
    <cellStyle name="Normal 153 4 2 3" xfId="59101"/>
    <cellStyle name="Normal 153 4 3" xfId="14246"/>
    <cellStyle name="Normal 153 4 3 2" xfId="39120"/>
    <cellStyle name="Normal 153 4 4" xfId="9976"/>
    <cellStyle name="Normal 153 4 4 2" xfId="34993"/>
    <cellStyle name="Normal 153 4 5" xfId="31120"/>
    <cellStyle name="Normal 153 5" xfId="4067"/>
    <cellStyle name="Normal 153 5 2" xfId="21802"/>
    <cellStyle name="Normal 153 5 2 2" xfId="46361"/>
    <cellStyle name="Normal 153 5 2 3" xfId="59102"/>
    <cellStyle name="Normal 153 5 3" xfId="12404"/>
    <cellStyle name="Normal 153 5 3 2" xfId="37421"/>
    <cellStyle name="Normal 153 5 4" xfId="29189"/>
    <cellStyle name="Normal 153 6" xfId="15449"/>
    <cellStyle name="Normal 153 6 2" xfId="22824"/>
    <cellStyle name="Normal 153 6 2 2" xfId="47367"/>
    <cellStyle name="Normal 153 6 2 3" xfId="59103"/>
    <cellStyle name="Normal 153 6 3" xfId="40246"/>
    <cellStyle name="Normal 153 6 4" xfId="59104"/>
    <cellStyle name="Normal 153 7" xfId="16506"/>
    <cellStyle name="Normal 153 7 2" xfId="23926"/>
    <cellStyle name="Normal 153 7 2 2" xfId="48465"/>
    <cellStyle name="Normal 153 7 2 3" xfId="59105"/>
    <cellStyle name="Normal 153 7 3" xfId="41260"/>
    <cellStyle name="Normal 153 7 4" xfId="59106"/>
    <cellStyle name="Normal 153 8" xfId="17590"/>
    <cellStyle name="Normal 153 8 2" xfId="25032"/>
    <cellStyle name="Normal 153 8 2 2" xfId="49555"/>
    <cellStyle name="Normal 153 8 2 3" xfId="59107"/>
    <cellStyle name="Normal 153 8 3" xfId="42289"/>
    <cellStyle name="Normal 153 8 4" xfId="59108"/>
    <cellStyle name="Normal 153 9" xfId="19477"/>
    <cellStyle name="Normal 153 9 2" xfId="44053"/>
    <cellStyle name="Normal 153 9 3" xfId="59109"/>
    <cellStyle name="Normal 154" xfId="1395"/>
    <cellStyle name="Normal 154 10" xfId="8025"/>
    <cellStyle name="Normal 154 10 2" xfId="33042"/>
    <cellStyle name="Normal 154 11" xfId="27259"/>
    <cellStyle name="Normal 154 11 2" xfId="59110"/>
    <cellStyle name="Normal 154 12" xfId="59111"/>
    <cellStyle name="Normal 154 2" xfId="1396"/>
    <cellStyle name="Normal 154 2 10" xfId="27260"/>
    <cellStyle name="Normal 154 2 10 2" xfId="59112"/>
    <cellStyle name="Normal 154 2 11" xfId="59113"/>
    <cellStyle name="Normal 154 2 2" xfId="2886"/>
    <cellStyle name="Normal 154 2 2 2" xfId="7051"/>
    <cellStyle name="Normal 154 2 2 2 2" xfId="26037"/>
    <cellStyle name="Normal 154 2 2 2 2 2" xfId="50560"/>
    <cellStyle name="Normal 154 2 2 2 2 3" xfId="59114"/>
    <cellStyle name="Normal 154 2 2 2 3" xfId="18559"/>
    <cellStyle name="Normal 154 2 2 2 3 2" xfId="43253"/>
    <cellStyle name="Normal 154 2 2 2 4" xfId="10981"/>
    <cellStyle name="Normal 154 2 2 2 4 2" xfId="35998"/>
    <cellStyle name="Normal 154 2 2 2 5" xfId="32125"/>
    <cellStyle name="Normal 154 2 2 3" xfId="5072"/>
    <cellStyle name="Normal 154 2 2 3 2" xfId="12405"/>
    <cellStyle name="Normal 154 2 2 3 2 2" xfId="37422"/>
    <cellStyle name="Normal 154 2 2 3 3" xfId="30194"/>
    <cellStyle name="Normal 154 2 2 4" xfId="9038"/>
    <cellStyle name="Normal 154 2 2 4 2" xfId="34055"/>
    <cellStyle name="Normal 154 2 2 5" xfId="28262"/>
    <cellStyle name="Normal 154 2 2 5 2" xfId="59115"/>
    <cellStyle name="Normal 154 2 2 6" xfId="59116"/>
    <cellStyle name="Normal 154 2 3" xfId="6024"/>
    <cellStyle name="Normal 154 2 3 2" xfId="20795"/>
    <cellStyle name="Normal 154 2 3 2 2" xfId="45356"/>
    <cellStyle name="Normal 154 2 3 2 3" xfId="59117"/>
    <cellStyle name="Normal 154 2 3 3" xfId="14249"/>
    <cellStyle name="Normal 154 2 3 3 2" xfId="39123"/>
    <cellStyle name="Normal 154 2 3 4" xfId="9979"/>
    <cellStyle name="Normal 154 2 3 4 2" xfId="34996"/>
    <cellStyle name="Normal 154 2 3 5" xfId="31123"/>
    <cellStyle name="Normal 154 2 4" xfId="4070"/>
    <cellStyle name="Normal 154 2 4 2" xfId="21805"/>
    <cellStyle name="Normal 154 2 4 2 2" xfId="46364"/>
    <cellStyle name="Normal 154 2 4 2 3" xfId="59118"/>
    <cellStyle name="Normal 154 2 4 3" xfId="12406"/>
    <cellStyle name="Normal 154 2 4 3 2" xfId="37423"/>
    <cellStyle name="Normal 154 2 4 4" xfId="29192"/>
    <cellStyle name="Normal 154 2 5" xfId="15452"/>
    <cellStyle name="Normal 154 2 5 2" xfId="22827"/>
    <cellStyle name="Normal 154 2 5 2 2" xfId="47370"/>
    <cellStyle name="Normal 154 2 5 2 3" xfId="59119"/>
    <cellStyle name="Normal 154 2 5 3" xfId="40249"/>
    <cellStyle name="Normal 154 2 5 4" xfId="59120"/>
    <cellStyle name="Normal 154 2 6" xfId="16509"/>
    <cellStyle name="Normal 154 2 6 2" xfId="23929"/>
    <cellStyle name="Normal 154 2 6 2 2" xfId="48468"/>
    <cellStyle name="Normal 154 2 6 2 3" xfId="59121"/>
    <cellStyle name="Normal 154 2 6 3" xfId="41263"/>
    <cellStyle name="Normal 154 2 6 4" xfId="59122"/>
    <cellStyle name="Normal 154 2 7" xfId="17593"/>
    <cellStyle name="Normal 154 2 7 2" xfId="25035"/>
    <cellStyle name="Normal 154 2 7 2 2" xfId="49558"/>
    <cellStyle name="Normal 154 2 7 2 3" xfId="59123"/>
    <cellStyle name="Normal 154 2 7 3" xfId="42292"/>
    <cellStyle name="Normal 154 2 7 4" xfId="59124"/>
    <cellStyle name="Normal 154 2 8" xfId="19480"/>
    <cellStyle name="Normal 154 2 8 2" xfId="44056"/>
    <cellStyle name="Normal 154 2 8 3" xfId="59125"/>
    <cellStyle name="Normal 154 2 9" xfId="8026"/>
    <cellStyle name="Normal 154 2 9 2" xfId="33043"/>
    <cellStyle name="Normal 154 3" xfId="2885"/>
    <cellStyle name="Normal 154 3 2" xfId="7050"/>
    <cellStyle name="Normal 154 3 2 2" xfId="26036"/>
    <cellStyle name="Normal 154 3 2 2 2" xfId="50559"/>
    <cellStyle name="Normal 154 3 2 2 3" xfId="59126"/>
    <cellStyle name="Normal 154 3 2 3" xfId="18558"/>
    <cellStyle name="Normal 154 3 2 3 2" xfId="43252"/>
    <cellStyle name="Normal 154 3 2 4" xfId="10980"/>
    <cellStyle name="Normal 154 3 2 4 2" xfId="35997"/>
    <cellStyle name="Normal 154 3 2 5" xfId="32124"/>
    <cellStyle name="Normal 154 3 3" xfId="5071"/>
    <cellStyle name="Normal 154 3 3 2" xfId="12407"/>
    <cellStyle name="Normal 154 3 3 2 2" xfId="37424"/>
    <cellStyle name="Normal 154 3 3 3" xfId="30193"/>
    <cellStyle name="Normal 154 3 4" xfId="9037"/>
    <cellStyle name="Normal 154 3 4 2" xfId="34054"/>
    <cellStyle name="Normal 154 3 5" xfId="28261"/>
    <cellStyle name="Normal 154 3 5 2" xfId="59127"/>
    <cellStyle name="Normal 154 3 6" xfId="59128"/>
    <cellStyle name="Normal 154 4" xfId="6023"/>
    <cellStyle name="Normal 154 4 2" xfId="20794"/>
    <cellStyle name="Normal 154 4 2 2" xfId="45355"/>
    <cellStyle name="Normal 154 4 2 3" xfId="59129"/>
    <cellStyle name="Normal 154 4 3" xfId="14248"/>
    <cellStyle name="Normal 154 4 3 2" xfId="39122"/>
    <cellStyle name="Normal 154 4 4" xfId="9978"/>
    <cellStyle name="Normal 154 4 4 2" xfId="34995"/>
    <cellStyle name="Normal 154 4 5" xfId="31122"/>
    <cellStyle name="Normal 154 5" xfId="4069"/>
    <cellStyle name="Normal 154 5 2" xfId="21804"/>
    <cellStyle name="Normal 154 5 2 2" xfId="46363"/>
    <cellStyle name="Normal 154 5 2 3" xfId="59130"/>
    <cellStyle name="Normal 154 5 3" xfId="12408"/>
    <cellStyle name="Normal 154 5 3 2" xfId="37425"/>
    <cellStyle name="Normal 154 5 4" xfId="29191"/>
    <cellStyle name="Normal 154 6" xfId="15451"/>
    <cellStyle name="Normal 154 6 2" xfId="22826"/>
    <cellStyle name="Normal 154 6 2 2" xfId="47369"/>
    <cellStyle name="Normal 154 6 2 3" xfId="59131"/>
    <cellStyle name="Normal 154 6 3" xfId="40248"/>
    <cellStyle name="Normal 154 6 4" xfId="59132"/>
    <cellStyle name="Normal 154 7" xfId="16508"/>
    <cellStyle name="Normal 154 7 2" xfId="23928"/>
    <cellStyle name="Normal 154 7 2 2" xfId="48467"/>
    <cellStyle name="Normal 154 7 2 3" xfId="59133"/>
    <cellStyle name="Normal 154 7 3" xfId="41262"/>
    <cellStyle name="Normal 154 7 4" xfId="59134"/>
    <cellStyle name="Normal 154 8" xfId="17592"/>
    <cellStyle name="Normal 154 8 2" xfId="25034"/>
    <cellStyle name="Normal 154 8 2 2" xfId="49557"/>
    <cellStyle name="Normal 154 8 2 3" xfId="59135"/>
    <cellStyle name="Normal 154 8 3" xfId="42291"/>
    <cellStyle name="Normal 154 8 4" xfId="59136"/>
    <cellStyle name="Normal 154 9" xfId="19479"/>
    <cellStyle name="Normal 154 9 2" xfId="44055"/>
    <cellStyle name="Normal 154 9 3" xfId="59137"/>
    <cellStyle name="Normal 155" xfId="1397"/>
    <cellStyle name="Normal 155 10" xfId="8027"/>
    <cellStyle name="Normal 155 10 2" xfId="33044"/>
    <cellStyle name="Normal 155 11" xfId="27261"/>
    <cellStyle name="Normal 155 11 2" xfId="59138"/>
    <cellStyle name="Normal 155 12" xfId="59139"/>
    <cellStyle name="Normal 155 2" xfId="1398"/>
    <cellStyle name="Normal 155 2 10" xfId="27262"/>
    <cellStyle name="Normal 155 2 10 2" xfId="59140"/>
    <cellStyle name="Normal 155 2 11" xfId="59141"/>
    <cellStyle name="Normal 155 2 2" xfId="2888"/>
    <cellStyle name="Normal 155 2 2 2" xfId="7053"/>
    <cellStyle name="Normal 155 2 2 2 2" xfId="26039"/>
    <cellStyle name="Normal 155 2 2 2 2 2" xfId="50562"/>
    <cellStyle name="Normal 155 2 2 2 2 3" xfId="59142"/>
    <cellStyle name="Normal 155 2 2 2 3" xfId="18561"/>
    <cellStyle name="Normal 155 2 2 2 3 2" xfId="43255"/>
    <cellStyle name="Normal 155 2 2 2 4" xfId="10983"/>
    <cellStyle name="Normal 155 2 2 2 4 2" xfId="36000"/>
    <cellStyle name="Normal 155 2 2 2 5" xfId="32127"/>
    <cellStyle name="Normal 155 2 2 3" xfId="5074"/>
    <cellStyle name="Normal 155 2 2 3 2" xfId="12409"/>
    <cellStyle name="Normal 155 2 2 3 2 2" xfId="37426"/>
    <cellStyle name="Normal 155 2 2 3 3" xfId="30196"/>
    <cellStyle name="Normal 155 2 2 4" xfId="9040"/>
    <cellStyle name="Normal 155 2 2 4 2" xfId="34057"/>
    <cellStyle name="Normal 155 2 2 5" xfId="28264"/>
    <cellStyle name="Normal 155 2 2 5 2" xfId="59143"/>
    <cellStyle name="Normal 155 2 2 6" xfId="59144"/>
    <cellStyle name="Normal 155 2 3" xfId="6026"/>
    <cellStyle name="Normal 155 2 3 2" xfId="20797"/>
    <cellStyle name="Normal 155 2 3 2 2" xfId="45358"/>
    <cellStyle name="Normal 155 2 3 2 3" xfId="59145"/>
    <cellStyle name="Normal 155 2 3 3" xfId="14251"/>
    <cellStyle name="Normal 155 2 3 3 2" xfId="39125"/>
    <cellStyle name="Normal 155 2 3 4" xfId="9981"/>
    <cellStyle name="Normal 155 2 3 4 2" xfId="34998"/>
    <cellStyle name="Normal 155 2 3 5" xfId="31125"/>
    <cellStyle name="Normal 155 2 4" xfId="4072"/>
    <cellStyle name="Normal 155 2 4 2" xfId="21807"/>
    <cellStyle name="Normal 155 2 4 2 2" xfId="46366"/>
    <cellStyle name="Normal 155 2 4 2 3" xfId="59146"/>
    <cellStyle name="Normal 155 2 4 3" xfId="12410"/>
    <cellStyle name="Normal 155 2 4 3 2" xfId="37427"/>
    <cellStyle name="Normal 155 2 4 4" xfId="29194"/>
    <cellStyle name="Normal 155 2 5" xfId="15454"/>
    <cellStyle name="Normal 155 2 5 2" xfId="22829"/>
    <cellStyle name="Normal 155 2 5 2 2" xfId="47372"/>
    <cellStyle name="Normal 155 2 5 2 3" xfId="59147"/>
    <cellStyle name="Normal 155 2 5 3" xfId="40251"/>
    <cellStyle name="Normal 155 2 5 4" xfId="59148"/>
    <cellStyle name="Normal 155 2 6" xfId="16511"/>
    <cellStyle name="Normal 155 2 6 2" xfId="23931"/>
    <cellStyle name="Normal 155 2 6 2 2" xfId="48470"/>
    <cellStyle name="Normal 155 2 6 2 3" xfId="59149"/>
    <cellStyle name="Normal 155 2 6 3" xfId="41265"/>
    <cellStyle name="Normal 155 2 6 4" xfId="59150"/>
    <cellStyle name="Normal 155 2 7" xfId="17595"/>
    <cellStyle name="Normal 155 2 7 2" xfId="25037"/>
    <cellStyle name="Normal 155 2 7 2 2" xfId="49560"/>
    <cellStyle name="Normal 155 2 7 2 3" xfId="59151"/>
    <cellStyle name="Normal 155 2 7 3" xfId="42294"/>
    <cellStyle name="Normal 155 2 7 4" xfId="59152"/>
    <cellStyle name="Normal 155 2 8" xfId="19482"/>
    <cellStyle name="Normal 155 2 8 2" xfId="44058"/>
    <cellStyle name="Normal 155 2 8 3" xfId="59153"/>
    <cellStyle name="Normal 155 2 9" xfId="8028"/>
    <cellStyle name="Normal 155 2 9 2" xfId="33045"/>
    <cellStyle name="Normal 155 3" xfId="2887"/>
    <cellStyle name="Normal 155 3 2" xfId="7052"/>
    <cellStyle name="Normal 155 3 2 2" xfId="26038"/>
    <cellStyle name="Normal 155 3 2 2 2" xfId="50561"/>
    <cellStyle name="Normal 155 3 2 2 3" xfId="59154"/>
    <cellStyle name="Normal 155 3 2 3" xfId="18560"/>
    <cellStyle name="Normal 155 3 2 3 2" xfId="43254"/>
    <cellStyle name="Normal 155 3 2 4" xfId="10982"/>
    <cellStyle name="Normal 155 3 2 4 2" xfId="35999"/>
    <cellStyle name="Normal 155 3 2 5" xfId="32126"/>
    <cellStyle name="Normal 155 3 3" xfId="5073"/>
    <cellStyle name="Normal 155 3 3 2" xfId="12411"/>
    <cellStyle name="Normal 155 3 3 2 2" xfId="37428"/>
    <cellStyle name="Normal 155 3 3 3" xfId="30195"/>
    <cellStyle name="Normal 155 3 4" xfId="9039"/>
    <cellStyle name="Normal 155 3 4 2" xfId="34056"/>
    <cellStyle name="Normal 155 3 5" xfId="28263"/>
    <cellStyle name="Normal 155 3 5 2" xfId="59155"/>
    <cellStyle name="Normal 155 3 6" xfId="59156"/>
    <cellStyle name="Normal 155 4" xfId="6025"/>
    <cellStyle name="Normal 155 4 2" xfId="20796"/>
    <cellStyle name="Normal 155 4 2 2" xfId="45357"/>
    <cellStyle name="Normal 155 4 2 3" xfId="59157"/>
    <cellStyle name="Normal 155 4 3" xfId="14250"/>
    <cellStyle name="Normal 155 4 3 2" xfId="39124"/>
    <cellStyle name="Normal 155 4 4" xfId="9980"/>
    <cellStyle name="Normal 155 4 4 2" xfId="34997"/>
    <cellStyle name="Normal 155 4 5" xfId="31124"/>
    <cellStyle name="Normal 155 5" xfId="4071"/>
    <cellStyle name="Normal 155 5 2" xfId="21806"/>
    <cellStyle name="Normal 155 5 2 2" xfId="46365"/>
    <cellStyle name="Normal 155 5 2 3" xfId="59158"/>
    <cellStyle name="Normal 155 5 3" xfId="12412"/>
    <cellStyle name="Normal 155 5 3 2" xfId="37429"/>
    <cellStyle name="Normal 155 5 4" xfId="29193"/>
    <cellStyle name="Normal 155 6" xfId="15453"/>
    <cellStyle name="Normal 155 6 2" xfId="22828"/>
    <cellStyle name="Normal 155 6 2 2" xfId="47371"/>
    <cellStyle name="Normal 155 6 2 3" xfId="59159"/>
    <cellStyle name="Normal 155 6 3" xfId="40250"/>
    <cellStyle name="Normal 155 6 4" xfId="59160"/>
    <cellStyle name="Normal 155 7" xfId="16510"/>
    <cellStyle name="Normal 155 7 2" xfId="23930"/>
    <cellStyle name="Normal 155 7 2 2" xfId="48469"/>
    <cellStyle name="Normal 155 7 2 3" xfId="59161"/>
    <cellStyle name="Normal 155 7 3" xfId="41264"/>
    <cellStyle name="Normal 155 7 4" xfId="59162"/>
    <cellStyle name="Normal 155 8" xfId="17594"/>
    <cellStyle name="Normal 155 8 2" xfId="25036"/>
    <cellStyle name="Normal 155 8 2 2" xfId="49559"/>
    <cellStyle name="Normal 155 8 2 3" xfId="59163"/>
    <cellStyle name="Normal 155 8 3" xfId="42293"/>
    <cellStyle name="Normal 155 8 4" xfId="59164"/>
    <cellStyle name="Normal 155 9" xfId="19481"/>
    <cellStyle name="Normal 155 9 2" xfId="44057"/>
    <cellStyle name="Normal 155 9 3" xfId="59165"/>
    <cellStyle name="Normal 156" xfId="1399"/>
    <cellStyle name="Normal 156 10" xfId="8029"/>
    <cellStyle name="Normal 156 10 2" xfId="33046"/>
    <cellStyle name="Normal 156 11" xfId="27263"/>
    <cellStyle name="Normal 156 11 2" xfId="59166"/>
    <cellStyle name="Normal 156 12" xfId="59167"/>
    <cellStyle name="Normal 156 2" xfId="1400"/>
    <cellStyle name="Normal 156 2 10" xfId="27264"/>
    <cellStyle name="Normal 156 2 10 2" xfId="59168"/>
    <cellStyle name="Normal 156 2 11" xfId="59169"/>
    <cellStyle name="Normal 156 2 2" xfId="2890"/>
    <cellStyle name="Normal 156 2 2 2" xfId="7055"/>
    <cellStyle name="Normal 156 2 2 2 2" xfId="26041"/>
    <cellStyle name="Normal 156 2 2 2 2 2" xfId="50564"/>
    <cellStyle name="Normal 156 2 2 2 2 3" xfId="59170"/>
    <cellStyle name="Normal 156 2 2 2 3" xfId="18563"/>
    <cellStyle name="Normal 156 2 2 2 3 2" xfId="43257"/>
    <cellStyle name="Normal 156 2 2 2 4" xfId="10985"/>
    <cellStyle name="Normal 156 2 2 2 4 2" xfId="36002"/>
    <cellStyle name="Normal 156 2 2 2 5" xfId="32129"/>
    <cellStyle name="Normal 156 2 2 3" xfId="5076"/>
    <cellStyle name="Normal 156 2 2 3 2" xfId="12413"/>
    <cellStyle name="Normal 156 2 2 3 2 2" xfId="37430"/>
    <cellStyle name="Normal 156 2 2 3 3" xfId="30198"/>
    <cellStyle name="Normal 156 2 2 4" xfId="9042"/>
    <cellStyle name="Normal 156 2 2 4 2" xfId="34059"/>
    <cellStyle name="Normal 156 2 2 5" xfId="28266"/>
    <cellStyle name="Normal 156 2 2 5 2" xfId="59171"/>
    <cellStyle name="Normal 156 2 2 6" xfId="59172"/>
    <cellStyle name="Normal 156 2 3" xfId="6028"/>
    <cellStyle name="Normal 156 2 3 2" xfId="20799"/>
    <cellStyle name="Normal 156 2 3 2 2" xfId="45360"/>
    <cellStyle name="Normal 156 2 3 2 3" xfId="59173"/>
    <cellStyle name="Normal 156 2 3 3" xfId="14253"/>
    <cellStyle name="Normal 156 2 3 3 2" xfId="39127"/>
    <cellStyle name="Normal 156 2 3 4" xfId="9983"/>
    <cellStyle name="Normal 156 2 3 4 2" xfId="35000"/>
    <cellStyle name="Normal 156 2 3 5" xfId="31127"/>
    <cellStyle name="Normal 156 2 4" xfId="4074"/>
    <cellStyle name="Normal 156 2 4 2" xfId="21809"/>
    <cellStyle name="Normal 156 2 4 2 2" xfId="46368"/>
    <cellStyle name="Normal 156 2 4 2 3" xfId="59174"/>
    <cellStyle name="Normal 156 2 4 3" xfId="12414"/>
    <cellStyle name="Normal 156 2 4 3 2" xfId="37431"/>
    <cellStyle name="Normal 156 2 4 4" xfId="29196"/>
    <cellStyle name="Normal 156 2 5" xfId="15456"/>
    <cellStyle name="Normal 156 2 5 2" xfId="22831"/>
    <cellStyle name="Normal 156 2 5 2 2" xfId="47374"/>
    <cellStyle name="Normal 156 2 5 2 3" xfId="59175"/>
    <cellStyle name="Normal 156 2 5 3" xfId="40253"/>
    <cellStyle name="Normal 156 2 5 4" xfId="59176"/>
    <cellStyle name="Normal 156 2 6" xfId="16513"/>
    <cellStyle name="Normal 156 2 6 2" xfId="23933"/>
    <cellStyle name="Normal 156 2 6 2 2" xfId="48472"/>
    <cellStyle name="Normal 156 2 6 2 3" xfId="59177"/>
    <cellStyle name="Normal 156 2 6 3" xfId="41267"/>
    <cellStyle name="Normal 156 2 6 4" xfId="59178"/>
    <cellStyle name="Normal 156 2 7" xfId="17597"/>
    <cellStyle name="Normal 156 2 7 2" xfId="25039"/>
    <cellStyle name="Normal 156 2 7 2 2" xfId="49562"/>
    <cellStyle name="Normal 156 2 7 2 3" xfId="59179"/>
    <cellStyle name="Normal 156 2 7 3" xfId="42296"/>
    <cellStyle name="Normal 156 2 7 4" xfId="59180"/>
    <cellStyle name="Normal 156 2 8" xfId="19484"/>
    <cellStyle name="Normal 156 2 8 2" xfId="44060"/>
    <cellStyle name="Normal 156 2 8 3" xfId="59181"/>
    <cellStyle name="Normal 156 2 9" xfId="8030"/>
    <cellStyle name="Normal 156 2 9 2" xfId="33047"/>
    <cellStyle name="Normal 156 3" xfId="2889"/>
    <cellStyle name="Normal 156 3 2" xfId="7054"/>
    <cellStyle name="Normal 156 3 2 2" xfId="26040"/>
    <cellStyle name="Normal 156 3 2 2 2" xfId="50563"/>
    <cellStyle name="Normal 156 3 2 2 3" xfId="59182"/>
    <cellStyle name="Normal 156 3 2 3" xfId="18562"/>
    <cellStyle name="Normal 156 3 2 3 2" xfId="43256"/>
    <cellStyle name="Normal 156 3 2 4" xfId="10984"/>
    <cellStyle name="Normal 156 3 2 4 2" xfId="36001"/>
    <cellStyle name="Normal 156 3 2 5" xfId="32128"/>
    <cellStyle name="Normal 156 3 3" xfId="5075"/>
    <cellStyle name="Normal 156 3 3 2" xfId="12415"/>
    <cellStyle name="Normal 156 3 3 2 2" xfId="37432"/>
    <cellStyle name="Normal 156 3 3 3" xfId="30197"/>
    <cellStyle name="Normal 156 3 4" xfId="9041"/>
    <cellStyle name="Normal 156 3 4 2" xfId="34058"/>
    <cellStyle name="Normal 156 3 5" xfId="28265"/>
    <cellStyle name="Normal 156 3 5 2" xfId="59183"/>
    <cellStyle name="Normal 156 3 6" xfId="59184"/>
    <cellStyle name="Normal 156 4" xfId="6027"/>
    <cellStyle name="Normal 156 4 2" xfId="20798"/>
    <cellStyle name="Normal 156 4 2 2" xfId="45359"/>
    <cellStyle name="Normal 156 4 2 3" xfId="59185"/>
    <cellStyle name="Normal 156 4 3" xfId="14252"/>
    <cellStyle name="Normal 156 4 3 2" xfId="39126"/>
    <cellStyle name="Normal 156 4 4" xfId="9982"/>
    <cellStyle name="Normal 156 4 4 2" xfId="34999"/>
    <cellStyle name="Normal 156 4 5" xfId="31126"/>
    <cellStyle name="Normal 156 5" xfId="4073"/>
    <cellStyle name="Normal 156 5 2" xfId="21808"/>
    <cellStyle name="Normal 156 5 2 2" xfId="46367"/>
    <cellStyle name="Normal 156 5 2 3" xfId="59186"/>
    <cellStyle name="Normal 156 5 3" xfId="12416"/>
    <cellStyle name="Normal 156 5 3 2" xfId="37433"/>
    <cellStyle name="Normal 156 5 4" xfId="29195"/>
    <cellStyle name="Normal 156 6" xfId="15455"/>
    <cellStyle name="Normal 156 6 2" xfId="22830"/>
    <cellStyle name="Normal 156 6 2 2" xfId="47373"/>
    <cellStyle name="Normal 156 6 2 3" xfId="59187"/>
    <cellStyle name="Normal 156 6 3" xfId="40252"/>
    <cellStyle name="Normal 156 6 4" xfId="59188"/>
    <cellStyle name="Normal 156 7" xfId="16512"/>
    <cellStyle name="Normal 156 7 2" xfId="23932"/>
    <cellStyle name="Normal 156 7 2 2" xfId="48471"/>
    <cellStyle name="Normal 156 7 2 3" xfId="59189"/>
    <cellStyle name="Normal 156 7 3" xfId="41266"/>
    <cellStyle name="Normal 156 7 4" xfId="59190"/>
    <cellStyle name="Normal 156 8" xfId="17596"/>
    <cellStyle name="Normal 156 8 2" xfId="25038"/>
    <cellStyle name="Normal 156 8 2 2" xfId="49561"/>
    <cellStyle name="Normal 156 8 2 3" xfId="59191"/>
    <cellStyle name="Normal 156 8 3" xfId="42295"/>
    <cellStyle name="Normal 156 8 4" xfId="59192"/>
    <cellStyle name="Normal 156 9" xfId="19483"/>
    <cellStyle name="Normal 156 9 2" xfId="44059"/>
    <cellStyle name="Normal 156 9 3" xfId="59193"/>
    <cellStyle name="Normal 157" xfId="1401"/>
    <cellStyle name="Normal 157 10" xfId="8031"/>
    <cellStyle name="Normal 157 10 2" xfId="33048"/>
    <cellStyle name="Normal 157 11" xfId="27265"/>
    <cellStyle name="Normal 157 11 2" xfId="59194"/>
    <cellStyle name="Normal 157 12" xfId="59195"/>
    <cellStyle name="Normal 157 2" xfId="1402"/>
    <cellStyle name="Normal 157 2 10" xfId="27266"/>
    <cellStyle name="Normal 157 2 10 2" xfId="59196"/>
    <cellStyle name="Normal 157 2 11" xfId="59197"/>
    <cellStyle name="Normal 157 2 2" xfId="2892"/>
    <cellStyle name="Normal 157 2 2 2" xfId="7057"/>
    <cellStyle name="Normal 157 2 2 2 2" xfId="26043"/>
    <cellStyle name="Normal 157 2 2 2 2 2" xfId="50566"/>
    <cellStyle name="Normal 157 2 2 2 2 3" xfId="59198"/>
    <cellStyle name="Normal 157 2 2 2 3" xfId="18565"/>
    <cellStyle name="Normal 157 2 2 2 3 2" xfId="43259"/>
    <cellStyle name="Normal 157 2 2 2 4" xfId="10987"/>
    <cellStyle name="Normal 157 2 2 2 4 2" xfId="36004"/>
    <cellStyle name="Normal 157 2 2 2 5" xfId="32131"/>
    <cellStyle name="Normal 157 2 2 3" xfId="5078"/>
    <cellStyle name="Normal 157 2 2 3 2" xfId="12417"/>
    <cellStyle name="Normal 157 2 2 3 2 2" xfId="37434"/>
    <cellStyle name="Normal 157 2 2 3 3" xfId="30200"/>
    <cellStyle name="Normal 157 2 2 4" xfId="9044"/>
    <cellStyle name="Normal 157 2 2 4 2" xfId="34061"/>
    <cellStyle name="Normal 157 2 2 5" xfId="28268"/>
    <cellStyle name="Normal 157 2 2 5 2" xfId="59199"/>
    <cellStyle name="Normal 157 2 2 6" xfId="59200"/>
    <cellStyle name="Normal 157 2 3" xfId="6030"/>
    <cellStyle name="Normal 157 2 3 2" xfId="20801"/>
    <cellStyle name="Normal 157 2 3 2 2" xfId="45362"/>
    <cellStyle name="Normal 157 2 3 2 3" xfId="59201"/>
    <cellStyle name="Normal 157 2 3 3" xfId="14255"/>
    <cellStyle name="Normal 157 2 3 3 2" xfId="39129"/>
    <cellStyle name="Normal 157 2 3 4" xfId="9985"/>
    <cellStyle name="Normal 157 2 3 4 2" xfId="35002"/>
    <cellStyle name="Normal 157 2 3 5" xfId="31129"/>
    <cellStyle name="Normal 157 2 4" xfId="4076"/>
    <cellStyle name="Normal 157 2 4 2" xfId="21811"/>
    <cellStyle name="Normal 157 2 4 2 2" xfId="46370"/>
    <cellStyle name="Normal 157 2 4 2 3" xfId="59202"/>
    <cellStyle name="Normal 157 2 4 3" xfId="12418"/>
    <cellStyle name="Normal 157 2 4 3 2" xfId="37435"/>
    <cellStyle name="Normal 157 2 4 4" xfId="29198"/>
    <cellStyle name="Normal 157 2 5" xfId="15458"/>
    <cellStyle name="Normal 157 2 5 2" xfId="22833"/>
    <cellStyle name="Normal 157 2 5 2 2" xfId="47376"/>
    <cellStyle name="Normal 157 2 5 2 3" xfId="59203"/>
    <cellStyle name="Normal 157 2 5 3" xfId="40255"/>
    <cellStyle name="Normal 157 2 5 4" xfId="59204"/>
    <cellStyle name="Normal 157 2 6" xfId="16515"/>
    <cellStyle name="Normal 157 2 6 2" xfId="23935"/>
    <cellStyle name="Normal 157 2 6 2 2" xfId="48474"/>
    <cellStyle name="Normal 157 2 6 2 3" xfId="59205"/>
    <cellStyle name="Normal 157 2 6 3" xfId="41269"/>
    <cellStyle name="Normal 157 2 6 4" xfId="59206"/>
    <cellStyle name="Normal 157 2 7" xfId="17599"/>
    <cellStyle name="Normal 157 2 7 2" xfId="25041"/>
    <cellStyle name="Normal 157 2 7 2 2" xfId="49564"/>
    <cellStyle name="Normal 157 2 7 2 3" xfId="59207"/>
    <cellStyle name="Normal 157 2 7 3" xfId="42298"/>
    <cellStyle name="Normal 157 2 7 4" xfId="59208"/>
    <cellStyle name="Normal 157 2 8" xfId="19486"/>
    <cellStyle name="Normal 157 2 8 2" xfId="44062"/>
    <cellStyle name="Normal 157 2 8 3" xfId="59209"/>
    <cellStyle name="Normal 157 2 9" xfId="8032"/>
    <cellStyle name="Normal 157 2 9 2" xfId="33049"/>
    <cellStyle name="Normal 157 3" xfId="2891"/>
    <cellStyle name="Normal 157 3 2" xfId="7056"/>
    <cellStyle name="Normal 157 3 2 2" xfId="26042"/>
    <cellStyle name="Normal 157 3 2 2 2" xfId="50565"/>
    <cellStyle name="Normal 157 3 2 2 3" xfId="59210"/>
    <cellStyle name="Normal 157 3 2 3" xfId="18564"/>
    <cellStyle name="Normal 157 3 2 3 2" xfId="43258"/>
    <cellStyle name="Normal 157 3 2 4" xfId="10986"/>
    <cellStyle name="Normal 157 3 2 4 2" xfId="36003"/>
    <cellStyle name="Normal 157 3 2 5" xfId="32130"/>
    <cellStyle name="Normal 157 3 3" xfId="5077"/>
    <cellStyle name="Normal 157 3 3 2" xfId="12419"/>
    <cellStyle name="Normal 157 3 3 2 2" xfId="37436"/>
    <cellStyle name="Normal 157 3 3 3" xfId="30199"/>
    <cellStyle name="Normal 157 3 4" xfId="9043"/>
    <cellStyle name="Normal 157 3 4 2" xfId="34060"/>
    <cellStyle name="Normal 157 3 5" xfId="28267"/>
    <cellStyle name="Normal 157 3 5 2" xfId="59211"/>
    <cellStyle name="Normal 157 3 6" xfId="59212"/>
    <cellStyle name="Normal 157 4" xfId="6029"/>
    <cellStyle name="Normal 157 4 2" xfId="20800"/>
    <cellStyle name="Normal 157 4 2 2" xfId="45361"/>
    <cellStyle name="Normal 157 4 2 3" xfId="59213"/>
    <cellStyle name="Normal 157 4 3" xfId="14254"/>
    <cellStyle name="Normal 157 4 3 2" xfId="39128"/>
    <cellStyle name="Normal 157 4 4" xfId="9984"/>
    <cellStyle name="Normal 157 4 4 2" xfId="35001"/>
    <cellStyle name="Normal 157 4 5" xfId="31128"/>
    <cellStyle name="Normal 157 5" xfId="4075"/>
    <cellStyle name="Normal 157 5 2" xfId="21810"/>
    <cellStyle name="Normal 157 5 2 2" xfId="46369"/>
    <cellStyle name="Normal 157 5 2 3" xfId="59214"/>
    <cellStyle name="Normal 157 5 3" xfId="12420"/>
    <cellStyle name="Normal 157 5 3 2" xfId="37437"/>
    <cellStyle name="Normal 157 5 4" xfId="29197"/>
    <cellStyle name="Normal 157 6" xfId="15457"/>
    <cellStyle name="Normal 157 6 2" xfId="22832"/>
    <cellStyle name="Normal 157 6 2 2" xfId="47375"/>
    <cellStyle name="Normal 157 6 2 3" xfId="59215"/>
    <cellStyle name="Normal 157 6 3" xfId="40254"/>
    <cellStyle name="Normal 157 6 4" xfId="59216"/>
    <cellStyle name="Normal 157 7" xfId="16514"/>
    <cellStyle name="Normal 157 7 2" xfId="23934"/>
    <cellStyle name="Normal 157 7 2 2" xfId="48473"/>
    <cellStyle name="Normal 157 7 2 3" xfId="59217"/>
    <cellStyle name="Normal 157 7 3" xfId="41268"/>
    <cellStyle name="Normal 157 7 4" xfId="59218"/>
    <cellStyle name="Normal 157 8" xfId="17598"/>
    <cellStyle name="Normal 157 8 2" xfId="25040"/>
    <cellStyle name="Normal 157 8 2 2" xfId="49563"/>
    <cellStyle name="Normal 157 8 2 3" xfId="59219"/>
    <cellStyle name="Normal 157 8 3" xfId="42297"/>
    <cellStyle name="Normal 157 8 4" xfId="59220"/>
    <cellStyle name="Normal 157 9" xfId="19485"/>
    <cellStyle name="Normal 157 9 2" xfId="44061"/>
    <cellStyle name="Normal 157 9 3" xfId="59221"/>
    <cellStyle name="Normal 158" xfId="1403"/>
    <cellStyle name="Normal 158 10" xfId="8033"/>
    <cellStyle name="Normal 158 10 2" xfId="33050"/>
    <cellStyle name="Normal 158 11" xfId="27267"/>
    <cellStyle name="Normal 158 11 2" xfId="59222"/>
    <cellStyle name="Normal 158 12" xfId="59223"/>
    <cellStyle name="Normal 158 2" xfId="1404"/>
    <cellStyle name="Normal 158 2 10" xfId="27268"/>
    <cellStyle name="Normal 158 2 10 2" xfId="59224"/>
    <cellStyle name="Normal 158 2 11" xfId="59225"/>
    <cellStyle name="Normal 158 2 2" xfId="2894"/>
    <cellStyle name="Normal 158 2 2 2" xfId="7059"/>
    <cellStyle name="Normal 158 2 2 2 2" xfId="26045"/>
    <cellStyle name="Normal 158 2 2 2 2 2" xfId="50568"/>
    <cellStyle name="Normal 158 2 2 2 2 3" xfId="59226"/>
    <cellStyle name="Normal 158 2 2 2 3" xfId="18567"/>
    <cellStyle name="Normal 158 2 2 2 3 2" xfId="43261"/>
    <cellStyle name="Normal 158 2 2 2 4" xfId="10989"/>
    <cellStyle name="Normal 158 2 2 2 4 2" xfId="36006"/>
    <cellStyle name="Normal 158 2 2 2 5" xfId="32133"/>
    <cellStyle name="Normal 158 2 2 3" xfId="5080"/>
    <cellStyle name="Normal 158 2 2 3 2" xfId="12421"/>
    <cellStyle name="Normal 158 2 2 3 2 2" xfId="37438"/>
    <cellStyle name="Normal 158 2 2 3 3" xfId="30202"/>
    <cellStyle name="Normal 158 2 2 4" xfId="9046"/>
    <cellStyle name="Normal 158 2 2 4 2" xfId="34063"/>
    <cellStyle name="Normal 158 2 2 5" xfId="28270"/>
    <cellStyle name="Normal 158 2 2 5 2" xfId="59227"/>
    <cellStyle name="Normal 158 2 2 6" xfId="59228"/>
    <cellStyle name="Normal 158 2 3" xfId="6032"/>
    <cellStyle name="Normal 158 2 3 2" xfId="20803"/>
    <cellStyle name="Normal 158 2 3 2 2" xfId="45364"/>
    <cellStyle name="Normal 158 2 3 2 3" xfId="59229"/>
    <cellStyle name="Normal 158 2 3 3" xfId="14257"/>
    <cellStyle name="Normal 158 2 3 3 2" xfId="39131"/>
    <cellStyle name="Normal 158 2 3 4" xfId="9987"/>
    <cellStyle name="Normal 158 2 3 4 2" xfId="35004"/>
    <cellStyle name="Normal 158 2 3 5" xfId="31131"/>
    <cellStyle name="Normal 158 2 4" xfId="4078"/>
    <cellStyle name="Normal 158 2 4 2" xfId="21813"/>
    <cellStyle name="Normal 158 2 4 2 2" xfId="46372"/>
    <cellStyle name="Normal 158 2 4 2 3" xfId="59230"/>
    <cellStyle name="Normal 158 2 4 3" xfId="12422"/>
    <cellStyle name="Normal 158 2 4 3 2" xfId="37439"/>
    <cellStyle name="Normal 158 2 4 4" xfId="29200"/>
    <cellStyle name="Normal 158 2 5" xfId="15460"/>
    <cellStyle name="Normal 158 2 5 2" xfId="22835"/>
    <cellStyle name="Normal 158 2 5 2 2" xfId="47378"/>
    <cellStyle name="Normal 158 2 5 2 3" xfId="59231"/>
    <cellStyle name="Normal 158 2 5 3" xfId="40257"/>
    <cellStyle name="Normal 158 2 5 4" xfId="59232"/>
    <cellStyle name="Normal 158 2 6" xfId="16517"/>
    <cellStyle name="Normal 158 2 6 2" xfId="23937"/>
    <cellStyle name="Normal 158 2 6 2 2" xfId="48476"/>
    <cellStyle name="Normal 158 2 6 2 3" xfId="59233"/>
    <cellStyle name="Normal 158 2 6 3" xfId="41271"/>
    <cellStyle name="Normal 158 2 6 4" xfId="59234"/>
    <cellStyle name="Normal 158 2 7" xfId="17601"/>
    <cellStyle name="Normal 158 2 7 2" xfId="25043"/>
    <cellStyle name="Normal 158 2 7 2 2" xfId="49566"/>
    <cellStyle name="Normal 158 2 7 2 3" xfId="59235"/>
    <cellStyle name="Normal 158 2 7 3" xfId="42300"/>
    <cellStyle name="Normal 158 2 7 4" xfId="59236"/>
    <cellStyle name="Normal 158 2 8" xfId="19488"/>
    <cellStyle name="Normal 158 2 8 2" xfId="44064"/>
    <cellStyle name="Normal 158 2 8 3" xfId="59237"/>
    <cellStyle name="Normal 158 2 9" xfId="8034"/>
    <cellStyle name="Normal 158 2 9 2" xfId="33051"/>
    <cellStyle name="Normal 158 3" xfId="2893"/>
    <cellStyle name="Normal 158 3 2" xfId="7058"/>
    <cellStyle name="Normal 158 3 2 2" xfId="26044"/>
    <cellStyle name="Normal 158 3 2 2 2" xfId="50567"/>
    <cellStyle name="Normal 158 3 2 2 3" xfId="59238"/>
    <cellStyle name="Normal 158 3 2 3" xfId="18566"/>
    <cellStyle name="Normal 158 3 2 3 2" xfId="43260"/>
    <cellStyle name="Normal 158 3 2 4" xfId="10988"/>
    <cellStyle name="Normal 158 3 2 4 2" xfId="36005"/>
    <cellStyle name="Normal 158 3 2 5" xfId="32132"/>
    <cellStyle name="Normal 158 3 3" xfId="5079"/>
    <cellStyle name="Normal 158 3 3 2" xfId="12423"/>
    <cellStyle name="Normal 158 3 3 2 2" xfId="37440"/>
    <cellStyle name="Normal 158 3 3 3" xfId="30201"/>
    <cellStyle name="Normal 158 3 4" xfId="9045"/>
    <cellStyle name="Normal 158 3 4 2" xfId="34062"/>
    <cellStyle name="Normal 158 3 5" xfId="28269"/>
    <cellStyle name="Normal 158 3 5 2" xfId="59239"/>
    <cellStyle name="Normal 158 3 6" xfId="59240"/>
    <cellStyle name="Normal 158 4" xfId="6031"/>
    <cellStyle name="Normal 158 4 2" xfId="20802"/>
    <cellStyle name="Normal 158 4 2 2" xfId="45363"/>
    <cellStyle name="Normal 158 4 2 3" xfId="59241"/>
    <cellStyle name="Normal 158 4 3" xfId="14256"/>
    <cellStyle name="Normal 158 4 3 2" xfId="39130"/>
    <cellStyle name="Normal 158 4 4" xfId="9986"/>
    <cellStyle name="Normal 158 4 4 2" xfId="35003"/>
    <cellStyle name="Normal 158 4 5" xfId="31130"/>
    <cellStyle name="Normal 158 5" xfId="4077"/>
    <cellStyle name="Normal 158 5 2" xfId="21812"/>
    <cellStyle name="Normal 158 5 2 2" xfId="46371"/>
    <cellStyle name="Normal 158 5 2 3" xfId="59242"/>
    <cellStyle name="Normal 158 5 3" xfId="12424"/>
    <cellStyle name="Normal 158 5 3 2" xfId="37441"/>
    <cellStyle name="Normal 158 5 4" xfId="29199"/>
    <cellStyle name="Normal 158 6" xfId="15459"/>
    <cellStyle name="Normal 158 6 2" xfId="22834"/>
    <cellStyle name="Normal 158 6 2 2" xfId="47377"/>
    <cellStyle name="Normal 158 6 2 3" xfId="59243"/>
    <cellStyle name="Normal 158 6 3" xfId="40256"/>
    <cellStyle name="Normal 158 6 4" xfId="59244"/>
    <cellStyle name="Normal 158 7" xfId="16516"/>
    <cellStyle name="Normal 158 7 2" xfId="23936"/>
    <cellStyle name="Normal 158 7 2 2" xfId="48475"/>
    <cellStyle name="Normal 158 7 2 3" xfId="59245"/>
    <cellStyle name="Normal 158 7 3" xfId="41270"/>
    <cellStyle name="Normal 158 7 4" xfId="59246"/>
    <cellStyle name="Normal 158 8" xfId="17600"/>
    <cellStyle name="Normal 158 8 2" xfId="25042"/>
    <cellStyle name="Normal 158 8 2 2" xfId="49565"/>
    <cellStyle name="Normal 158 8 2 3" xfId="59247"/>
    <cellStyle name="Normal 158 8 3" xfId="42299"/>
    <cellStyle name="Normal 158 8 4" xfId="59248"/>
    <cellStyle name="Normal 158 9" xfId="19487"/>
    <cellStyle name="Normal 158 9 2" xfId="44063"/>
    <cellStyle name="Normal 158 9 3" xfId="59249"/>
    <cellStyle name="Normal 159" xfId="1405"/>
    <cellStyle name="Normal 159 10" xfId="8035"/>
    <cellStyle name="Normal 159 10 2" xfId="33052"/>
    <cellStyle name="Normal 159 11" xfId="27269"/>
    <cellStyle name="Normal 159 11 2" xfId="59250"/>
    <cellStyle name="Normal 159 12" xfId="59251"/>
    <cellStyle name="Normal 159 2" xfId="1406"/>
    <cellStyle name="Normal 159 2 10" xfId="27270"/>
    <cellStyle name="Normal 159 2 10 2" xfId="59252"/>
    <cellStyle name="Normal 159 2 11" xfId="59253"/>
    <cellStyle name="Normal 159 2 2" xfId="2896"/>
    <cellStyle name="Normal 159 2 2 2" xfId="7061"/>
    <cellStyle name="Normal 159 2 2 2 2" xfId="26047"/>
    <cellStyle name="Normal 159 2 2 2 2 2" xfId="50570"/>
    <cellStyle name="Normal 159 2 2 2 2 3" xfId="59254"/>
    <cellStyle name="Normal 159 2 2 2 3" xfId="18569"/>
    <cellStyle name="Normal 159 2 2 2 3 2" xfId="43263"/>
    <cellStyle name="Normal 159 2 2 2 4" xfId="10991"/>
    <cellStyle name="Normal 159 2 2 2 4 2" xfId="36008"/>
    <cellStyle name="Normal 159 2 2 2 5" xfId="32135"/>
    <cellStyle name="Normal 159 2 2 3" xfId="5082"/>
    <cellStyle name="Normal 159 2 2 3 2" xfId="12425"/>
    <cellStyle name="Normal 159 2 2 3 2 2" xfId="37442"/>
    <cellStyle name="Normal 159 2 2 3 3" xfId="30204"/>
    <cellStyle name="Normal 159 2 2 4" xfId="9048"/>
    <cellStyle name="Normal 159 2 2 4 2" xfId="34065"/>
    <cellStyle name="Normal 159 2 2 5" xfId="28272"/>
    <cellStyle name="Normal 159 2 2 5 2" xfId="59255"/>
    <cellStyle name="Normal 159 2 2 6" xfId="59256"/>
    <cellStyle name="Normal 159 2 3" xfId="6034"/>
    <cellStyle name="Normal 159 2 3 2" xfId="20805"/>
    <cellStyle name="Normal 159 2 3 2 2" xfId="45366"/>
    <cellStyle name="Normal 159 2 3 2 3" xfId="59257"/>
    <cellStyle name="Normal 159 2 3 3" xfId="14259"/>
    <cellStyle name="Normal 159 2 3 3 2" xfId="39133"/>
    <cellStyle name="Normal 159 2 3 4" xfId="9989"/>
    <cellStyle name="Normal 159 2 3 4 2" xfId="35006"/>
    <cellStyle name="Normal 159 2 3 5" xfId="31133"/>
    <cellStyle name="Normal 159 2 4" xfId="4080"/>
    <cellStyle name="Normal 159 2 4 2" xfId="21815"/>
    <cellStyle name="Normal 159 2 4 2 2" xfId="46374"/>
    <cellStyle name="Normal 159 2 4 2 3" xfId="59258"/>
    <cellStyle name="Normal 159 2 4 3" xfId="12426"/>
    <cellStyle name="Normal 159 2 4 3 2" xfId="37443"/>
    <cellStyle name="Normal 159 2 4 4" xfId="29202"/>
    <cellStyle name="Normal 159 2 5" xfId="15462"/>
    <cellStyle name="Normal 159 2 5 2" xfId="22837"/>
    <cellStyle name="Normal 159 2 5 2 2" xfId="47380"/>
    <cellStyle name="Normal 159 2 5 2 3" xfId="59259"/>
    <cellStyle name="Normal 159 2 5 3" xfId="40259"/>
    <cellStyle name="Normal 159 2 5 4" xfId="59260"/>
    <cellStyle name="Normal 159 2 6" xfId="16519"/>
    <cellStyle name="Normal 159 2 6 2" xfId="23939"/>
    <cellStyle name="Normal 159 2 6 2 2" xfId="48478"/>
    <cellStyle name="Normal 159 2 6 2 3" xfId="59261"/>
    <cellStyle name="Normal 159 2 6 3" xfId="41273"/>
    <cellStyle name="Normal 159 2 6 4" xfId="59262"/>
    <cellStyle name="Normal 159 2 7" xfId="17603"/>
    <cellStyle name="Normal 159 2 7 2" xfId="25045"/>
    <cellStyle name="Normal 159 2 7 2 2" xfId="49568"/>
    <cellStyle name="Normal 159 2 7 2 3" xfId="59263"/>
    <cellStyle name="Normal 159 2 7 3" xfId="42302"/>
    <cellStyle name="Normal 159 2 7 4" xfId="59264"/>
    <cellStyle name="Normal 159 2 8" xfId="19490"/>
    <cellStyle name="Normal 159 2 8 2" xfId="44066"/>
    <cellStyle name="Normal 159 2 8 3" xfId="59265"/>
    <cellStyle name="Normal 159 2 9" xfId="8036"/>
    <cellStyle name="Normal 159 2 9 2" xfId="33053"/>
    <cellStyle name="Normal 159 3" xfId="2895"/>
    <cellStyle name="Normal 159 3 2" xfId="7060"/>
    <cellStyle name="Normal 159 3 2 2" xfId="26046"/>
    <cellStyle name="Normal 159 3 2 2 2" xfId="50569"/>
    <cellStyle name="Normal 159 3 2 2 3" xfId="59266"/>
    <cellStyle name="Normal 159 3 2 3" xfId="18568"/>
    <cellStyle name="Normal 159 3 2 3 2" xfId="43262"/>
    <cellStyle name="Normal 159 3 2 4" xfId="10990"/>
    <cellStyle name="Normal 159 3 2 4 2" xfId="36007"/>
    <cellStyle name="Normal 159 3 2 5" xfId="32134"/>
    <cellStyle name="Normal 159 3 3" xfId="5081"/>
    <cellStyle name="Normal 159 3 3 2" xfId="12427"/>
    <cellStyle name="Normal 159 3 3 2 2" xfId="37444"/>
    <cellStyle name="Normal 159 3 3 3" xfId="30203"/>
    <cellStyle name="Normal 159 3 4" xfId="9047"/>
    <cellStyle name="Normal 159 3 4 2" xfId="34064"/>
    <cellStyle name="Normal 159 3 5" xfId="28271"/>
    <cellStyle name="Normal 159 3 5 2" xfId="59267"/>
    <cellStyle name="Normal 159 3 6" xfId="59268"/>
    <cellStyle name="Normal 159 4" xfId="6033"/>
    <cellStyle name="Normal 159 4 2" xfId="20804"/>
    <cellStyle name="Normal 159 4 2 2" xfId="45365"/>
    <cellStyle name="Normal 159 4 2 3" xfId="59269"/>
    <cellStyle name="Normal 159 4 3" xfId="14258"/>
    <cellStyle name="Normal 159 4 3 2" xfId="39132"/>
    <cellStyle name="Normal 159 4 4" xfId="9988"/>
    <cellStyle name="Normal 159 4 4 2" xfId="35005"/>
    <cellStyle name="Normal 159 4 5" xfId="31132"/>
    <cellStyle name="Normal 159 5" xfId="4079"/>
    <cellStyle name="Normal 159 5 2" xfId="21814"/>
    <cellStyle name="Normal 159 5 2 2" xfId="46373"/>
    <cellStyle name="Normal 159 5 2 3" xfId="59270"/>
    <cellStyle name="Normal 159 5 3" xfId="12428"/>
    <cellStyle name="Normal 159 5 3 2" xfId="37445"/>
    <cellStyle name="Normal 159 5 4" xfId="29201"/>
    <cellStyle name="Normal 159 6" xfId="15461"/>
    <cellStyle name="Normal 159 6 2" xfId="22836"/>
    <cellStyle name="Normal 159 6 2 2" xfId="47379"/>
    <cellStyle name="Normal 159 6 2 3" xfId="59271"/>
    <cellStyle name="Normal 159 6 3" xfId="40258"/>
    <cellStyle name="Normal 159 6 4" xfId="59272"/>
    <cellStyle name="Normal 159 7" xfId="16518"/>
    <cellStyle name="Normal 159 7 2" xfId="23938"/>
    <cellStyle name="Normal 159 7 2 2" xfId="48477"/>
    <cellStyle name="Normal 159 7 2 3" xfId="59273"/>
    <cellStyle name="Normal 159 7 3" xfId="41272"/>
    <cellStyle name="Normal 159 7 4" xfId="59274"/>
    <cellStyle name="Normal 159 8" xfId="17602"/>
    <cellStyle name="Normal 159 8 2" xfId="25044"/>
    <cellStyle name="Normal 159 8 2 2" xfId="49567"/>
    <cellStyle name="Normal 159 8 2 3" xfId="59275"/>
    <cellStyle name="Normal 159 8 3" xfId="42301"/>
    <cellStyle name="Normal 159 8 4" xfId="59276"/>
    <cellStyle name="Normal 159 9" xfId="19489"/>
    <cellStyle name="Normal 159 9 2" xfId="44065"/>
    <cellStyle name="Normal 159 9 3" xfId="59277"/>
    <cellStyle name="Normal 16" xfId="472"/>
    <cellStyle name="Normal 16 2" xfId="1407"/>
    <cellStyle name="Normal 16 2 10" xfId="27271"/>
    <cellStyle name="Normal 16 2 10 2" xfId="59278"/>
    <cellStyle name="Normal 16 2 11" xfId="59279"/>
    <cellStyle name="Normal 16 2 2" xfId="2897"/>
    <cellStyle name="Normal 16 2 2 2" xfId="7062"/>
    <cellStyle name="Normal 16 2 2 2 2" xfId="26048"/>
    <cellStyle name="Normal 16 2 2 2 2 2" xfId="50571"/>
    <cellStyle name="Normal 16 2 2 2 2 3" xfId="59280"/>
    <cellStyle name="Normal 16 2 2 2 3" xfId="18570"/>
    <cellStyle name="Normal 16 2 2 2 3 2" xfId="43264"/>
    <cellStyle name="Normal 16 2 2 2 4" xfId="10992"/>
    <cellStyle name="Normal 16 2 2 2 4 2" xfId="36009"/>
    <cellStyle name="Normal 16 2 2 2 5" xfId="32136"/>
    <cellStyle name="Normal 16 2 2 3" xfId="5083"/>
    <cellStyle name="Normal 16 2 2 3 2" xfId="12429"/>
    <cellStyle name="Normal 16 2 2 3 2 2" xfId="37446"/>
    <cellStyle name="Normal 16 2 2 3 3" xfId="30205"/>
    <cellStyle name="Normal 16 2 2 4" xfId="9049"/>
    <cellStyle name="Normal 16 2 2 4 2" xfId="34066"/>
    <cellStyle name="Normal 16 2 2 5" xfId="28273"/>
    <cellStyle name="Normal 16 2 2 5 2" xfId="59281"/>
    <cellStyle name="Normal 16 2 2 6" xfId="59282"/>
    <cellStyle name="Normal 16 2 3" xfId="6035"/>
    <cellStyle name="Normal 16 2 3 2" xfId="20806"/>
    <cellStyle name="Normal 16 2 3 2 2" xfId="45367"/>
    <cellStyle name="Normal 16 2 3 2 3" xfId="59283"/>
    <cellStyle name="Normal 16 2 3 3" xfId="14260"/>
    <cellStyle name="Normal 16 2 3 3 2" xfId="39134"/>
    <cellStyle name="Normal 16 2 3 4" xfId="9990"/>
    <cellStyle name="Normal 16 2 3 4 2" xfId="35007"/>
    <cellStyle name="Normal 16 2 3 5" xfId="31134"/>
    <cellStyle name="Normal 16 2 4" xfId="4081"/>
    <cellStyle name="Normal 16 2 4 2" xfId="21816"/>
    <cellStyle name="Normal 16 2 4 2 2" xfId="46375"/>
    <cellStyle name="Normal 16 2 4 2 3" xfId="59284"/>
    <cellStyle name="Normal 16 2 4 3" xfId="12430"/>
    <cellStyle name="Normal 16 2 4 3 2" xfId="37447"/>
    <cellStyle name="Normal 16 2 4 4" xfId="29203"/>
    <cellStyle name="Normal 16 2 5" xfId="15463"/>
    <cellStyle name="Normal 16 2 5 2" xfId="22838"/>
    <cellStyle name="Normal 16 2 5 2 2" xfId="47381"/>
    <cellStyle name="Normal 16 2 5 2 3" xfId="59285"/>
    <cellStyle name="Normal 16 2 5 3" xfId="40260"/>
    <cellStyle name="Normal 16 2 5 4" xfId="59286"/>
    <cellStyle name="Normal 16 2 6" xfId="16520"/>
    <cellStyle name="Normal 16 2 6 2" xfId="23940"/>
    <cellStyle name="Normal 16 2 6 2 2" xfId="48479"/>
    <cellStyle name="Normal 16 2 6 2 3" xfId="59287"/>
    <cellStyle name="Normal 16 2 6 3" xfId="41274"/>
    <cellStyle name="Normal 16 2 6 4" xfId="59288"/>
    <cellStyle name="Normal 16 2 7" xfId="17604"/>
    <cellStyle name="Normal 16 2 7 2" xfId="25046"/>
    <cellStyle name="Normal 16 2 7 2 2" xfId="49569"/>
    <cellStyle name="Normal 16 2 7 2 3" xfId="59289"/>
    <cellStyle name="Normal 16 2 7 3" xfId="42303"/>
    <cellStyle name="Normal 16 2 7 4" xfId="59290"/>
    <cellStyle name="Normal 16 2 8" xfId="19491"/>
    <cellStyle name="Normal 16 2 8 2" xfId="44067"/>
    <cellStyle name="Normal 16 2 8 3" xfId="59291"/>
    <cellStyle name="Normal 16 2 9" xfId="8037"/>
    <cellStyle name="Normal 16 2 9 2" xfId="33054"/>
    <cellStyle name="Normal 16 3" xfId="2116"/>
    <cellStyle name="Normal 16 4" xfId="2393"/>
    <cellStyle name="Normal 16 4 2" xfId="6734"/>
    <cellStyle name="Normal 16 4 2 2" xfId="22493"/>
    <cellStyle name="Normal 16 4 2 2 2" xfId="47041"/>
    <cellStyle name="Normal 16 4 2 2 3" xfId="59292"/>
    <cellStyle name="Normal 16 4 2 3" xfId="15126"/>
    <cellStyle name="Normal 16 4 2 3 2" xfId="39956"/>
    <cellStyle name="Normal 16 4 2 4" xfId="10673"/>
    <cellStyle name="Normal 16 4 2 4 2" xfId="35690"/>
    <cellStyle name="Normal 16 4 2 5" xfId="31817"/>
    <cellStyle name="Normal 16 4 3" xfId="4764"/>
    <cellStyle name="Normal 16 4 3 2" xfId="23519"/>
    <cellStyle name="Normal 16 4 3 2 2" xfId="48062"/>
    <cellStyle name="Normal 16 4 3 2 3" xfId="59293"/>
    <cellStyle name="Normal 16 4 3 3" xfId="12431"/>
    <cellStyle name="Normal 16 4 3 3 2" xfId="37448"/>
    <cellStyle name="Normal 16 4 3 4" xfId="29886"/>
    <cellStyle name="Normal 16 4 4" xfId="17193"/>
    <cellStyle name="Normal 16 4 4 2" xfId="24611"/>
    <cellStyle name="Normal 16 4 4 2 2" xfId="49150"/>
    <cellStyle name="Normal 16 4 4 2 3" xfId="59294"/>
    <cellStyle name="Normal 16 4 4 3" xfId="41943"/>
    <cellStyle name="Normal 16 4 4 4" xfId="59295"/>
    <cellStyle name="Normal 16 4 5" xfId="18287"/>
    <cellStyle name="Normal 16 4 5 2" xfId="25729"/>
    <cellStyle name="Normal 16 4 5 2 2" xfId="50252"/>
    <cellStyle name="Normal 16 4 5 2 3" xfId="59296"/>
    <cellStyle name="Normal 16 4 5 3" xfId="42983"/>
    <cellStyle name="Normal 16 4 5 4" xfId="59297"/>
    <cellStyle name="Normal 16 4 6" xfId="21488"/>
    <cellStyle name="Normal 16 4 6 2" xfId="46047"/>
    <cellStyle name="Normal 16 4 6 3" xfId="59298"/>
    <cellStyle name="Normal 16 4 7" xfId="8720"/>
    <cellStyle name="Normal 16 4 7 2" xfId="33737"/>
    <cellStyle name="Normal 16 4 8" xfId="27954"/>
    <cellStyle name="Normal 16 4 8 2" xfId="59299"/>
    <cellStyle name="Normal 16 4 9" xfId="59300"/>
    <cellStyle name="Normal 16 5" xfId="2592"/>
    <cellStyle name="Normal 16 6" xfId="26719"/>
    <cellStyle name="Normal 160" xfId="1408"/>
    <cellStyle name="Normal 160 10" xfId="8038"/>
    <cellStyle name="Normal 160 10 2" xfId="33055"/>
    <cellStyle name="Normal 160 11" xfId="27272"/>
    <cellStyle name="Normal 160 11 2" xfId="59301"/>
    <cellStyle name="Normal 160 12" xfId="59302"/>
    <cellStyle name="Normal 160 2" xfId="1409"/>
    <cellStyle name="Normal 160 2 10" xfId="27273"/>
    <cellStyle name="Normal 160 2 10 2" xfId="59303"/>
    <cellStyle name="Normal 160 2 11" xfId="59304"/>
    <cellStyle name="Normal 160 2 2" xfId="2899"/>
    <cellStyle name="Normal 160 2 2 2" xfId="7064"/>
    <cellStyle name="Normal 160 2 2 2 2" xfId="26050"/>
    <cellStyle name="Normal 160 2 2 2 2 2" xfId="50573"/>
    <cellStyle name="Normal 160 2 2 2 2 3" xfId="59305"/>
    <cellStyle name="Normal 160 2 2 2 3" xfId="18572"/>
    <cellStyle name="Normal 160 2 2 2 3 2" xfId="43266"/>
    <cellStyle name="Normal 160 2 2 2 4" xfId="10994"/>
    <cellStyle name="Normal 160 2 2 2 4 2" xfId="36011"/>
    <cellStyle name="Normal 160 2 2 2 5" xfId="32138"/>
    <cellStyle name="Normal 160 2 2 3" xfId="5085"/>
    <cellStyle name="Normal 160 2 2 3 2" xfId="12432"/>
    <cellStyle name="Normal 160 2 2 3 2 2" xfId="37449"/>
    <cellStyle name="Normal 160 2 2 3 3" xfId="30207"/>
    <cellStyle name="Normal 160 2 2 4" xfId="9051"/>
    <cellStyle name="Normal 160 2 2 4 2" xfId="34068"/>
    <cellStyle name="Normal 160 2 2 5" xfId="28275"/>
    <cellStyle name="Normal 160 2 2 5 2" xfId="59306"/>
    <cellStyle name="Normal 160 2 2 6" xfId="59307"/>
    <cellStyle name="Normal 160 2 3" xfId="6037"/>
    <cellStyle name="Normal 160 2 3 2" xfId="20808"/>
    <cellStyle name="Normal 160 2 3 2 2" xfId="45369"/>
    <cellStyle name="Normal 160 2 3 2 3" xfId="59308"/>
    <cellStyle name="Normal 160 2 3 3" xfId="14262"/>
    <cellStyle name="Normal 160 2 3 3 2" xfId="39136"/>
    <cellStyle name="Normal 160 2 3 4" xfId="9992"/>
    <cellStyle name="Normal 160 2 3 4 2" xfId="35009"/>
    <cellStyle name="Normal 160 2 3 5" xfId="31136"/>
    <cellStyle name="Normal 160 2 4" xfId="4083"/>
    <cellStyle name="Normal 160 2 4 2" xfId="21818"/>
    <cellStyle name="Normal 160 2 4 2 2" xfId="46377"/>
    <cellStyle name="Normal 160 2 4 2 3" xfId="59309"/>
    <cellStyle name="Normal 160 2 4 3" xfId="12433"/>
    <cellStyle name="Normal 160 2 4 3 2" xfId="37450"/>
    <cellStyle name="Normal 160 2 4 4" xfId="29205"/>
    <cellStyle name="Normal 160 2 5" xfId="15465"/>
    <cellStyle name="Normal 160 2 5 2" xfId="22840"/>
    <cellStyle name="Normal 160 2 5 2 2" xfId="47383"/>
    <cellStyle name="Normal 160 2 5 2 3" xfId="59310"/>
    <cellStyle name="Normal 160 2 5 3" xfId="40262"/>
    <cellStyle name="Normal 160 2 5 4" xfId="59311"/>
    <cellStyle name="Normal 160 2 6" xfId="16522"/>
    <cellStyle name="Normal 160 2 6 2" xfId="23942"/>
    <cellStyle name="Normal 160 2 6 2 2" xfId="48481"/>
    <cellStyle name="Normal 160 2 6 2 3" xfId="59312"/>
    <cellStyle name="Normal 160 2 6 3" xfId="41276"/>
    <cellStyle name="Normal 160 2 6 4" xfId="59313"/>
    <cellStyle name="Normal 160 2 7" xfId="17606"/>
    <cellStyle name="Normal 160 2 7 2" xfId="25048"/>
    <cellStyle name="Normal 160 2 7 2 2" xfId="49571"/>
    <cellStyle name="Normal 160 2 7 2 3" xfId="59314"/>
    <cellStyle name="Normal 160 2 7 3" xfId="42305"/>
    <cellStyle name="Normal 160 2 7 4" xfId="59315"/>
    <cellStyle name="Normal 160 2 8" xfId="19493"/>
    <cellStyle name="Normal 160 2 8 2" xfId="44069"/>
    <cellStyle name="Normal 160 2 8 3" xfId="59316"/>
    <cellStyle name="Normal 160 2 9" xfId="8039"/>
    <cellStyle name="Normal 160 2 9 2" xfId="33056"/>
    <cellStyle name="Normal 160 3" xfId="2898"/>
    <cellStyle name="Normal 160 3 2" xfId="7063"/>
    <cellStyle name="Normal 160 3 2 2" xfId="26049"/>
    <cellStyle name="Normal 160 3 2 2 2" xfId="50572"/>
    <cellStyle name="Normal 160 3 2 2 3" xfId="59317"/>
    <cellStyle name="Normal 160 3 2 3" xfId="18571"/>
    <cellStyle name="Normal 160 3 2 3 2" xfId="43265"/>
    <cellStyle name="Normal 160 3 2 4" xfId="10993"/>
    <cellStyle name="Normal 160 3 2 4 2" xfId="36010"/>
    <cellStyle name="Normal 160 3 2 5" xfId="32137"/>
    <cellStyle name="Normal 160 3 3" xfId="5084"/>
    <cellStyle name="Normal 160 3 3 2" xfId="12434"/>
    <cellStyle name="Normal 160 3 3 2 2" xfId="37451"/>
    <cellStyle name="Normal 160 3 3 3" xfId="30206"/>
    <cellStyle name="Normal 160 3 4" xfId="9050"/>
    <cellStyle name="Normal 160 3 4 2" xfId="34067"/>
    <cellStyle name="Normal 160 3 5" xfId="28274"/>
    <cellStyle name="Normal 160 3 5 2" xfId="59318"/>
    <cellStyle name="Normal 160 3 6" xfId="59319"/>
    <cellStyle name="Normal 160 4" xfId="6036"/>
    <cellStyle name="Normal 160 4 2" xfId="20807"/>
    <cellStyle name="Normal 160 4 2 2" xfId="45368"/>
    <cellStyle name="Normal 160 4 2 3" xfId="59320"/>
    <cellStyle name="Normal 160 4 3" xfId="14261"/>
    <cellStyle name="Normal 160 4 3 2" xfId="39135"/>
    <cellStyle name="Normal 160 4 4" xfId="9991"/>
    <cellStyle name="Normal 160 4 4 2" xfId="35008"/>
    <cellStyle name="Normal 160 4 5" xfId="31135"/>
    <cellStyle name="Normal 160 5" xfId="4082"/>
    <cellStyle name="Normal 160 5 2" xfId="21817"/>
    <cellStyle name="Normal 160 5 2 2" xfId="46376"/>
    <cellStyle name="Normal 160 5 2 3" xfId="59321"/>
    <cellStyle name="Normal 160 5 3" xfId="12435"/>
    <cellStyle name="Normal 160 5 3 2" xfId="37452"/>
    <cellStyle name="Normal 160 5 4" xfId="29204"/>
    <cellStyle name="Normal 160 6" xfId="15464"/>
    <cellStyle name="Normal 160 6 2" xfId="22839"/>
    <cellStyle name="Normal 160 6 2 2" xfId="47382"/>
    <cellStyle name="Normal 160 6 2 3" xfId="59322"/>
    <cellStyle name="Normal 160 6 3" xfId="40261"/>
    <cellStyle name="Normal 160 6 4" xfId="59323"/>
    <cellStyle name="Normal 160 7" xfId="16521"/>
    <cellStyle name="Normal 160 7 2" xfId="23941"/>
    <cellStyle name="Normal 160 7 2 2" xfId="48480"/>
    <cellStyle name="Normal 160 7 2 3" xfId="59324"/>
    <cellStyle name="Normal 160 7 3" xfId="41275"/>
    <cellStyle name="Normal 160 7 4" xfId="59325"/>
    <cellStyle name="Normal 160 8" xfId="17605"/>
    <cellStyle name="Normal 160 8 2" xfId="25047"/>
    <cellStyle name="Normal 160 8 2 2" xfId="49570"/>
    <cellStyle name="Normal 160 8 2 3" xfId="59326"/>
    <cellStyle name="Normal 160 8 3" xfId="42304"/>
    <cellStyle name="Normal 160 8 4" xfId="59327"/>
    <cellStyle name="Normal 160 9" xfId="19492"/>
    <cellStyle name="Normal 160 9 2" xfId="44068"/>
    <cellStyle name="Normal 160 9 3" xfId="59328"/>
    <cellStyle name="Normal 161" xfId="1410"/>
    <cellStyle name="Normal 161 10" xfId="8040"/>
    <cellStyle name="Normal 161 10 2" xfId="33057"/>
    <cellStyle name="Normal 161 11" xfId="27274"/>
    <cellStyle name="Normal 161 11 2" xfId="59329"/>
    <cellStyle name="Normal 161 12" xfId="59330"/>
    <cellStyle name="Normal 161 2" xfId="1411"/>
    <cellStyle name="Normal 161 2 10" xfId="27275"/>
    <cellStyle name="Normal 161 2 10 2" xfId="59331"/>
    <cellStyle name="Normal 161 2 11" xfId="59332"/>
    <cellStyle name="Normal 161 2 2" xfId="2901"/>
    <cellStyle name="Normal 161 2 2 2" xfId="7066"/>
    <cellStyle name="Normal 161 2 2 2 2" xfId="26052"/>
    <cellStyle name="Normal 161 2 2 2 2 2" xfId="50575"/>
    <cellStyle name="Normal 161 2 2 2 2 3" xfId="59333"/>
    <cellStyle name="Normal 161 2 2 2 3" xfId="18574"/>
    <cellStyle name="Normal 161 2 2 2 3 2" xfId="43268"/>
    <cellStyle name="Normal 161 2 2 2 4" xfId="10996"/>
    <cellStyle name="Normal 161 2 2 2 4 2" xfId="36013"/>
    <cellStyle name="Normal 161 2 2 2 5" xfId="32140"/>
    <cellStyle name="Normal 161 2 2 3" xfId="5087"/>
    <cellStyle name="Normal 161 2 2 3 2" xfId="12436"/>
    <cellStyle name="Normal 161 2 2 3 2 2" xfId="37453"/>
    <cellStyle name="Normal 161 2 2 3 3" xfId="30209"/>
    <cellStyle name="Normal 161 2 2 4" xfId="9053"/>
    <cellStyle name="Normal 161 2 2 4 2" xfId="34070"/>
    <cellStyle name="Normal 161 2 2 5" xfId="28277"/>
    <cellStyle name="Normal 161 2 2 5 2" xfId="59334"/>
    <cellStyle name="Normal 161 2 2 6" xfId="59335"/>
    <cellStyle name="Normal 161 2 3" xfId="6039"/>
    <cellStyle name="Normal 161 2 3 2" xfId="20810"/>
    <cellStyle name="Normal 161 2 3 2 2" xfId="45371"/>
    <cellStyle name="Normal 161 2 3 2 3" xfId="59336"/>
    <cellStyle name="Normal 161 2 3 3" xfId="14264"/>
    <cellStyle name="Normal 161 2 3 3 2" xfId="39138"/>
    <cellStyle name="Normal 161 2 3 4" xfId="9994"/>
    <cellStyle name="Normal 161 2 3 4 2" xfId="35011"/>
    <cellStyle name="Normal 161 2 3 5" xfId="31138"/>
    <cellStyle name="Normal 161 2 4" xfId="4085"/>
    <cellStyle name="Normal 161 2 4 2" xfId="21820"/>
    <cellStyle name="Normal 161 2 4 2 2" xfId="46379"/>
    <cellStyle name="Normal 161 2 4 2 3" xfId="59337"/>
    <cellStyle name="Normal 161 2 4 3" xfId="12437"/>
    <cellStyle name="Normal 161 2 4 3 2" xfId="37454"/>
    <cellStyle name="Normal 161 2 4 4" xfId="29207"/>
    <cellStyle name="Normal 161 2 5" xfId="15467"/>
    <cellStyle name="Normal 161 2 5 2" xfId="22842"/>
    <cellStyle name="Normal 161 2 5 2 2" xfId="47385"/>
    <cellStyle name="Normal 161 2 5 2 3" xfId="59338"/>
    <cellStyle name="Normal 161 2 5 3" xfId="40264"/>
    <cellStyle name="Normal 161 2 5 4" xfId="59339"/>
    <cellStyle name="Normal 161 2 6" xfId="16524"/>
    <cellStyle name="Normal 161 2 6 2" xfId="23944"/>
    <cellStyle name="Normal 161 2 6 2 2" xfId="48483"/>
    <cellStyle name="Normal 161 2 6 2 3" xfId="59340"/>
    <cellStyle name="Normal 161 2 6 3" xfId="41278"/>
    <cellStyle name="Normal 161 2 6 4" xfId="59341"/>
    <cellStyle name="Normal 161 2 7" xfId="17608"/>
    <cellStyle name="Normal 161 2 7 2" xfId="25050"/>
    <cellStyle name="Normal 161 2 7 2 2" xfId="49573"/>
    <cellStyle name="Normal 161 2 7 2 3" xfId="59342"/>
    <cellStyle name="Normal 161 2 7 3" xfId="42307"/>
    <cellStyle name="Normal 161 2 7 4" xfId="59343"/>
    <cellStyle name="Normal 161 2 8" xfId="19495"/>
    <cellStyle name="Normal 161 2 8 2" xfId="44071"/>
    <cellStyle name="Normal 161 2 8 3" xfId="59344"/>
    <cellStyle name="Normal 161 2 9" xfId="8041"/>
    <cellStyle name="Normal 161 2 9 2" xfId="33058"/>
    <cellStyle name="Normal 161 3" xfId="2900"/>
    <cellStyle name="Normal 161 3 2" xfId="7065"/>
    <cellStyle name="Normal 161 3 2 2" xfId="26051"/>
    <cellStyle name="Normal 161 3 2 2 2" xfId="50574"/>
    <cellStyle name="Normal 161 3 2 2 3" xfId="59345"/>
    <cellStyle name="Normal 161 3 2 3" xfId="18573"/>
    <cellStyle name="Normal 161 3 2 3 2" xfId="43267"/>
    <cellStyle name="Normal 161 3 2 4" xfId="10995"/>
    <cellStyle name="Normal 161 3 2 4 2" xfId="36012"/>
    <cellStyle name="Normal 161 3 2 5" xfId="32139"/>
    <cellStyle name="Normal 161 3 3" xfId="5086"/>
    <cellStyle name="Normal 161 3 3 2" xfId="12438"/>
    <cellStyle name="Normal 161 3 3 2 2" xfId="37455"/>
    <cellStyle name="Normal 161 3 3 3" xfId="30208"/>
    <cellStyle name="Normal 161 3 4" xfId="9052"/>
    <cellStyle name="Normal 161 3 4 2" xfId="34069"/>
    <cellStyle name="Normal 161 3 5" xfId="28276"/>
    <cellStyle name="Normal 161 3 5 2" xfId="59346"/>
    <cellStyle name="Normal 161 3 6" xfId="59347"/>
    <cellStyle name="Normal 161 4" xfId="6038"/>
    <cellStyle name="Normal 161 4 2" xfId="20809"/>
    <cellStyle name="Normal 161 4 2 2" xfId="45370"/>
    <cellStyle name="Normal 161 4 2 3" xfId="59348"/>
    <cellStyle name="Normal 161 4 3" xfId="14263"/>
    <cellStyle name="Normal 161 4 3 2" xfId="39137"/>
    <cellStyle name="Normal 161 4 4" xfId="9993"/>
    <cellStyle name="Normal 161 4 4 2" xfId="35010"/>
    <cellStyle name="Normal 161 4 5" xfId="31137"/>
    <cellStyle name="Normal 161 5" xfId="4084"/>
    <cellStyle name="Normal 161 5 2" xfId="21819"/>
    <cellStyle name="Normal 161 5 2 2" xfId="46378"/>
    <cellStyle name="Normal 161 5 2 3" xfId="59349"/>
    <cellStyle name="Normal 161 5 3" xfId="12439"/>
    <cellStyle name="Normal 161 5 3 2" xfId="37456"/>
    <cellStyle name="Normal 161 5 4" xfId="29206"/>
    <cellStyle name="Normal 161 6" xfId="15466"/>
    <cellStyle name="Normal 161 6 2" xfId="22841"/>
    <cellStyle name="Normal 161 6 2 2" xfId="47384"/>
    <cellStyle name="Normal 161 6 2 3" xfId="59350"/>
    <cellStyle name="Normal 161 6 3" xfId="40263"/>
    <cellStyle name="Normal 161 6 4" xfId="59351"/>
    <cellStyle name="Normal 161 7" xfId="16523"/>
    <cellStyle name="Normal 161 7 2" xfId="23943"/>
    <cellStyle name="Normal 161 7 2 2" xfId="48482"/>
    <cellStyle name="Normal 161 7 2 3" xfId="59352"/>
    <cellStyle name="Normal 161 7 3" xfId="41277"/>
    <cellStyle name="Normal 161 7 4" xfId="59353"/>
    <cellStyle name="Normal 161 8" xfId="17607"/>
    <cellStyle name="Normal 161 8 2" xfId="25049"/>
    <cellStyle name="Normal 161 8 2 2" xfId="49572"/>
    <cellStyle name="Normal 161 8 2 3" xfId="59354"/>
    <cellStyle name="Normal 161 8 3" xfId="42306"/>
    <cellStyle name="Normal 161 8 4" xfId="59355"/>
    <cellStyle name="Normal 161 9" xfId="19494"/>
    <cellStyle name="Normal 161 9 2" xfId="44070"/>
    <cellStyle name="Normal 161 9 3" xfId="59356"/>
    <cellStyle name="Normal 162" xfId="1412"/>
    <cellStyle name="Normal 162 10" xfId="8042"/>
    <cellStyle name="Normal 162 10 2" xfId="33059"/>
    <cellStyle name="Normal 162 11" xfId="27276"/>
    <cellStyle name="Normal 162 11 2" xfId="59357"/>
    <cellStyle name="Normal 162 12" xfId="59358"/>
    <cellStyle name="Normal 162 2" xfId="1413"/>
    <cellStyle name="Normal 162 2 10" xfId="27277"/>
    <cellStyle name="Normal 162 2 10 2" xfId="59359"/>
    <cellStyle name="Normal 162 2 11" xfId="59360"/>
    <cellStyle name="Normal 162 2 2" xfId="2903"/>
    <cellStyle name="Normal 162 2 2 2" xfId="7068"/>
    <cellStyle name="Normal 162 2 2 2 2" xfId="26054"/>
    <cellStyle name="Normal 162 2 2 2 2 2" xfId="50577"/>
    <cellStyle name="Normal 162 2 2 2 2 3" xfId="59361"/>
    <cellStyle name="Normal 162 2 2 2 3" xfId="18576"/>
    <cellStyle name="Normal 162 2 2 2 3 2" xfId="43270"/>
    <cellStyle name="Normal 162 2 2 2 4" xfId="10998"/>
    <cellStyle name="Normal 162 2 2 2 4 2" xfId="36015"/>
    <cellStyle name="Normal 162 2 2 2 5" xfId="32142"/>
    <cellStyle name="Normal 162 2 2 3" xfId="5089"/>
    <cellStyle name="Normal 162 2 2 3 2" xfId="12440"/>
    <cellStyle name="Normal 162 2 2 3 2 2" xfId="37457"/>
    <cellStyle name="Normal 162 2 2 3 3" xfId="30211"/>
    <cellStyle name="Normal 162 2 2 4" xfId="9055"/>
    <cellStyle name="Normal 162 2 2 4 2" xfId="34072"/>
    <cellStyle name="Normal 162 2 2 5" xfId="28279"/>
    <cellStyle name="Normal 162 2 2 5 2" xfId="59362"/>
    <cellStyle name="Normal 162 2 2 6" xfId="59363"/>
    <cellStyle name="Normal 162 2 3" xfId="6041"/>
    <cellStyle name="Normal 162 2 3 2" xfId="20812"/>
    <cellStyle name="Normal 162 2 3 2 2" xfId="45373"/>
    <cellStyle name="Normal 162 2 3 2 3" xfId="59364"/>
    <cellStyle name="Normal 162 2 3 3" xfId="14266"/>
    <cellStyle name="Normal 162 2 3 3 2" xfId="39140"/>
    <cellStyle name="Normal 162 2 3 4" xfId="9996"/>
    <cellStyle name="Normal 162 2 3 4 2" xfId="35013"/>
    <cellStyle name="Normal 162 2 3 5" xfId="31140"/>
    <cellStyle name="Normal 162 2 4" xfId="4087"/>
    <cellStyle name="Normal 162 2 4 2" xfId="21822"/>
    <cellStyle name="Normal 162 2 4 2 2" xfId="46381"/>
    <cellStyle name="Normal 162 2 4 2 3" xfId="59365"/>
    <cellStyle name="Normal 162 2 4 3" xfId="12441"/>
    <cellStyle name="Normal 162 2 4 3 2" xfId="37458"/>
    <cellStyle name="Normal 162 2 4 4" xfId="29209"/>
    <cellStyle name="Normal 162 2 5" xfId="15469"/>
    <cellStyle name="Normal 162 2 5 2" xfId="22844"/>
    <cellStyle name="Normal 162 2 5 2 2" xfId="47387"/>
    <cellStyle name="Normal 162 2 5 2 3" xfId="59366"/>
    <cellStyle name="Normal 162 2 5 3" xfId="40266"/>
    <cellStyle name="Normal 162 2 5 4" xfId="59367"/>
    <cellStyle name="Normal 162 2 6" xfId="16526"/>
    <cellStyle name="Normal 162 2 6 2" xfId="23946"/>
    <cellStyle name="Normal 162 2 6 2 2" xfId="48485"/>
    <cellStyle name="Normal 162 2 6 2 3" xfId="59368"/>
    <cellStyle name="Normal 162 2 6 3" xfId="41280"/>
    <cellStyle name="Normal 162 2 6 4" xfId="59369"/>
    <cellStyle name="Normal 162 2 7" xfId="17610"/>
    <cellStyle name="Normal 162 2 7 2" xfId="25052"/>
    <cellStyle name="Normal 162 2 7 2 2" xfId="49575"/>
    <cellStyle name="Normal 162 2 7 2 3" xfId="59370"/>
    <cellStyle name="Normal 162 2 7 3" xfId="42309"/>
    <cellStyle name="Normal 162 2 7 4" xfId="59371"/>
    <cellStyle name="Normal 162 2 8" xfId="19497"/>
    <cellStyle name="Normal 162 2 8 2" xfId="44073"/>
    <cellStyle name="Normal 162 2 8 3" xfId="59372"/>
    <cellStyle name="Normal 162 2 9" xfId="8043"/>
    <cellStyle name="Normal 162 2 9 2" xfId="33060"/>
    <cellStyle name="Normal 162 3" xfId="2902"/>
    <cellStyle name="Normal 162 3 2" xfId="7067"/>
    <cellStyle name="Normal 162 3 2 2" xfId="26053"/>
    <cellStyle name="Normal 162 3 2 2 2" xfId="50576"/>
    <cellStyle name="Normal 162 3 2 2 3" xfId="59373"/>
    <cellStyle name="Normal 162 3 2 3" xfId="18575"/>
    <cellStyle name="Normal 162 3 2 3 2" xfId="43269"/>
    <cellStyle name="Normal 162 3 2 4" xfId="10997"/>
    <cellStyle name="Normal 162 3 2 4 2" xfId="36014"/>
    <cellStyle name="Normal 162 3 2 5" xfId="32141"/>
    <cellStyle name="Normal 162 3 3" xfId="5088"/>
    <cellStyle name="Normal 162 3 3 2" xfId="12442"/>
    <cellStyle name="Normal 162 3 3 2 2" xfId="37459"/>
    <cellStyle name="Normal 162 3 3 3" xfId="30210"/>
    <cellStyle name="Normal 162 3 4" xfId="9054"/>
    <cellStyle name="Normal 162 3 4 2" xfId="34071"/>
    <cellStyle name="Normal 162 3 5" xfId="28278"/>
    <cellStyle name="Normal 162 3 5 2" xfId="59374"/>
    <cellStyle name="Normal 162 3 6" xfId="59375"/>
    <cellStyle name="Normal 162 4" xfId="6040"/>
    <cellStyle name="Normal 162 4 2" xfId="20811"/>
    <cellStyle name="Normal 162 4 2 2" xfId="45372"/>
    <cellStyle name="Normal 162 4 2 3" xfId="59376"/>
    <cellStyle name="Normal 162 4 3" xfId="14265"/>
    <cellStyle name="Normal 162 4 3 2" xfId="39139"/>
    <cellStyle name="Normal 162 4 4" xfId="9995"/>
    <cellStyle name="Normal 162 4 4 2" xfId="35012"/>
    <cellStyle name="Normal 162 4 5" xfId="31139"/>
    <cellStyle name="Normal 162 5" xfId="4086"/>
    <cellStyle name="Normal 162 5 2" xfId="21821"/>
    <cellStyle name="Normal 162 5 2 2" xfId="46380"/>
    <cellStyle name="Normal 162 5 2 3" xfId="59377"/>
    <cellStyle name="Normal 162 5 3" xfId="12443"/>
    <cellStyle name="Normal 162 5 3 2" xfId="37460"/>
    <cellStyle name="Normal 162 5 4" xfId="29208"/>
    <cellStyle name="Normal 162 6" xfId="15468"/>
    <cellStyle name="Normal 162 6 2" xfId="22843"/>
    <cellStyle name="Normal 162 6 2 2" xfId="47386"/>
    <cellStyle name="Normal 162 6 2 3" xfId="59378"/>
    <cellStyle name="Normal 162 6 3" xfId="40265"/>
    <cellStyle name="Normal 162 6 4" xfId="59379"/>
    <cellStyle name="Normal 162 7" xfId="16525"/>
    <cellStyle name="Normal 162 7 2" xfId="23945"/>
    <cellStyle name="Normal 162 7 2 2" xfId="48484"/>
    <cellStyle name="Normal 162 7 2 3" xfId="59380"/>
    <cellStyle name="Normal 162 7 3" xfId="41279"/>
    <cellStyle name="Normal 162 7 4" xfId="59381"/>
    <cellStyle name="Normal 162 8" xfId="17609"/>
    <cellStyle name="Normal 162 8 2" xfId="25051"/>
    <cellStyle name="Normal 162 8 2 2" xfId="49574"/>
    <cellStyle name="Normal 162 8 2 3" xfId="59382"/>
    <cellStyle name="Normal 162 8 3" xfId="42308"/>
    <cellStyle name="Normal 162 8 4" xfId="59383"/>
    <cellStyle name="Normal 162 9" xfId="19496"/>
    <cellStyle name="Normal 162 9 2" xfId="44072"/>
    <cellStyle name="Normal 162 9 3" xfId="59384"/>
    <cellStyle name="Normal 163" xfId="1414"/>
    <cellStyle name="Normal 163 10" xfId="8044"/>
    <cellStyle name="Normal 163 10 2" xfId="33061"/>
    <cellStyle name="Normal 163 11" xfId="27278"/>
    <cellStyle name="Normal 163 11 2" xfId="59385"/>
    <cellStyle name="Normal 163 12" xfId="59386"/>
    <cellStyle name="Normal 163 2" xfId="1415"/>
    <cellStyle name="Normal 163 2 10" xfId="27279"/>
    <cellStyle name="Normal 163 2 10 2" xfId="59387"/>
    <cellStyle name="Normal 163 2 11" xfId="59388"/>
    <cellStyle name="Normal 163 2 2" xfId="2905"/>
    <cellStyle name="Normal 163 2 2 2" xfId="7070"/>
    <cellStyle name="Normal 163 2 2 2 2" xfId="26056"/>
    <cellStyle name="Normal 163 2 2 2 2 2" xfId="50579"/>
    <cellStyle name="Normal 163 2 2 2 2 3" xfId="59389"/>
    <cellStyle name="Normal 163 2 2 2 3" xfId="18578"/>
    <cellStyle name="Normal 163 2 2 2 3 2" xfId="43272"/>
    <cellStyle name="Normal 163 2 2 2 4" xfId="11000"/>
    <cellStyle name="Normal 163 2 2 2 4 2" xfId="36017"/>
    <cellStyle name="Normal 163 2 2 2 5" xfId="32144"/>
    <cellStyle name="Normal 163 2 2 3" xfId="5091"/>
    <cellStyle name="Normal 163 2 2 3 2" xfId="12444"/>
    <cellStyle name="Normal 163 2 2 3 2 2" xfId="37461"/>
    <cellStyle name="Normal 163 2 2 3 3" xfId="30213"/>
    <cellStyle name="Normal 163 2 2 4" xfId="9057"/>
    <cellStyle name="Normal 163 2 2 4 2" xfId="34074"/>
    <cellStyle name="Normal 163 2 2 5" xfId="28281"/>
    <cellStyle name="Normal 163 2 2 5 2" xfId="59390"/>
    <cellStyle name="Normal 163 2 2 6" xfId="59391"/>
    <cellStyle name="Normal 163 2 3" xfId="6043"/>
    <cellStyle name="Normal 163 2 3 2" xfId="20814"/>
    <cellStyle name="Normal 163 2 3 2 2" xfId="45375"/>
    <cellStyle name="Normal 163 2 3 2 3" xfId="59392"/>
    <cellStyle name="Normal 163 2 3 3" xfId="14268"/>
    <cellStyle name="Normal 163 2 3 3 2" xfId="39142"/>
    <cellStyle name="Normal 163 2 3 4" xfId="9998"/>
    <cellStyle name="Normal 163 2 3 4 2" xfId="35015"/>
    <cellStyle name="Normal 163 2 3 5" xfId="31142"/>
    <cellStyle name="Normal 163 2 4" xfId="4089"/>
    <cellStyle name="Normal 163 2 4 2" xfId="21824"/>
    <cellStyle name="Normal 163 2 4 2 2" xfId="46383"/>
    <cellStyle name="Normal 163 2 4 2 3" xfId="59393"/>
    <cellStyle name="Normal 163 2 4 3" xfId="12445"/>
    <cellStyle name="Normal 163 2 4 3 2" xfId="37462"/>
    <cellStyle name="Normal 163 2 4 4" xfId="29211"/>
    <cellStyle name="Normal 163 2 5" xfId="15471"/>
    <cellStyle name="Normal 163 2 5 2" xfId="22846"/>
    <cellStyle name="Normal 163 2 5 2 2" xfId="47389"/>
    <cellStyle name="Normal 163 2 5 2 3" xfId="59394"/>
    <cellStyle name="Normal 163 2 5 3" xfId="40268"/>
    <cellStyle name="Normal 163 2 5 4" xfId="59395"/>
    <cellStyle name="Normal 163 2 6" xfId="16528"/>
    <cellStyle name="Normal 163 2 6 2" xfId="23948"/>
    <cellStyle name="Normal 163 2 6 2 2" xfId="48487"/>
    <cellStyle name="Normal 163 2 6 2 3" xfId="59396"/>
    <cellStyle name="Normal 163 2 6 3" xfId="41282"/>
    <cellStyle name="Normal 163 2 6 4" xfId="59397"/>
    <cellStyle name="Normal 163 2 7" xfId="17612"/>
    <cellStyle name="Normal 163 2 7 2" xfId="25054"/>
    <cellStyle name="Normal 163 2 7 2 2" xfId="49577"/>
    <cellStyle name="Normal 163 2 7 2 3" xfId="59398"/>
    <cellStyle name="Normal 163 2 7 3" xfId="42311"/>
    <cellStyle name="Normal 163 2 7 4" xfId="59399"/>
    <cellStyle name="Normal 163 2 8" xfId="19499"/>
    <cellStyle name="Normal 163 2 8 2" xfId="44075"/>
    <cellStyle name="Normal 163 2 8 3" xfId="59400"/>
    <cellStyle name="Normal 163 2 9" xfId="8045"/>
    <cellStyle name="Normal 163 2 9 2" xfId="33062"/>
    <cellStyle name="Normal 163 3" xfId="2904"/>
    <cellStyle name="Normal 163 3 2" xfId="7069"/>
    <cellStyle name="Normal 163 3 2 2" xfId="26055"/>
    <cellStyle name="Normal 163 3 2 2 2" xfId="50578"/>
    <cellStyle name="Normal 163 3 2 2 3" xfId="59401"/>
    <cellStyle name="Normal 163 3 2 3" xfId="18577"/>
    <cellStyle name="Normal 163 3 2 3 2" xfId="43271"/>
    <cellStyle name="Normal 163 3 2 4" xfId="10999"/>
    <cellStyle name="Normal 163 3 2 4 2" xfId="36016"/>
    <cellStyle name="Normal 163 3 2 5" xfId="32143"/>
    <cellStyle name="Normal 163 3 3" xfId="5090"/>
    <cellStyle name="Normal 163 3 3 2" xfId="12446"/>
    <cellStyle name="Normal 163 3 3 2 2" xfId="37463"/>
    <cellStyle name="Normal 163 3 3 3" xfId="30212"/>
    <cellStyle name="Normal 163 3 4" xfId="9056"/>
    <cellStyle name="Normal 163 3 4 2" xfId="34073"/>
    <cellStyle name="Normal 163 3 5" xfId="28280"/>
    <cellStyle name="Normal 163 3 5 2" xfId="59402"/>
    <cellStyle name="Normal 163 3 6" xfId="59403"/>
    <cellStyle name="Normal 163 4" xfId="6042"/>
    <cellStyle name="Normal 163 4 2" xfId="20813"/>
    <cellStyle name="Normal 163 4 2 2" xfId="45374"/>
    <cellStyle name="Normal 163 4 2 3" xfId="59404"/>
    <cellStyle name="Normal 163 4 3" xfId="14267"/>
    <cellStyle name="Normal 163 4 3 2" xfId="39141"/>
    <cellStyle name="Normal 163 4 4" xfId="9997"/>
    <cellStyle name="Normal 163 4 4 2" xfId="35014"/>
    <cellStyle name="Normal 163 4 5" xfId="31141"/>
    <cellStyle name="Normal 163 5" xfId="4088"/>
    <cellStyle name="Normal 163 5 2" xfId="21823"/>
    <cellStyle name="Normal 163 5 2 2" xfId="46382"/>
    <cellStyle name="Normal 163 5 2 3" xfId="59405"/>
    <cellStyle name="Normal 163 5 3" xfId="12447"/>
    <cellStyle name="Normal 163 5 3 2" xfId="37464"/>
    <cellStyle name="Normal 163 5 4" xfId="29210"/>
    <cellStyle name="Normal 163 6" xfId="15470"/>
    <cellStyle name="Normal 163 6 2" xfId="22845"/>
    <cellStyle name="Normal 163 6 2 2" xfId="47388"/>
    <cellStyle name="Normal 163 6 2 3" xfId="59406"/>
    <cellStyle name="Normal 163 6 3" xfId="40267"/>
    <cellStyle name="Normal 163 6 4" xfId="59407"/>
    <cellStyle name="Normal 163 7" xfId="16527"/>
    <cellStyle name="Normal 163 7 2" xfId="23947"/>
    <cellStyle name="Normal 163 7 2 2" xfId="48486"/>
    <cellStyle name="Normal 163 7 2 3" xfId="59408"/>
    <cellStyle name="Normal 163 7 3" xfId="41281"/>
    <cellStyle name="Normal 163 7 4" xfId="59409"/>
    <cellStyle name="Normal 163 8" xfId="17611"/>
    <cellStyle name="Normal 163 8 2" xfId="25053"/>
    <cellStyle name="Normal 163 8 2 2" xfId="49576"/>
    <cellStyle name="Normal 163 8 2 3" xfId="59410"/>
    <cellStyle name="Normal 163 8 3" xfId="42310"/>
    <cellStyle name="Normal 163 8 4" xfId="59411"/>
    <cellStyle name="Normal 163 9" xfId="19498"/>
    <cellStyle name="Normal 163 9 2" xfId="44074"/>
    <cellStyle name="Normal 163 9 3" xfId="59412"/>
    <cellStyle name="Normal 164" xfId="1416"/>
    <cellStyle name="Normal 164 10" xfId="8046"/>
    <cellStyle name="Normal 164 10 2" xfId="33063"/>
    <cellStyle name="Normal 164 11" xfId="27280"/>
    <cellStyle name="Normal 164 11 2" xfId="59413"/>
    <cellStyle name="Normal 164 12" xfId="59414"/>
    <cellStyle name="Normal 164 2" xfId="1417"/>
    <cellStyle name="Normal 164 2 10" xfId="27281"/>
    <cellStyle name="Normal 164 2 10 2" xfId="59415"/>
    <cellStyle name="Normal 164 2 11" xfId="59416"/>
    <cellStyle name="Normal 164 2 2" xfId="2907"/>
    <cellStyle name="Normal 164 2 2 2" xfId="7072"/>
    <cellStyle name="Normal 164 2 2 2 2" xfId="26058"/>
    <cellStyle name="Normal 164 2 2 2 2 2" xfId="50581"/>
    <cellStyle name="Normal 164 2 2 2 2 3" xfId="59417"/>
    <cellStyle name="Normal 164 2 2 2 3" xfId="18580"/>
    <cellStyle name="Normal 164 2 2 2 3 2" xfId="43274"/>
    <cellStyle name="Normal 164 2 2 2 4" xfId="11002"/>
    <cellStyle name="Normal 164 2 2 2 4 2" xfId="36019"/>
    <cellStyle name="Normal 164 2 2 2 5" xfId="32146"/>
    <cellStyle name="Normal 164 2 2 3" xfId="5093"/>
    <cellStyle name="Normal 164 2 2 3 2" xfId="12448"/>
    <cellStyle name="Normal 164 2 2 3 2 2" xfId="37465"/>
    <cellStyle name="Normal 164 2 2 3 3" xfId="30215"/>
    <cellStyle name="Normal 164 2 2 4" xfId="9059"/>
    <cellStyle name="Normal 164 2 2 4 2" xfId="34076"/>
    <cellStyle name="Normal 164 2 2 5" xfId="28283"/>
    <cellStyle name="Normal 164 2 2 5 2" xfId="59418"/>
    <cellStyle name="Normal 164 2 2 6" xfId="59419"/>
    <cellStyle name="Normal 164 2 3" xfId="6045"/>
    <cellStyle name="Normal 164 2 3 2" xfId="20816"/>
    <cellStyle name="Normal 164 2 3 2 2" xfId="45377"/>
    <cellStyle name="Normal 164 2 3 2 3" xfId="59420"/>
    <cellStyle name="Normal 164 2 3 3" xfId="14270"/>
    <cellStyle name="Normal 164 2 3 3 2" xfId="39144"/>
    <cellStyle name="Normal 164 2 3 4" xfId="10000"/>
    <cellStyle name="Normal 164 2 3 4 2" xfId="35017"/>
    <cellStyle name="Normal 164 2 3 5" xfId="31144"/>
    <cellStyle name="Normal 164 2 4" xfId="4091"/>
    <cellStyle name="Normal 164 2 4 2" xfId="21826"/>
    <cellStyle name="Normal 164 2 4 2 2" xfId="46385"/>
    <cellStyle name="Normal 164 2 4 2 3" xfId="59421"/>
    <cellStyle name="Normal 164 2 4 3" xfId="12449"/>
    <cellStyle name="Normal 164 2 4 3 2" xfId="37466"/>
    <cellStyle name="Normal 164 2 4 4" xfId="29213"/>
    <cellStyle name="Normal 164 2 5" xfId="15473"/>
    <cellStyle name="Normal 164 2 5 2" xfId="22848"/>
    <cellStyle name="Normal 164 2 5 2 2" xfId="47391"/>
    <cellStyle name="Normal 164 2 5 2 3" xfId="59422"/>
    <cellStyle name="Normal 164 2 5 3" xfId="40270"/>
    <cellStyle name="Normal 164 2 5 4" xfId="59423"/>
    <cellStyle name="Normal 164 2 6" xfId="16530"/>
    <cellStyle name="Normal 164 2 6 2" xfId="23950"/>
    <cellStyle name="Normal 164 2 6 2 2" xfId="48489"/>
    <cellStyle name="Normal 164 2 6 2 3" xfId="59424"/>
    <cellStyle name="Normal 164 2 6 3" xfId="41284"/>
    <cellStyle name="Normal 164 2 6 4" xfId="59425"/>
    <cellStyle name="Normal 164 2 7" xfId="17614"/>
    <cellStyle name="Normal 164 2 7 2" xfId="25056"/>
    <cellStyle name="Normal 164 2 7 2 2" xfId="49579"/>
    <cellStyle name="Normal 164 2 7 2 3" xfId="59426"/>
    <cellStyle name="Normal 164 2 7 3" xfId="42313"/>
    <cellStyle name="Normal 164 2 7 4" xfId="59427"/>
    <cellStyle name="Normal 164 2 8" xfId="19501"/>
    <cellStyle name="Normal 164 2 8 2" xfId="44077"/>
    <cellStyle name="Normal 164 2 8 3" xfId="59428"/>
    <cellStyle name="Normal 164 2 9" xfId="8047"/>
    <cellStyle name="Normal 164 2 9 2" xfId="33064"/>
    <cellStyle name="Normal 164 3" xfId="2906"/>
    <cellStyle name="Normal 164 3 2" xfId="7071"/>
    <cellStyle name="Normal 164 3 2 2" xfId="26057"/>
    <cellStyle name="Normal 164 3 2 2 2" xfId="50580"/>
    <cellStyle name="Normal 164 3 2 2 3" xfId="59429"/>
    <cellStyle name="Normal 164 3 2 3" xfId="18579"/>
    <cellStyle name="Normal 164 3 2 3 2" xfId="43273"/>
    <cellStyle name="Normal 164 3 2 4" xfId="11001"/>
    <cellStyle name="Normal 164 3 2 4 2" xfId="36018"/>
    <cellStyle name="Normal 164 3 2 5" xfId="32145"/>
    <cellStyle name="Normal 164 3 3" xfId="5092"/>
    <cellStyle name="Normal 164 3 3 2" xfId="12450"/>
    <cellStyle name="Normal 164 3 3 2 2" xfId="37467"/>
    <cellStyle name="Normal 164 3 3 3" xfId="30214"/>
    <cellStyle name="Normal 164 3 4" xfId="9058"/>
    <cellStyle name="Normal 164 3 4 2" xfId="34075"/>
    <cellStyle name="Normal 164 3 5" xfId="28282"/>
    <cellStyle name="Normal 164 3 5 2" xfId="59430"/>
    <cellStyle name="Normal 164 3 6" xfId="59431"/>
    <cellStyle name="Normal 164 4" xfId="6044"/>
    <cellStyle name="Normal 164 4 2" xfId="20815"/>
    <cellStyle name="Normal 164 4 2 2" xfId="45376"/>
    <cellStyle name="Normal 164 4 2 3" xfId="59432"/>
    <cellStyle name="Normal 164 4 3" xfId="14269"/>
    <cellStyle name="Normal 164 4 3 2" xfId="39143"/>
    <cellStyle name="Normal 164 4 4" xfId="9999"/>
    <cellStyle name="Normal 164 4 4 2" xfId="35016"/>
    <cellStyle name="Normal 164 4 5" xfId="31143"/>
    <cellStyle name="Normal 164 5" xfId="4090"/>
    <cellStyle name="Normal 164 5 2" xfId="21825"/>
    <cellStyle name="Normal 164 5 2 2" xfId="46384"/>
    <cellStyle name="Normal 164 5 2 3" xfId="59433"/>
    <cellStyle name="Normal 164 5 3" xfId="12451"/>
    <cellStyle name="Normal 164 5 3 2" xfId="37468"/>
    <cellStyle name="Normal 164 5 4" xfId="29212"/>
    <cellStyle name="Normal 164 6" xfId="15472"/>
    <cellStyle name="Normal 164 6 2" xfId="22847"/>
    <cellStyle name="Normal 164 6 2 2" xfId="47390"/>
    <cellStyle name="Normal 164 6 2 3" xfId="59434"/>
    <cellStyle name="Normal 164 6 3" xfId="40269"/>
    <cellStyle name="Normal 164 6 4" xfId="59435"/>
    <cellStyle name="Normal 164 7" xfId="16529"/>
    <cellStyle name="Normal 164 7 2" xfId="23949"/>
    <cellStyle name="Normal 164 7 2 2" xfId="48488"/>
    <cellStyle name="Normal 164 7 2 3" xfId="59436"/>
    <cellStyle name="Normal 164 7 3" xfId="41283"/>
    <cellStyle name="Normal 164 7 4" xfId="59437"/>
    <cellStyle name="Normal 164 8" xfId="17613"/>
    <cellStyle name="Normal 164 8 2" xfId="25055"/>
    <cellStyle name="Normal 164 8 2 2" xfId="49578"/>
    <cellStyle name="Normal 164 8 2 3" xfId="59438"/>
    <cellStyle name="Normal 164 8 3" xfId="42312"/>
    <cellStyle name="Normal 164 8 4" xfId="59439"/>
    <cellStyle name="Normal 164 9" xfId="19500"/>
    <cellStyle name="Normal 164 9 2" xfId="44076"/>
    <cellStyle name="Normal 164 9 3" xfId="59440"/>
    <cellStyle name="Normal 165" xfId="1418"/>
    <cellStyle name="Normal 165 10" xfId="8048"/>
    <cellStyle name="Normal 165 10 2" xfId="33065"/>
    <cellStyle name="Normal 165 11" xfId="27282"/>
    <cellStyle name="Normal 165 11 2" xfId="59441"/>
    <cellStyle name="Normal 165 12" xfId="59442"/>
    <cellStyle name="Normal 165 2" xfId="1419"/>
    <cellStyle name="Normal 165 2 10" xfId="27283"/>
    <cellStyle name="Normal 165 2 10 2" xfId="59443"/>
    <cellStyle name="Normal 165 2 11" xfId="59444"/>
    <cellStyle name="Normal 165 2 2" xfId="2909"/>
    <cellStyle name="Normal 165 2 2 2" xfId="7074"/>
    <cellStyle name="Normal 165 2 2 2 2" xfId="26060"/>
    <cellStyle name="Normal 165 2 2 2 2 2" xfId="50583"/>
    <cellStyle name="Normal 165 2 2 2 2 3" xfId="59445"/>
    <cellStyle name="Normal 165 2 2 2 3" xfId="18582"/>
    <cellStyle name="Normal 165 2 2 2 3 2" xfId="43276"/>
    <cellStyle name="Normal 165 2 2 2 4" xfId="11004"/>
    <cellStyle name="Normal 165 2 2 2 4 2" xfId="36021"/>
    <cellStyle name="Normal 165 2 2 2 5" xfId="32148"/>
    <cellStyle name="Normal 165 2 2 3" xfId="5095"/>
    <cellStyle name="Normal 165 2 2 3 2" xfId="12452"/>
    <cellStyle name="Normal 165 2 2 3 2 2" xfId="37469"/>
    <cellStyle name="Normal 165 2 2 3 3" xfId="30217"/>
    <cellStyle name="Normal 165 2 2 4" xfId="9061"/>
    <cellStyle name="Normal 165 2 2 4 2" xfId="34078"/>
    <cellStyle name="Normal 165 2 2 5" xfId="28285"/>
    <cellStyle name="Normal 165 2 2 5 2" xfId="59446"/>
    <cellStyle name="Normal 165 2 2 6" xfId="59447"/>
    <cellStyle name="Normal 165 2 3" xfId="6047"/>
    <cellStyle name="Normal 165 2 3 2" xfId="20818"/>
    <cellStyle name="Normal 165 2 3 2 2" xfId="45379"/>
    <cellStyle name="Normal 165 2 3 2 3" xfId="59448"/>
    <cellStyle name="Normal 165 2 3 3" xfId="14272"/>
    <cellStyle name="Normal 165 2 3 3 2" xfId="39146"/>
    <cellStyle name="Normal 165 2 3 4" xfId="10002"/>
    <cellStyle name="Normal 165 2 3 4 2" xfId="35019"/>
    <cellStyle name="Normal 165 2 3 5" xfId="31146"/>
    <cellStyle name="Normal 165 2 4" xfId="4093"/>
    <cellStyle name="Normal 165 2 4 2" xfId="21828"/>
    <cellStyle name="Normal 165 2 4 2 2" xfId="46387"/>
    <cellStyle name="Normal 165 2 4 2 3" xfId="59449"/>
    <cellStyle name="Normal 165 2 4 3" xfId="12453"/>
    <cellStyle name="Normal 165 2 4 3 2" xfId="37470"/>
    <cellStyle name="Normal 165 2 4 4" xfId="29215"/>
    <cellStyle name="Normal 165 2 5" xfId="15475"/>
    <cellStyle name="Normal 165 2 5 2" xfId="22850"/>
    <cellStyle name="Normal 165 2 5 2 2" xfId="47393"/>
    <cellStyle name="Normal 165 2 5 2 3" xfId="59450"/>
    <cellStyle name="Normal 165 2 5 3" xfId="40272"/>
    <cellStyle name="Normal 165 2 5 4" xfId="59451"/>
    <cellStyle name="Normal 165 2 6" xfId="16532"/>
    <cellStyle name="Normal 165 2 6 2" xfId="23952"/>
    <cellStyle name="Normal 165 2 6 2 2" xfId="48491"/>
    <cellStyle name="Normal 165 2 6 2 3" xfId="59452"/>
    <cellStyle name="Normal 165 2 6 3" xfId="41286"/>
    <cellStyle name="Normal 165 2 6 4" xfId="59453"/>
    <cellStyle name="Normal 165 2 7" xfId="17616"/>
    <cellStyle name="Normal 165 2 7 2" xfId="25058"/>
    <cellStyle name="Normal 165 2 7 2 2" xfId="49581"/>
    <cellStyle name="Normal 165 2 7 2 3" xfId="59454"/>
    <cellStyle name="Normal 165 2 7 3" xfId="42315"/>
    <cellStyle name="Normal 165 2 7 4" xfId="59455"/>
    <cellStyle name="Normal 165 2 8" xfId="19503"/>
    <cellStyle name="Normal 165 2 8 2" xfId="44079"/>
    <cellStyle name="Normal 165 2 8 3" xfId="59456"/>
    <cellStyle name="Normal 165 2 9" xfId="8049"/>
    <cellStyle name="Normal 165 2 9 2" xfId="33066"/>
    <cellStyle name="Normal 165 3" xfId="2908"/>
    <cellStyle name="Normal 165 3 2" xfId="7073"/>
    <cellStyle name="Normal 165 3 2 2" xfId="26059"/>
    <cellStyle name="Normal 165 3 2 2 2" xfId="50582"/>
    <cellStyle name="Normal 165 3 2 2 3" xfId="59457"/>
    <cellStyle name="Normal 165 3 2 3" xfId="18581"/>
    <cellStyle name="Normal 165 3 2 3 2" xfId="43275"/>
    <cellStyle name="Normal 165 3 2 4" xfId="11003"/>
    <cellStyle name="Normal 165 3 2 4 2" xfId="36020"/>
    <cellStyle name="Normal 165 3 2 5" xfId="32147"/>
    <cellStyle name="Normal 165 3 3" xfId="5094"/>
    <cellStyle name="Normal 165 3 3 2" xfId="12454"/>
    <cellStyle name="Normal 165 3 3 2 2" xfId="37471"/>
    <cellStyle name="Normal 165 3 3 3" xfId="30216"/>
    <cellStyle name="Normal 165 3 4" xfId="9060"/>
    <cellStyle name="Normal 165 3 4 2" xfId="34077"/>
    <cellStyle name="Normal 165 3 5" xfId="28284"/>
    <cellStyle name="Normal 165 3 5 2" xfId="59458"/>
    <cellStyle name="Normal 165 3 6" xfId="59459"/>
    <cellStyle name="Normal 165 4" xfId="6046"/>
    <cellStyle name="Normal 165 4 2" xfId="20817"/>
    <cellStyle name="Normal 165 4 2 2" xfId="45378"/>
    <cellStyle name="Normal 165 4 2 3" xfId="59460"/>
    <cellStyle name="Normal 165 4 3" xfId="14271"/>
    <cellStyle name="Normal 165 4 3 2" xfId="39145"/>
    <cellStyle name="Normal 165 4 4" xfId="10001"/>
    <cellStyle name="Normal 165 4 4 2" xfId="35018"/>
    <cellStyle name="Normal 165 4 5" xfId="31145"/>
    <cellStyle name="Normal 165 5" xfId="4092"/>
    <cellStyle name="Normal 165 5 2" xfId="21827"/>
    <cellStyle name="Normal 165 5 2 2" xfId="46386"/>
    <cellStyle name="Normal 165 5 2 3" xfId="59461"/>
    <cellStyle name="Normal 165 5 3" xfId="12455"/>
    <cellStyle name="Normal 165 5 3 2" xfId="37472"/>
    <cellStyle name="Normal 165 5 4" xfId="29214"/>
    <cellStyle name="Normal 165 6" xfId="15474"/>
    <cellStyle name="Normal 165 6 2" xfId="22849"/>
    <cellStyle name="Normal 165 6 2 2" xfId="47392"/>
    <cellStyle name="Normal 165 6 2 3" xfId="59462"/>
    <cellStyle name="Normal 165 6 3" xfId="40271"/>
    <cellStyle name="Normal 165 6 4" xfId="59463"/>
    <cellStyle name="Normal 165 7" xfId="16531"/>
    <cellStyle name="Normal 165 7 2" xfId="23951"/>
    <cellStyle name="Normal 165 7 2 2" xfId="48490"/>
    <cellStyle name="Normal 165 7 2 3" xfId="59464"/>
    <cellStyle name="Normal 165 7 3" xfId="41285"/>
    <cellStyle name="Normal 165 7 4" xfId="59465"/>
    <cellStyle name="Normal 165 8" xfId="17615"/>
    <cellStyle name="Normal 165 8 2" xfId="25057"/>
    <cellStyle name="Normal 165 8 2 2" xfId="49580"/>
    <cellStyle name="Normal 165 8 2 3" xfId="59466"/>
    <cellStyle name="Normal 165 8 3" xfId="42314"/>
    <cellStyle name="Normal 165 8 4" xfId="59467"/>
    <cellStyle name="Normal 165 9" xfId="19502"/>
    <cellStyle name="Normal 165 9 2" xfId="44078"/>
    <cellStyle name="Normal 165 9 3" xfId="59468"/>
    <cellStyle name="Normal 166" xfId="1420"/>
    <cellStyle name="Normal 166 10" xfId="8050"/>
    <cellStyle name="Normal 166 10 2" xfId="33067"/>
    <cellStyle name="Normal 166 11" xfId="27284"/>
    <cellStyle name="Normal 166 11 2" xfId="59469"/>
    <cellStyle name="Normal 166 12" xfId="59470"/>
    <cellStyle name="Normal 166 2" xfId="1421"/>
    <cellStyle name="Normal 166 2 10" xfId="27285"/>
    <cellStyle name="Normal 166 2 10 2" xfId="59471"/>
    <cellStyle name="Normal 166 2 11" xfId="59472"/>
    <cellStyle name="Normal 166 2 2" xfId="2911"/>
    <cellStyle name="Normal 166 2 2 2" xfId="7076"/>
    <cellStyle name="Normal 166 2 2 2 2" xfId="26062"/>
    <cellStyle name="Normal 166 2 2 2 2 2" xfId="50585"/>
    <cellStyle name="Normal 166 2 2 2 2 3" xfId="59473"/>
    <cellStyle name="Normal 166 2 2 2 3" xfId="18584"/>
    <cellStyle name="Normal 166 2 2 2 3 2" xfId="43278"/>
    <cellStyle name="Normal 166 2 2 2 4" xfId="11006"/>
    <cellStyle name="Normal 166 2 2 2 4 2" xfId="36023"/>
    <cellStyle name="Normal 166 2 2 2 5" xfId="32150"/>
    <cellStyle name="Normal 166 2 2 3" xfId="5097"/>
    <cellStyle name="Normal 166 2 2 3 2" xfId="12456"/>
    <cellStyle name="Normal 166 2 2 3 2 2" xfId="37473"/>
    <cellStyle name="Normal 166 2 2 3 3" xfId="30219"/>
    <cellStyle name="Normal 166 2 2 4" xfId="9063"/>
    <cellStyle name="Normal 166 2 2 4 2" xfId="34080"/>
    <cellStyle name="Normal 166 2 2 5" xfId="28287"/>
    <cellStyle name="Normal 166 2 2 5 2" xfId="59474"/>
    <cellStyle name="Normal 166 2 2 6" xfId="59475"/>
    <cellStyle name="Normal 166 2 3" xfId="6049"/>
    <cellStyle name="Normal 166 2 3 2" xfId="20820"/>
    <cellStyle name="Normal 166 2 3 2 2" xfId="45381"/>
    <cellStyle name="Normal 166 2 3 2 3" xfId="59476"/>
    <cellStyle name="Normal 166 2 3 3" xfId="14274"/>
    <cellStyle name="Normal 166 2 3 3 2" xfId="39148"/>
    <cellStyle name="Normal 166 2 3 4" xfId="10004"/>
    <cellStyle name="Normal 166 2 3 4 2" xfId="35021"/>
    <cellStyle name="Normal 166 2 3 5" xfId="31148"/>
    <cellStyle name="Normal 166 2 4" xfId="4095"/>
    <cellStyle name="Normal 166 2 4 2" xfId="21830"/>
    <cellStyle name="Normal 166 2 4 2 2" xfId="46389"/>
    <cellStyle name="Normal 166 2 4 2 3" xfId="59477"/>
    <cellStyle name="Normal 166 2 4 3" xfId="12457"/>
    <cellStyle name="Normal 166 2 4 3 2" xfId="37474"/>
    <cellStyle name="Normal 166 2 4 4" xfId="29217"/>
    <cellStyle name="Normal 166 2 5" xfId="15477"/>
    <cellStyle name="Normal 166 2 5 2" xfId="22852"/>
    <cellStyle name="Normal 166 2 5 2 2" xfId="47395"/>
    <cellStyle name="Normal 166 2 5 2 3" xfId="59478"/>
    <cellStyle name="Normal 166 2 5 3" xfId="40274"/>
    <cellStyle name="Normal 166 2 5 4" xfId="59479"/>
    <cellStyle name="Normal 166 2 6" xfId="16534"/>
    <cellStyle name="Normal 166 2 6 2" xfId="23954"/>
    <cellStyle name="Normal 166 2 6 2 2" xfId="48493"/>
    <cellStyle name="Normal 166 2 6 2 3" xfId="59480"/>
    <cellStyle name="Normal 166 2 6 3" xfId="41288"/>
    <cellStyle name="Normal 166 2 6 4" xfId="59481"/>
    <cellStyle name="Normal 166 2 7" xfId="17618"/>
    <cellStyle name="Normal 166 2 7 2" xfId="25060"/>
    <cellStyle name="Normal 166 2 7 2 2" xfId="49583"/>
    <cellStyle name="Normal 166 2 7 2 3" xfId="59482"/>
    <cellStyle name="Normal 166 2 7 3" xfId="42317"/>
    <cellStyle name="Normal 166 2 7 4" xfId="59483"/>
    <cellStyle name="Normal 166 2 8" xfId="19505"/>
    <cellStyle name="Normal 166 2 8 2" xfId="44081"/>
    <cellStyle name="Normal 166 2 8 3" xfId="59484"/>
    <cellStyle name="Normal 166 2 9" xfId="8051"/>
    <cellStyle name="Normal 166 2 9 2" xfId="33068"/>
    <cellStyle name="Normal 166 3" xfId="2910"/>
    <cellStyle name="Normal 166 3 2" xfId="7075"/>
    <cellStyle name="Normal 166 3 2 2" xfId="26061"/>
    <cellStyle name="Normal 166 3 2 2 2" xfId="50584"/>
    <cellStyle name="Normal 166 3 2 2 3" xfId="59485"/>
    <cellStyle name="Normal 166 3 2 3" xfId="18583"/>
    <cellStyle name="Normal 166 3 2 3 2" xfId="43277"/>
    <cellStyle name="Normal 166 3 2 4" xfId="11005"/>
    <cellStyle name="Normal 166 3 2 4 2" xfId="36022"/>
    <cellStyle name="Normal 166 3 2 5" xfId="32149"/>
    <cellStyle name="Normal 166 3 3" xfId="5096"/>
    <cellStyle name="Normal 166 3 3 2" xfId="12458"/>
    <cellStyle name="Normal 166 3 3 2 2" xfId="37475"/>
    <cellStyle name="Normal 166 3 3 3" xfId="30218"/>
    <cellStyle name="Normal 166 3 4" xfId="9062"/>
    <cellStyle name="Normal 166 3 4 2" xfId="34079"/>
    <cellStyle name="Normal 166 3 5" xfId="28286"/>
    <cellStyle name="Normal 166 3 5 2" xfId="59486"/>
    <cellStyle name="Normal 166 3 6" xfId="59487"/>
    <cellStyle name="Normal 166 4" xfId="6048"/>
    <cellStyle name="Normal 166 4 2" xfId="20819"/>
    <cellStyle name="Normal 166 4 2 2" xfId="45380"/>
    <cellStyle name="Normal 166 4 2 3" xfId="59488"/>
    <cellStyle name="Normal 166 4 3" xfId="14273"/>
    <cellStyle name="Normal 166 4 3 2" xfId="39147"/>
    <cellStyle name="Normal 166 4 4" xfId="10003"/>
    <cellStyle name="Normal 166 4 4 2" xfId="35020"/>
    <cellStyle name="Normal 166 4 5" xfId="31147"/>
    <cellStyle name="Normal 166 5" xfId="4094"/>
    <cellStyle name="Normal 166 5 2" xfId="21829"/>
    <cellStyle name="Normal 166 5 2 2" xfId="46388"/>
    <cellStyle name="Normal 166 5 2 3" xfId="59489"/>
    <cellStyle name="Normal 166 5 3" xfId="12459"/>
    <cellStyle name="Normal 166 5 3 2" xfId="37476"/>
    <cellStyle name="Normal 166 5 4" xfId="29216"/>
    <cellStyle name="Normal 166 6" xfId="15476"/>
    <cellStyle name="Normal 166 6 2" xfId="22851"/>
    <cellStyle name="Normal 166 6 2 2" xfId="47394"/>
    <cellStyle name="Normal 166 6 2 3" xfId="59490"/>
    <cellStyle name="Normal 166 6 3" xfId="40273"/>
    <cellStyle name="Normal 166 6 4" xfId="59491"/>
    <cellStyle name="Normal 166 7" xfId="16533"/>
    <cellStyle name="Normal 166 7 2" xfId="23953"/>
    <cellStyle name="Normal 166 7 2 2" xfId="48492"/>
    <cellStyle name="Normal 166 7 2 3" xfId="59492"/>
    <cellStyle name="Normal 166 7 3" xfId="41287"/>
    <cellStyle name="Normal 166 7 4" xfId="59493"/>
    <cellStyle name="Normal 166 8" xfId="17617"/>
    <cellStyle name="Normal 166 8 2" xfId="25059"/>
    <cellStyle name="Normal 166 8 2 2" xfId="49582"/>
    <cellStyle name="Normal 166 8 2 3" xfId="59494"/>
    <cellStyle name="Normal 166 8 3" xfId="42316"/>
    <cellStyle name="Normal 166 8 4" xfId="59495"/>
    <cellStyle name="Normal 166 9" xfId="19504"/>
    <cellStyle name="Normal 166 9 2" xfId="44080"/>
    <cellStyle name="Normal 166 9 3" xfId="59496"/>
    <cellStyle name="Normal 167" xfId="1422"/>
    <cellStyle name="Normal 167 10" xfId="8052"/>
    <cellStyle name="Normal 167 10 2" xfId="33069"/>
    <cellStyle name="Normal 167 11" xfId="27286"/>
    <cellStyle name="Normal 167 11 2" xfId="59497"/>
    <cellStyle name="Normal 167 12" xfId="59498"/>
    <cellStyle name="Normal 167 2" xfId="1423"/>
    <cellStyle name="Normal 167 2 10" xfId="27287"/>
    <cellStyle name="Normal 167 2 10 2" xfId="59499"/>
    <cellStyle name="Normal 167 2 11" xfId="59500"/>
    <cellStyle name="Normal 167 2 2" xfId="2913"/>
    <cellStyle name="Normal 167 2 2 2" xfId="7078"/>
    <cellStyle name="Normal 167 2 2 2 2" xfId="26064"/>
    <cellStyle name="Normal 167 2 2 2 2 2" xfId="50587"/>
    <cellStyle name="Normal 167 2 2 2 2 3" xfId="59501"/>
    <cellStyle name="Normal 167 2 2 2 3" xfId="18586"/>
    <cellStyle name="Normal 167 2 2 2 3 2" xfId="43280"/>
    <cellStyle name="Normal 167 2 2 2 4" xfId="11008"/>
    <cellStyle name="Normal 167 2 2 2 4 2" xfId="36025"/>
    <cellStyle name="Normal 167 2 2 2 5" xfId="32152"/>
    <cellStyle name="Normal 167 2 2 3" xfId="5099"/>
    <cellStyle name="Normal 167 2 2 3 2" xfId="12460"/>
    <cellStyle name="Normal 167 2 2 3 2 2" xfId="37477"/>
    <cellStyle name="Normal 167 2 2 3 3" xfId="30221"/>
    <cellStyle name="Normal 167 2 2 4" xfId="9065"/>
    <cellStyle name="Normal 167 2 2 4 2" xfId="34082"/>
    <cellStyle name="Normal 167 2 2 5" xfId="28289"/>
    <cellStyle name="Normal 167 2 2 5 2" xfId="59502"/>
    <cellStyle name="Normal 167 2 2 6" xfId="59503"/>
    <cellStyle name="Normal 167 2 3" xfId="6051"/>
    <cellStyle name="Normal 167 2 3 2" xfId="20822"/>
    <cellStyle name="Normal 167 2 3 2 2" xfId="45383"/>
    <cellStyle name="Normal 167 2 3 2 3" xfId="59504"/>
    <cellStyle name="Normal 167 2 3 3" xfId="14276"/>
    <cellStyle name="Normal 167 2 3 3 2" xfId="39150"/>
    <cellStyle name="Normal 167 2 3 4" xfId="10006"/>
    <cellStyle name="Normal 167 2 3 4 2" xfId="35023"/>
    <cellStyle name="Normal 167 2 3 5" xfId="31150"/>
    <cellStyle name="Normal 167 2 4" xfId="4097"/>
    <cellStyle name="Normal 167 2 4 2" xfId="21832"/>
    <cellStyle name="Normal 167 2 4 2 2" xfId="46391"/>
    <cellStyle name="Normal 167 2 4 2 3" xfId="59505"/>
    <cellStyle name="Normal 167 2 4 3" xfId="12461"/>
    <cellStyle name="Normal 167 2 4 3 2" xfId="37478"/>
    <cellStyle name="Normal 167 2 4 4" xfId="29219"/>
    <cellStyle name="Normal 167 2 5" xfId="15479"/>
    <cellStyle name="Normal 167 2 5 2" xfId="22854"/>
    <cellStyle name="Normal 167 2 5 2 2" xfId="47397"/>
    <cellStyle name="Normal 167 2 5 2 3" xfId="59506"/>
    <cellStyle name="Normal 167 2 5 3" xfId="40276"/>
    <cellStyle name="Normal 167 2 5 4" xfId="59507"/>
    <cellStyle name="Normal 167 2 6" xfId="16536"/>
    <cellStyle name="Normal 167 2 6 2" xfId="23956"/>
    <cellStyle name="Normal 167 2 6 2 2" xfId="48495"/>
    <cellStyle name="Normal 167 2 6 2 3" xfId="59508"/>
    <cellStyle name="Normal 167 2 6 3" xfId="41290"/>
    <cellStyle name="Normal 167 2 6 4" xfId="59509"/>
    <cellStyle name="Normal 167 2 7" xfId="17620"/>
    <cellStyle name="Normal 167 2 7 2" xfId="25062"/>
    <cellStyle name="Normal 167 2 7 2 2" xfId="49585"/>
    <cellStyle name="Normal 167 2 7 2 3" xfId="59510"/>
    <cellStyle name="Normal 167 2 7 3" xfId="42319"/>
    <cellStyle name="Normal 167 2 7 4" xfId="59511"/>
    <cellStyle name="Normal 167 2 8" xfId="19507"/>
    <cellStyle name="Normal 167 2 8 2" xfId="44083"/>
    <cellStyle name="Normal 167 2 8 3" xfId="59512"/>
    <cellStyle name="Normal 167 2 9" xfId="8053"/>
    <cellStyle name="Normal 167 2 9 2" xfId="33070"/>
    <cellStyle name="Normal 167 3" xfId="2912"/>
    <cellStyle name="Normal 167 3 2" xfId="7077"/>
    <cellStyle name="Normal 167 3 2 2" xfId="26063"/>
    <cellStyle name="Normal 167 3 2 2 2" xfId="50586"/>
    <cellStyle name="Normal 167 3 2 2 3" xfId="59513"/>
    <cellStyle name="Normal 167 3 2 3" xfId="18585"/>
    <cellStyle name="Normal 167 3 2 3 2" xfId="43279"/>
    <cellStyle name="Normal 167 3 2 4" xfId="11007"/>
    <cellStyle name="Normal 167 3 2 4 2" xfId="36024"/>
    <cellStyle name="Normal 167 3 2 5" xfId="32151"/>
    <cellStyle name="Normal 167 3 3" xfId="5098"/>
    <cellStyle name="Normal 167 3 3 2" xfId="12462"/>
    <cellStyle name="Normal 167 3 3 2 2" xfId="37479"/>
    <cellStyle name="Normal 167 3 3 3" xfId="30220"/>
    <cellStyle name="Normal 167 3 4" xfId="9064"/>
    <cellStyle name="Normal 167 3 4 2" xfId="34081"/>
    <cellStyle name="Normal 167 3 5" xfId="28288"/>
    <cellStyle name="Normal 167 3 5 2" xfId="59514"/>
    <cellStyle name="Normal 167 3 6" xfId="59515"/>
    <cellStyle name="Normal 167 4" xfId="6050"/>
    <cellStyle name="Normal 167 4 2" xfId="20821"/>
    <cellStyle name="Normal 167 4 2 2" xfId="45382"/>
    <cellStyle name="Normal 167 4 2 3" xfId="59516"/>
    <cellStyle name="Normal 167 4 3" xfId="14275"/>
    <cellStyle name="Normal 167 4 3 2" xfId="39149"/>
    <cellStyle name="Normal 167 4 4" xfId="10005"/>
    <cellStyle name="Normal 167 4 4 2" xfId="35022"/>
    <cellStyle name="Normal 167 4 5" xfId="31149"/>
    <cellStyle name="Normal 167 5" xfId="4096"/>
    <cellStyle name="Normal 167 5 2" xfId="21831"/>
    <cellStyle name="Normal 167 5 2 2" xfId="46390"/>
    <cellStyle name="Normal 167 5 2 3" xfId="59517"/>
    <cellStyle name="Normal 167 5 3" xfId="12463"/>
    <cellStyle name="Normal 167 5 3 2" xfId="37480"/>
    <cellStyle name="Normal 167 5 4" xfId="29218"/>
    <cellStyle name="Normal 167 6" xfId="15478"/>
    <cellStyle name="Normal 167 6 2" xfId="22853"/>
    <cellStyle name="Normal 167 6 2 2" xfId="47396"/>
    <cellStyle name="Normal 167 6 2 3" xfId="59518"/>
    <cellStyle name="Normal 167 6 3" xfId="40275"/>
    <cellStyle name="Normal 167 6 4" xfId="59519"/>
    <cellStyle name="Normal 167 7" xfId="16535"/>
    <cellStyle name="Normal 167 7 2" xfId="23955"/>
    <cellStyle name="Normal 167 7 2 2" xfId="48494"/>
    <cellStyle name="Normal 167 7 2 3" xfId="59520"/>
    <cellStyle name="Normal 167 7 3" xfId="41289"/>
    <cellStyle name="Normal 167 7 4" xfId="59521"/>
    <cellStyle name="Normal 167 8" xfId="17619"/>
    <cellStyle name="Normal 167 8 2" xfId="25061"/>
    <cellStyle name="Normal 167 8 2 2" xfId="49584"/>
    <cellStyle name="Normal 167 8 2 3" xfId="59522"/>
    <cellStyle name="Normal 167 8 3" xfId="42318"/>
    <cellStyle name="Normal 167 8 4" xfId="59523"/>
    <cellStyle name="Normal 167 9" xfId="19506"/>
    <cellStyle name="Normal 167 9 2" xfId="44082"/>
    <cellStyle name="Normal 167 9 3" xfId="59524"/>
    <cellStyle name="Normal 168" xfId="1424"/>
    <cellStyle name="Normal 168 10" xfId="8054"/>
    <cellStyle name="Normal 168 10 2" xfId="33071"/>
    <cellStyle name="Normal 168 11" xfId="27288"/>
    <cellStyle name="Normal 168 11 2" xfId="59525"/>
    <cellStyle name="Normal 168 12" xfId="59526"/>
    <cellStyle name="Normal 168 2" xfId="1425"/>
    <cellStyle name="Normal 168 2 10" xfId="27289"/>
    <cellStyle name="Normal 168 2 10 2" xfId="59527"/>
    <cellStyle name="Normal 168 2 11" xfId="59528"/>
    <cellStyle name="Normal 168 2 2" xfId="2915"/>
    <cellStyle name="Normal 168 2 2 2" xfId="7080"/>
    <cellStyle name="Normal 168 2 2 2 2" xfId="26066"/>
    <cellStyle name="Normal 168 2 2 2 2 2" xfId="50589"/>
    <cellStyle name="Normal 168 2 2 2 2 3" xfId="59529"/>
    <cellStyle name="Normal 168 2 2 2 3" xfId="18588"/>
    <cellStyle name="Normal 168 2 2 2 3 2" xfId="43282"/>
    <cellStyle name="Normal 168 2 2 2 4" xfId="11010"/>
    <cellStyle name="Normal 168 2 2 2 4 2" xfId="36027"/>
    <cellStyle name="Normal 168 2 2 2 5" xfId="32154"/>
    <cellStyle name="Normal 168 2 2 3" xfId="5101"/>
    <cellStyle name="Normal 168 2 2 3 2" xfId="12464"/>
    <cellStyle name="Normal 168 2 2 3 2 2" xfId="37481"/>
    <cellStyle name="Normal 168 2 2 3 3" xfId="30223"/>
    <cellStyle name="Normal 168 2 2 4" xfId="9067"/>
    <cellStyle name="Normal 168 2 2 4 2" xfId="34084"/>
    <cellStyle name="Normal 168 2 2 5" xfId="28291"/>
    <cellStyle name="Normal 168 2 2 5 2" xfId="59530"/>
    <cellStyle name="Normal 168 2 2 6" xfId="59531"/>
    <cellStyle name="Normal 168 2 3" xfId="6053"/>
    <cellStyle name="Normal 168 2 3 2" xfId="20824"/>
    <cellStyle name="Normal 168 2 3 2 2" xfId="45385"/>
    <cellStyle name="Normal 168 2 3 2 3" xfId="59532"/>
    <cellStyle name="Normal 168 2 3 3" xfId="14278"/>
    <cellStyle name="Normal 168 2 3 3 2" xfId="39152"/>
    <cellStyle name="Normal 168 2 3 4" xfId="10008"/>
    <cellStyle name="Normal 168 2 3 4 2" xfId="35025"/>
    <cellStyle name="Normal 168 2 3 5" xfId="31152"/>
    <cellStyle name="Normal 168 2 4" xfId="4099"/>
    <cellStyle name="Normal 168 2 4 2" xfId="21834"/>
    <cellStyle name="Normal 168 2 4 2 2" xfId="46393"/>
    <cellStyle name="Normal 168 2 4 2 3" xfId="59533"/>
    <cellStyle name="Normal 168 2 4 3" xfId="12465"/>
    <cellStyle name="Normal 168 2 4 3 2" xfId="37482"/>
    <cellStyle name="Normal 168 2 4 4" xfId="29221"/>
    <cellStyle name="Normal 168 2 5" xfId="15481"/>
    <cellStyle name="Normal 168 2 5 2" xfId="22856"/>
    <cellStyle name="Normal 168 2 5 2 2" xfId="47399"/>
    <cellStyle name="Normal 168 2 5 2 3" xfId="59534"/>
    <cellStyle name="Normal 168 2 5 3" xfId="40278"/>
    <cellStyle name="Normal 168 2 5 4" xfId="59535"/>
    <cellStyle name="Normal 168 2 6" xfId="16538"/>
    <cellStyle name="Normal 168 2 6 2" xfId="23958"/>
    <cellStyle name="Normal 168 2 6 2 2" xfId="48497"/>
    <cellStyle name="Normal 168 2 6 2 3" xfId="59536"/>
    <cellStyle name="Normal 168 2 6 3" xfId="41292"/>
    <cellStyle name="Normal 168 2 6 4" xfId="59537"/>
    <cellStyle name="Normal 168 2 7" xfId="17622"/>
    <cellStyle name="Normal 168 2 7 2" xfId="25064"/>
    <cellStyle name="Normal 168 2 7 2 2" xfId="49587"/>
    <cellStyle name="Normal 168 2 7 2 3" xfId="59538"/>
    <cellStyle name="Normal 168 2 7 3" xfId="42321"/>
    <cellStyle name="Normal 168 2 7 4" xfId="59539"/>
    <cellStyle name="Normal 168 2 8" xfId="19509"/>
    <cellStyle name="Normal 168 2 8 2" xfId="44085"/>
    <cellStyle name="Normal 168 2 8 3" xfId="59540"/>
    <cellStyle name="Normal 168 2 9" xfId="8055"/>
    <cellStyle name="Normal 168 2 9 2" xfId="33072"/>
    <cellStyle name="Normal 168 3" xfId="2914"/>
    <cellStyle name="Normal 168 3 2" xfId="7079"/>
    <cellStyle name="Normal 168 3 2 2" xfId="26065"/>
    <cellStyle name="Normal 168 3 2 2 2" xfId="50588"/>
    <cellStyle name="Normal 168 3 2 2 3" xfId="59541"/>
    <cellStyle name="Normal 168 3 2 3" xfId="18587"/>
    <cellStyle name="Normal 168 3 2 3 2" xfId="43281"/>
    <cellStyle name="Normal 168 3 2 4" xfId="11009"/>
    <cellStyle name="Normal 168 3 2 4 2" xfId="36026"/>
    <cellStyle name="Normal 168 3 2 5" xfId="32153"/>
    <cellStyle name="Normal 168 3 3" xfId="5100"/>
    <cellStyle name="Normal 168 3 3 2" xfId="12466"/>
    <cellStyle name="Normal 168 3 3 2 2" xfId="37483"/>
    <cellStyle name="Normal 168 3 3 3" xfId="30222"/>
    <cellStyle name="Normal 168 3 4" xfId="9066"/>
    <cellStyle name="Normal 168 3 4 2" xfId="34083"/>
    <cellStyle name="Normal 168 3 5" xfId="28290"/>
    <cellStyle name="Normal 168 3 5 2" xfId="59542"/>
    <cellStyle name="Normal 168 3 6" xfId="59543"/>
    <cellStyle name="Normal 168 4" xfId="6052"/>
    <cellStyle name="Normal 168 4 2" xfId="20823"/>
    <cellStyle name="Normal 168 4 2 2" xfId="45384"/>
    <cellStyle name="Normal 168 4 2 3" xfId="59544"/>
    <cellStyle name="Normal 168 4 3" xfId="14277"/>
    <cellStyle name="Normal 168 4 3 2" xfId="39151"/>
    <cellStyle name="Normal 168 4 4" xfId="10007"/>
    <cellStyle name="Normal 168 4 4 2" xfId="35024"/>
    <cellStyle name="Normal 168 4 5" xfId="31151"/>
    <cellStyle name="Normal 168 5" xfId="4098"/>
    <cellStyle name="Normal 168 5 2" xfId="21833"/>
    <cellStyle name="Normal 168 5 2 2" xfId="46392"/>
    <cellStyle name="Normal 168 5 2 3" xfId="59545"/>
    <cellStyle name="Normal 168 5 3" xfId="12467"/>
    <cellStyle name="Normal 168 5 3 2" xfId="37484"/>
    <cellStyle name="Normal 168 5 4" xfId="29220"/>
    <cellStyle name="Normal 168 6" xfId="15480"/>
    <cellStyle name="Normal 168 6 2" xfId="22855"/>
    <cellStyle name="Normal 168 6 2 2" xfId="47398"/>
    <cellStyle name="Normal 168 6 2 3" xfId="59546"/>
    <cellStyle name="Normal 168 6 3" xfId="40277"/>
    <cellStyle name="Normal 168 6 4" xfId="59547"/>
    <cellStyle name="Normal 168 7" xfId="16537"/>
    <cellStyle name="Normal 168 7 2" xfId="23957"/>
    <cellStyle name="Normal 168 7 2 2" xfId="48496"/>
    <cellStyle name="Normal 168 7 2 3" xfId="59548"/>
    <cellStyle name="Normal 168 7 3" xfId="41291"/>
    <cellStyle name="Normal 168 7 4" xfId="59549"/>
    <cellStyle name="Normal 168 8" xfId="17621"/>
    <cellStyle name="Normal 168 8 2" xfId="25063"/>
    <cellStyle name="Normal 168 8 2 2" xfId="49586"/>
    <cellStyle name="Normal 168 8 2 3" xfId="59550"/>
    <cellStyle name="Normal 168 8 3" xfId="42320"/>
    <cellStyle name="Normal 168 8 4" xfId="59551"/>
    <cellStyle name="Normal 168 9" xfId="19508"/>
    <cellStyle name="Normal 168 9 2" xfId="44084"/>
    <cellStyle name="Normal 168 9 3" xfId="59552"/>
    <cellStyle name="Normal 169" xfId="1426"/>
    <cellStyle name="Normal 169 10" xfId="8056"/>
    <cellStyle name="Normal 169 10 2" xfId="33073"/>
    <cellStyle name="Normal 169 11" xfId="27290"/>
    <cellStyle name="Normal 169 11 2" xfId="59553"/>
    <cellStyle name="Normal 169 12" xfId="59554"/>
    <cellStyle name="Normal 169 2" xfId="1427"/>
    <cellStyle name="Normal 169 2 10" xfId="27291"/>
    <cellStyle name="Normal 169 2 10 2" xfId="59555"/>
    <cellStyle name="Normal 169 2 11" xfId="59556"/>
    <cellStyle name="Normal 169 2 2" xfId="2917"/>
    <cellStyle name="Normal 169 2 2 2" xfId="7082"/>
    <cellStyle name="Normal 169 2 2 2 2" xfId="26068"/>
    <cellStyle name="Normal 169 2 2 2 2 2" xfId="50591"/>
    <cellStyle name="Normal 169 2 2 2 2 3" xfId="59557"/>
    <cellStyle name="Normal 169 2 2 2 3" xfId="18590"/>
    <cellStyle name="Normal 169 2 2 2 3 2" xfId="43284"/>
    <cellStyle name="Normal 169 2 2 2 4" xfId="11012"/>
    <cellStyle name="Normal 169 2 2 2 4 2" xfId="36029"/>
    <cellStyle name="Normal 169 2 2 2 5" xfId="32156"/>
    <cellStyle name="Normal 169 2 2 3" xfId="5103"/>
    <cellStyle name="Normal 169 2 2 3 2" xfId="12468"/>
    <cellStyle name="Normal 169 2 2 3 2 2" xfId="37485"/>
    <cellStyle name="Normal 169 2 2 3 3" xfId="30225"/>
    <cellStyle name="Normal 169 2 2 4" xfId="9069"/>
    <cellStyle name="Normal 169 2 2 4 2" xfId="34086"/>
    <cellStyle name="Normal 169 2 2 5" xfId="28293"/>
    <cellStyle name="Normal 169 2 2 5 2" xfId="59558"/>
    <cellStyle name="Normal 169 2 2 6" xfId="59559"/>
    <cellStyle name="Normal 169 2 3" xfId="6055"/>
    <cellStyle name="Normal 169 2 3 2" xfId="20826"/>
    <cellStyle name="Normal 169 2 3 2 2" xfId="45387"/>
    <cellStyle name="Normal 169 2 3 2 3" xfId="59560"/>
    <cellStyle name="Normal 169 2 3 3" xfId="14280"/>
    <cellStyle name="Normal 169 2 3 3 2" xfId="39154"/>
    <cellStyle name="Normal 169 2 3 4" xfId="10010"/>
    <cellStyle name="Normal 169 2 3 4 2" xfId="35027"/>
    <cellStyle name="Normal 169 2 3 5" xfId="31154"/>
    <cellStyle name="Normal 169 2 4" xfId="4101"/>
    <cellStyle name="Normal 169 2 4 2" xfId="21836"/>
    <cellStyle name="Normal 169 2 4 2 2" xfId="46395"/>
    <cellStyle name="Normal 169 2 4 2 3" xfId="59561"/>
    <cellStyle name="Normal 169 2 4 3" xfId="12469"/>
    <cellStyle name="Normal 169 2 4 3 2" xfId="37486"/>
    <cellStyle name="Normal 169 2 4 4" xfId="29223"/>
    <cellStyle name="Normal 169 2 5" xfId="15483"/>
    <cellStyle name="Normal 169 2 5 2" xfId="22858"/>
    <cellStyle name="Normal 169 2 5 2 2" xfId="47401"/>
    <cellStyle name="Normal 169 2 5 2 3" xfId="59562"/>
    <cellStyle name="Normal 169 2 5 3" xfId="40280"/>
    <cellStyle name="Normal 169 2 5 4" xfId="59563"/>
    <cellStyle name="Normal 169 2 6" xfId="16540"/>
    <cellStyle name="Normal 169 2 6 2" xfId="23960"/>
    <cellStyle name="Normal 169 2 6 2 2" xfId="48499"/>
    <cellStyle name="Normal 169 2 6 2 3" xfId="59564"/>
    <cellStyle name="Normal 169 2 6 3" xfId="41294"/>
    <cellStyle name="Normal 169 2 6 4" xfId="59565"/>
    <cellStyle name="Normal 169 2 7" xfId="17624"/>
    <cellStyle name="Normal 169 2 7 2" xfId="25066"/>
    <cellStyle name="Normal 169 2 7 2 2" xfId="49589"/>
    <cellStyle name="Normal 169 2 7 2 3" xfId="59566"/>
    <cellStyle name="Normal 169 2 7 3" xfId="42323"/>
    <cellStyle name="Normal 169 2 7 4" xfId="59567"/>
    <cellStyle name="Normal 169 2 8" xfId="19511"/>
    <cellStyle name="Normal 169 2 8 2" xfId="44087"/>
    <cellStyle name="Normal 169 2 8 3" xfId="59568"/>
    <cellStyle name="Normal 169 2 9" xfId="8057"/>
    <cellStyle name="Normal 169 2 9 2" xfId="33074"/>
    <cellStyle name="Normal 169 3" xfId="2916"/>
    <cellStyle name="Normal 169 3 2" xfId="7081"/>
    <cellStyle name="Normal 169 3 2 2" xfId="26067"/>
    <cellStyle name="Normal 169 3 2 2 2" xfId="50590"/>
    <cellStyle name="Normal 169 3 2 2 3" xfId="59569"/>
    <cellStyle name="Normal 169 3 2 3" xfId="18589"/>
    <cellStyle name="Normal 169 3 2 3 2" xfId="43283"/>
    <cellStyle name="Normal 169 3 2 4" xfId="11011"/>
    <cellStyle name="Normal 169 3 2 4 2" xfId="36028"/>
    <cellStyle name="Normal 169 3 2 5" xfId="32155"/>
    <cellStyle name="Normal 169 3 3" xfId="5102"/>
    <cellStyle name="Normal 169 3 3 2" xfId="12470"/>
    <cellStyle name="Normal 169 3 3 2 2" xfId="37487"/>
    <cellStyle name="Normal 169 3 3 3" xfId="30224"/>
    <cellStyle name="Normal 169 3 4" xfId="9068"/>
    <cellStyle name="Normal 169 3 4 2" xfId="34085"/>
    <cellStyle name="Normal 169 3 5" xfId="28292"/>
    <cellStyle name="Normal 169 3 5 2" xfId="59570"/>
    <cellStyle name="Normal 169 3 6" xfId="59571"/>
    <cellStyle name="Normal 169 4" xfId="6054"/>
    <cellStyle name="Normal 169 4 2" xfId="20825"/>
    <cellStyle name="Normal 169 4 2 2" xfId="45386"/>
    <cellStyle name="Normal 169 4 2 3" xfId="59572"/>
    <cellStyle name="Normal 169 4 3" xfId="14279"/>
    <cellStyle name="Normal 169 4 3 2" xfId="39153"/>
    <cellStyle name="Normal 169 4 4" xfId="10009"/>
    <cellStyle name="Normal 169 4 4 2" xfId="35026"/>
    <cellStyle name="Normal 169 4 5" xfId="31153"/>
    <cellStyle name="Normal 169 5" xfId="4100"/>
    <cellStyle name="Normal 169 5 2" xfId="21835"/>
    <cellStyle name="Normal 169 5 2 2" xfId="46394"/>
    <cellStyle name="Normal 169 5 2 3" xfId="59573"/>
    <cellStyle name="Normal 169 5 3" xfId="12471"/>
    <cellStyle name="Normal 169 5 3 2" xfId="37488"/>
    <cellStyle name="Normal 169 5 4" xfId="29222"/>
    <cellStyle name="Normal 169 6" xfId="15482"/>
    <cellStyle name="Normal 169 6 2" xfId="22857"/>
    <cellStyle name="Normal 169 6 2 2" xfId="47400"/>
    <cellStyle name="Normal 169 6 2 3" xfId="59574"/>
    <cellStyle name="Normal 169 6 3" xfId="40279"/>
    <cellStyle name="Normal 169 6 4" xfId="59575"/>
    <cellStyle name="Normal 169 7" xfId="16539"/>
    <cellStyle name="Normal 169 7 2" xfId="23959"/>
    <cellStyle name="Normal 169 7 2 2" xfId="48498"/>
    <cellStyle name="Normal 169 7 2 3" xfId="59576"/>
    <cellStyle name="Normal 169 7 3" xfId="41293"/>
    <cellStyle name="Normal 169 7 4" xfId="59577"/>
    <cellStyle name="Normal 169 8" xfId="17623"/>
    <cellStyle name="Normal 169 8 2" xfId="25065"/>
    <cellStyle name="Normal 169 8 2 2" xfId="49588"/>
    <cellStyle name="Normal 169 8 2 3" xfId="59578"/>
    <cellStyle name="Normal 169 8 3" xfId="42322"/>
    <cellStyle name="Normal 169 8 4" xfId="59579"/>
    <cellStyle name="Normal 169 9" xfId="19510"/>
    <cellStyle name="Normal 169 9 2" xfId="44086"/>
    <cellStyle name="Normal 169 9 3" xfId="59580"/>
    <cellStyle name="Normal 17" xfId="473"/>
    <cellStyle name="Normal 17 2" xfId="1428"/>
    <cellStyle name="Normal 17 2 10" xfId="27292"/>
    <cellStyle name="Normal 17 2 10 2" xfId="59581"/>
    <cellStyle name="Normal 17 2 11" xfId="59582"/>
    <cellStyle name="Normal 17 2 2" xfId="2919"/>
    <cellStyle name="Normal 17 2 2 2" xfId="7084"/>
    <cellStyle name="Normal 17 2 2 2 2" xfId="26070"/>
    <cellStyle name="Normal 17 2 2 2 2 2" xfId="50593"/>
    <cellStyle name="Normal 17 2 2 2 2 3" xfId="59583"/>
    <cellStyle name="Normal 17 2 2 2 3" xfId="18591"/>
    <cellStyle name="Normal 17 2 2 2 3 2" xfId="43285"/>
    <cellStyle name="Normal 17 2 2 2 4" xfId="11014"/>
    <cellStyle name="Normal 17 2 2 2 4 2" xfId="36031"/>
    <cellStyle name="Normal 17 2 2 2 5" xfId="32158"/>
    <cellStyle name="Normal 17 2 2 3" xfId="5105"/>
    <cellStyle name="Normal 17 2 2 3 2" xfId="12472"/>
    <cellStyle name="Normal 17 2 2 3 2 2" xfId="37489"/>
    <cellStyle name="Normal 17 2 2 3 3" xfId="30227"/>
    <cellStyle name="Normal 17 2 2 4" xfId="9071"/>
    <cellStyle name="Normal 17 2 2 4 2" xfId="34088"/>
    <cellStyle name="Normal 17 2 2 5" xfId="28295"/>
    <cellStyle name="Normal 17 2 2 5 2" xfId="59584"/>
    <cellStyle name="Normal 17 2 2 6" xfId="59585"/>
    <cellStyle name="Normal 17 2 3" xfId="6056"/>
    <cellStyle name="Normal 17 2 3 2" xfId="20827"/>
    <cellStyle name="Normal 17 2 3 2 2" xfId="45388"/>
    <cellStyle name="Normal 17 2 3 2 3" xfId="59586"/>
    <cellStyle name="Normal 17 2 3 3" xfId="14281"/>
    <cellStyle name="Normal 17 2 3 3 2" xfId="39155"/>
    <cellStyle name="Normal 17 2 3 4" xfId="10011"/>
    <cellStyle name="Normal 17 2 3 4 2" xfId="35028"/>
    <cellStyle name="Normal 17 2 3 5" xfId="31155"/>
    <cellStyle name="Normal 17 2 4" xfId="4102"/>
    <cellStyle name="Normal 17 2 4 2" xfId="21837"/>
    <cellStyle name="Normal 17 2 4 2 2" xfId="46396"/>
    <cellStyle name="Normal 17 2 4 2 3" xfId="59587"/>
    <cellStyle name="Normal 17 2 4 3" xfId="12473"/>
    <cellStyle name="Normal 17 2 4 3 2" xfId="37490"/>
    <cellStyle name="Normal 17 2 4 4" xfId="29224"/>
    <cellStyle name="Normal 17 2 5" xfId="15484"/>
    <cellStyle name="Normal 17 2 5 2" xfId="22859"/>
    <cellStyle name="Normal 17 2 5 2 2" xfId="47402"/>
    <cellStyle name="Normal 17 2 5 2 3" xfId="59588"/>
    <cellStyle name="Normal 17 2 5 3" xfId="40281"/>
    <cellStyle name="Normal 17 2 5 4" xfId="59589"/>
    <cellStyle name="Normal 17 2 6" xfId="16541"/>
    <cellStyle name="Normal 17 2 6 2" xfId="23961"/>
    <cellStyle name="Normal 17 2 6 2 2" xfId="48500"/>
    <cellStyle name="Normal 17 2 6 2 3" xfId="59590"/>
    <cellStyle name="Normal 17 2 6 3" xfId="41295"/>
    <cellStyle name="Normal 17 2 6 4" xfId="59591"/>
    <cellStyle name="Normal 17 2 7" xfId="17625"/>
    <cellStyle name="Normal 17 2 7 2" xfId="25067"/>
    <cellStyle name="Normal 17 2 7 2 2" xfId="49590"/>
    <cellStyle name="Normal 17 2 7 2 3" xfId="59592"/>
    <cellStyle name="Normal 17 2 7 3" xfId="42324"/>
    <cellStyle name="Normal 17 2 7 4" xfId="59593"/>
    <cellStyle name="Normal 17 2 8" xfId="19512"/>
    <cellStyle name="Normal 17 2 8 2" xfId="44088"/>
    <cellStyle name="Normal 17 2 8 3" xfId="59594"/>
    <cellStyle name="Normal 17 2 9" xfId="8058"/>
    <cellStyle name="Normal 17 2 9 2" xfId="33075"/>
    <cellStyle name="Normal 17 3" xfId="875"/>
    <cellStyle name="Normal 17 3 10" xfId="27067"/>
    <cellStyle name="Normal 17 3 10 2" xfId="59595"/>
    <cellStyle name="Normal 17 3 11" xfId="59596"/>
    <cellStyle name="Normal 17 3 2" xfId="5820"/>
    <cellStyle name="Normal 17 3 2 2" xfId="20133"/>
    <cellStyle name="Normal 17 3 2 2 2" xfId="44697"/>
    <cellStyle name="Normal 17 3 2 2 3" xfId="59597"/>
    <cellStyle name="Normal 17 3 2 3" xfId="13702"/>
    <cellStyle name="Normal 17 3 2 3 2" xfId="38652"/>
    <cellStyle name="Normal 17 3 2 4" xfId="9786"/>
    <cellStyle name="Normal 17 3 2 4 2" xfId="34803"/>
    <cellStyle name="Normal 17 3 2 5" xfId="30930"/>
    <cellStyle name="Normal 17 3 3" xfId="3877"/>
    <cellStyle name="Normal 17 3 3 2" xfId="20602"/>
    <cellStyle name="Normal 17 3 3 2 2" xfId="45163"/>
    <cellStyle name="Normal 17 3 3 2 3" xfId="59598"/>
    <cellStyle name="Normal 17 3 3 3" xfId="12474"/>
    <cellStyle name="Normal 17 3 3 3 2" xfId="37491"/>
    <cellStyle name="Normal 17 3 3 4" xfId="28999"/>
    <cellStyle name="Normal 17 3 4" xfId="14821"/>
    <cellStyle name="Normal 17 3 4 2" xfId="21625"/>
    <cellStyle name="Normal 17 3 4 2 2" xfId="46184"/>
    <cellStyle name="Normal 17 3 4 2 3" xfId="59599"/>
    <cellStyle name="Normal 17 3 4 3" xfId="39666"/>
    <cellStyle name="Normal 17 3 4 4" xfId="59600"/>
    <cellStyle name="Normal 17 3 5" xfId="15266"/>
    <cellStyle name="Normal 17 3 5 2" xfId="22646"/>
    <cellStyle name="Normal 17 3 5 2 2" xfId="47190"/>
    <cellStyle name="Normal 17 3 5 2 3" xfId="59601"/>
    <cellStyle name="Normal 17 3 5 3" xfId="40069"/>
    <cellStyle name="Normal 17 3 5 4" xfId="59602"/>
    <cellStyle name="Normal 17 3 6" xfId="16324"/>
    <cellStyle name="Normal 17 3 6 2" xfId="23736"/>
    <cellStyle name="Normal 17 3 6 2 2" xfId="48275"/>
    <cellStyle name="Normal 17 3 6 2 3" xfId="59603"/>
    <cellStyle name="Normal 17 3 6 3" xfId="41083"/>
    <cellStyle name="Normal 17 3 6 4" xfId="59604"/>
    <cellStyle name="Normal 17 3 7" xfId="17398"/>
    <cellStyle name="Normal 17 3 7 2" xfId="24842"/>
    <cellStyle name="Normal 17 3 7 2 2" xfId="49365"/>
    <cellStyle name="Normal 17 3 7 2 3" xfId="59605"/>
    <cellStyle name="Normal 17 3 7 3" xfId="42099"/>
    <cellStyle name="Normal 17 3 7 4" xfId="59606"/>
    <cellStyle name="Normal 17 3 8" xfId="19287"/>
    <cellStyle name="Normal 17 3 8 2" xfId="43874"/>
    <cellStyle name="Normal 17 3 8 3" xfId="59607"/>
    <cellStyle name="Normal 17 3 9" xfId="7833"/>
    <cellStyle name="Normal 17 3 9 2" xfId="32850"/>
    <cellStyle name="Normal 17 4" xfId="2186"/>
    <cellStyle name="Normal 17 5" xfId="2404"/>
    <cellStyle name="Normal 17 5 2" xfId="6741"/>
    <cellStyle name="Normal 17 5 2 2" xfId="22502"/>
    <cellStyle name="Normal 17 5 2 2 2" xfId="47048"/>
    <cellStyle name="Normal 17 5 2 2 3" xfId="59608"/>
    <cellStyle name="Normal 17 5 2 3" xfId="15135"/>
    <cellStyle name="Normal 17 5 2 3 2" xfId="39963"/>
    <cellStyle name="Normal 17 5 2 4" xfId="10680"/>
    <cellStyle name="Normal 17 5 2 4 2" xfId="35697"/>
    <cellStyle name="Normal 17 5 2 5" xfId="31824"/>
    <cellStyle name="Normal 17 5 3" xfId="4771"/>
    <cellStyle name="Normal 17 5 3 2" xfId="23526"/>
    <cellStyle name="Normal 17 5 3 2 2" xfId="48069"/>
    <cellStyle name="Normal 17 5 3 2 3" xfId="59609"/>
    <cellStyle name="Normal 17 5 3 3" xfId="12475"/>
    <cellStyle name="Normal 17 5 3 3 2" xfId="37492"/>
    <cellStyle name="Normal 17 5 3 4" xfId="29893"/>
    <cellStyle name="Normal 17 5 4" xfId="17200"/>
    <cellStyle name="Normal 17 5 4 2" xfId="24618"/>
    <cellStyle name="Normal 17 5 4 2 2" xfId="49157"/>
    <cellStyle name="Normal 17 5 4 2 3" xfId="59610"/>
    <cellStyle name="Normal 17 5 4 3" xfId="41950"/>
    <cellStyle name="Normal 17 5 4 4" xfId="59611"/>
    <cellStyle name="Normal 17 5 5" xfId="18295"/>
    <cellStyle name="Normal 17 5 5 2" xfId="25736"/>
    <cellStyle name="Normal 17 5 5 2 2" xfId="50259"/>
    <cellStyle name="Normal 17 5 5 2 3" xfId="59612"/>
    <cellStyle name="Normal 17 5 5 3" xfId="42990"/>
    <cellStyle name="Normal 17 5 5 4" xfId="59613"/>
    <cellStyle name="Normal 17 5 6" xfId="21495"/>
    <cellStyle name="Normal 17 5 6 2" xfId="46054"/>
    <cellStyle name="Normal 17 5 6 3" xfId="59614"/>
    <cellStyle name="Normal 17 5 7" xfId="8727"/>
    <cellStyle name="Normal 17 5 7 2" xfId="33744"/>
    <cellStyle name="Normal 17 5 8" xfId="27961"/>
    <cellStyle name="Normal 17 5 8 2" xfId="59615"/>
    <cellStyle name="Normal 17 5 9" xfId="59616"/>
    <cellStyle name="Normal 17 6" xfId="2593"/>
    <cellStyle name="Normal 17 7" xfId="2918"/>
    <cellStyle name="Normal 17 7 2" xfId="7083"/>
    <cellStyle name="Normal 17 7 2 2" xfId="26069"/>
    <cellStyle name="Normal 17 7 2 2 2" xfId="50592"/>
    <cellStyle name="Normal 17 7 2 3" xfId="11013"/>
    <cellStyle name="Normal 17 7 2 3 2" xfId="36030"/>
    <cellStyle name="Normal 17 7 2 4" xfId="32157"/>
    <cellStyle name="Normal 17 7 3" xfId="5104"/>
    <cellStyle name="Normal 17 7 3 2" xfId="12476"/>
    <cellStyle name="Normal 17 7 3 2 2" xfId="37493"/>
    <cellStyle name="Normal 17 7 3 3" xfId="30226"/>
    <cellStyle name="Normal 17 7 4" xfId="9070"/>
    <cellStyle name="Normal 17 7 4 2" xfId="34087"/>
    <cellStyle name="Normal 17 7 5" xfId="28294"/>
    <cellStyle name="Normal 17 8" xfId="26762"/>
    <cellStyle name="Normal 170" xfId="1429"/>
    <cellStyle name="Normal 170 10" xfId="8059"/>
    <cellStyle name="Normal 170 10 2" xfId="33076"/>
    <cellStyle name="Normal 170 11" xfId="27293"/>
    <cellStyle name="Normal 170 11 2" xfId="59617"/>
    <cellStyle name="Normal 170 12" xfId="59618"/>
    <cellStyle name="Normal 170 2" xfId="1430"/>
    <cellStyle name="Normal 170 2 10" xfId="27294"/>
    <cellStyle name="Normal 170 2 10 2" xfId="59619"/>
    <cellStyle name="Normal 170 2 11" xfId="59620"/>
    <cellStyle name="Normal 170 2 2" xfId="2921"/>
    <cellStyle name="Normal 170 2 2 2" xfId="7086"/>
    <cellStyle name="Normal 170 2 2 2 2" xfId="26072"/>
    <cellStyle name="Normal 170 2 2 2 2 2" xfId="50595"/>
    <cellStyle name="Normal 170 2 2 2 2 3" xfId="59621"/>
    <cellStyle name="Normal 170 2 2 2 3" xfId="18593"/>
    <cellStyle name="Normal 170 2 2 2 3 2" xfId="43287"/>
    <cellStyle name="Normal 170 2 2 2 4" xfId="11016"/>
    <cellStyle name="Normal 170 2 2 2 4 2" xfId="36033"/>
    <cellStyle name="Normal 170 2 2 2 5" xfId="32160"/>
    <cellStyle name="Normal 170 2 2 3" xfId="5107"/>
    <cellStyle name="Normal 170 2 2 3 2" xfId="12477"/>
    <cellStyle name="Normal 170 2 2 3 2 2" xfId="37494"/>
    <cellStyle name="Normal 170 2 2 3 3" xfId="30229"/>
    <cellStyle name="Normal 170 2 2 4" xfId="9073"/>
    <cellStyle name="Normal 170 2 2 4 2" xfId="34090"/>
    <cellStyle name="Normal 170 2 2 5" xfId="28297"/>
    <cellStyle name="Normal 170 2 2 5 2" xfId="59622"/>
    <cellStyle name="Normal 170 2 2 6" xfId="59623"/>
    <cellStyle name="Normal 170 2 3" xfId="6058"/>
    <cellStyle name="Normal 170 2 3 2" xfId="20829"/>
    <cellStyle name="Normal 170 2 3 2 2" xfId="45390"/>
    <cellStyle name="Normal 170 2 3 2 3" xfId="59624"/>
    <cellStyle name="Normal 170 2 3 3" xfId="14283"/>
    <cellStyle name="Normal 170 2 3 3 2" xfId="39157"/>
    <cellStyle name="Normal 170 2 3 4" xfId="10013"/>
    <cellStyle name="Normal 170 2 3 4 2" xfId="35030"/>
    <cellStyle name="Normal 170 2 3 5" xfId="31157"/>
    <cellStyle name="Normal 170 2 4" xfId="4104"/>
    <cellStyle name="Normal 170 2 4 2" xfId="21839"/>
    <cellStyle name="Normal 170 2 4 2 2" xfId="46398"/>
    <cellStyle name="Normal 170 2 4 2 3" xfId="59625"/>
    <cellStyle name="Normal 170 2 4 3" xfId="12478"/>
    <cellStyle name="Normal 170 2 4 3 2" xfId="37495"/>
    <cellStyle name="Normal 170 2 4 4" xfId="29226"/>
    <cellStyle name="Normal 170 2 5" xfId="15486"/>
    <cellStyle name="Normal 170 2 5 2" xfId="22861"/>
    <cellStyle name="Normal 170 2 5 2 2" xfId="47404"/>
    <cellStyle name="Normal 170 2 5 2 3" xfId="59626"/>
    <cellStyle name="Normal 170 2 5 3" xfId="40283"/>
    <cellStyle name="Normal 170 2 5 4" xfId="59627"/>
    <cellStyle name="Normal 170 2 6" xfId="16543"/>
    <cellStyle name="Normal 170 2 6 2" xfId="23963"/>
    <cellStyle name="Normal 170 2 6 2 2" xfId="48502"/>
    <cellStyle name="Normal 170 2 6 2 3" xfId="59628"/>
    <cellStyle name="Normal 170 2 6 3" xfId="41297"/>
    <cellStyle name="Normal 170 2 6 4" xfId="59629"/>
    <cellStyle name="Normal 170 2 7" xfId="17627"/>
    <cellStyle name="Normal 170 2 7 2" xfId="25069"/>
    <cellStyle name="Normal 170 2 7 2 2" xfId="49592"/>
    <cellStyle name="Normal 170 2 7 2 3" xfId="59630"/>
    <cellStyle name="Normal 170 2 7 3" xfId="42326"/>
    <cellStyle name="Normal 170 2 7 4" xfId="59631"/>
    <cellStyle name="Normal 170 2 8" xfId="19514"/>
    <cellStyle name="Normal 170 2 8 2" xfId="44090"/>
    <cellStyle name="Normal 170 2 8 3" xfId="59632"/>
    <cellStyle name="Normal 170 2 9" xfId="8060"/>
    <cellStyle name="Normal 170 2 9 2" xfId="33077"/>
    <cellStyle name="Normal 170 3" xfId="2920"/>
    <cellStyle name="Normal 170 3 2" xfId="7085"/>
    <cellStyle name="Normal 170 3 2 2" xfId="26071"/>
    <cellStyle name="Normal 170 3 2 2 2" xfId="50594"/>
    <cellStyle name="Normal 170 3 2 2 3" xfId="59633"/>
    <cellStyle name="Normal 170 3 2 3" xfId="18592"/>
    <cellStyle name="Normal 170 3 2 3 2" xfId="43286"/>
    <cellStyle name="Normal 170 3 2 4" xfId="11015"/>
    <cellStyle name="Normal 170 3 2 4 2" xfId="36032"/>
    <cellStyle name="Normal 170 3 2 5" xfId="32159"/>
    <cellStyle name="Normal 170 3 3" xfId="5106"/>
    <cellStyle name="Normal 170 3 3 2" xfId="12479"/>
    <cellStyle name="Normal 170 3 3 2 2" xfId="37496"/>
    <cellStyle name="Normal 170 3 3 3" xfId="30228"/>
    <cellStyle name="Normal 170 3 4" xfId="9072"/>
    <cellStyle name="Normal 170 3 4 2" xfId="34089"/>
    <cellStyle name="Normal 170 3 5" xfId="28296"/>
    <cellStyle name="Normal 170 3 5 2" xfId="59634"/>
    <cellStyle name="Normal 170 3 6" xfId="59635"/>
    <cellStyle name="Normal 170 4" xfId="6057"/>
    <cellStyle name="Normal 170 4 2" xfId="20828"/>
    <cellStyle name="Normal 170 4 2 2" xfId="45389"/>
    <cellStyle name="Normal 170 4 2 3" xfId="59636"/>
    <cellStyle name="Normal 170 4 3" xfId="14282"/>
    <cellStyle name="Normal 170 4 3 2" xfId="39156"/>
    <cellStyle name="Normal 170 4 4" xfId="10012"/>
    <cellStyle name="Normal 170 4 4 2" xfId="35029"/>
    <cellStyle name="Normal 170 4 5" xfId="31156"/>
    <cellStyle name="Normal 170 5" xfId="4103"/>
    <cellStyle name="Normal 170 5 2" xfId="21838"/>
    <cellStyle name="Normal 170 5 2 2" xfId="46397"/>
    <cellStyle name="Normal 170 5 2 3" xfId="59637"/>
    <cellStyle name="Normal 170 5 3" xfId="12480"/>
    <cellStyle name="Normal 170 5 3 2" xfId="37497"/>
    <cellStyle name="Normal 170 5 4" xfId="29225"/>
    <cellStyle name="Normal 170 6" xfId="15485"/>
    <cellStyle name="Normal 170 6 2" xfId="22860"/>
    <cellStyle name="Normal 170 6 2 2" xfId="47403"/>
    <cellStyle name="Normal 170 6 2 3" xfId="59638"/>
    <cellStyle name="Normal 170 6 3" xfId="40282"/>
    <cellStyle name="Normal 170 6 4" xfId="59639"/>
    <cellStyle name="Normal 170 7" xfId="16542"/>
    <cellStyle name="Normal 170 7 2" xfId="23962"/>
    <cellStyle name="Normal 170 7 2 2" xfId="48501"/>
    <cellStyle name="Normal 170 7 2 3" xfId="59640"/>
    <cellStyle name="Normal 170 7 3" xfId="41296"/>
    <cellStyle name="Normal 170 7 4" xfId="59641"/>
    <cellStyle name="Normal 170 8" xfId="17626"/>
    <cellStyle name="Normal 170 8 2" xfId="25068"/>
    <cellStyle name="Normal 170 8 2 2" xfId="49591"/>
    <cellStyle name="Normal 170 8 2 3" xfId="59642"/>
    <cellStyle name="Normal 170 8 3" xfId="42325"/>
    <cellStyle name="Normal 170 8 4" xfId="59643"/>
    <cellStyle name="Normal 170 9" xfId="19513"/>
    <cellStyle name="Normal 170 9 2" xfId="44089"/>
    <cellStyle name="Normal 170 9 3" xfId="59644"/>
    <cellStyle name="Normal 171" xfId="1431"/>
    <cellStyle name="Normal 171 10" xfId="8061"/>
    <cellStyle name="Normal 171 10 2" xfId="33078"/>
    <cellStyle name="Normal 171 11" xfId="27295"/>
    <cellStyle name="Normal 171 11 2" xfId="59645"/>
    <cellStyle name="Normal 171 12" xfId="59646"/>
    <cellStyle name="Normal 171 2" xfId="1432"/>
    <cellStyle name="Normal 171 2 10" xfId="27296"/>
    <cellStyle name="Normal 171 2 10 2" xfId="59647"/>
    <cellStyle name="Normal 171 2 11" xfId="59648"/>
    <cellStyle name="Normal 171 2 2" xfId="2923"/>
    <cellStyle name="Normal 171 2 2 2" xfId="7088"/>
    <cellStyle name="Normal 171 2 2 2 2" xfId="26074"/>
    <cellStyle name="Normal 171 2 2 2 2 2" xfId="50597"/>
    <cellStyle name="Normal 171 2 2 2 2 3" xfId="59649"/>
    <cellStyle name="Normal 171 2 2 2 3" xfId="18595"/>
    <cellStyle name="Normal 171 2 2 2 3 2" xfId="43289"/>
    <cellStyle name="Normal 171 2 2 2 4" xfId="11018"/>
    <cellStyle name="Normal 171 2 2 2 4 2" xfId="36035"/>
    <cellStyle name="Normal 171 2 2 2 5" xfId="32162"/>
    <cellStyle name="Normal 171 2 2 3" xfId="5109"/>
    <cellStyle name="Normal 171 2 2 3 2" xfId="12481"/>
    <cellStyle name="Normal 171 2 2 3 2 2" xfId="37498"/>
    <cellStyle name="Normal 171 2 2 3 3" xfId="30231"/>
    <cellStyle name="Normal 171 2 2 4" xfId="9075"/>
    <cellStyle name="Normal 171 2 2 4 2" xfId="34092"/>
    <cellStyle name="Normal 171 2 2 5" xfId="28299"/>
    <cellStyle name="Normal 171 2 2 5 2" xfId="59650"/>
    <cellStyle name="Normal 171 2 2 6" xfId="59651"/>
    <cellStyle name="Normal 171 2 3" xfId="6060"/>
    <cellStyle name="Normal 171 2 3 2" xfId="20831"/>
    <cellStyle name="Normal 171 2 3 2 2" xfId="45392"/>
    <cellStyle name="Normal 171 2 3 2 3" xfId="59652"/>
    <cellStyle name="Normal 171 2 3 3" xfId="14285"/>
    <cellStyle name="Normal 171 2 3 3 2" xfId="39159"/>
    <cellStyle name="Normal 171 2 3 4" xfId="10015"/>
    <cellStyle name="Normal 171 2 3 4 2" xfId="35032"/>
    <cellStyle name="Normal 171 2 3 5" xfId="31159"/>
    <cellStyle name="Normal 171 2 4" xfId="4106"/>
    <cellStyle name="Normal 171 2 4 2" xfId="21841"/>
    <cellStyle name="Normal 171 2 4 2 2" xfId="46400"/>
    <cellStyle name="Normal 171 2 4 2 3" xfId="59653"/>
    <cellStyle name="Normal 171 2 4 3" xfId="12482"/>
    <cellStyle name="Normal 171 2 4 3 2" xfId="37499"/>
    <cellStyle name="Normal 171 2 4 4" xfId="29228"/>
    <cellStyle name="Normal 171 2 5" xfId="15488"/>
    <cellStyle name="Normal 171 2 5 2" xfId="22863"/>
    <cellStyle name="Normal 171 2 5 2 2" xfId="47406"/>
    <cellStyle name="Normal 171 2 5 2 3" xfId="59654"/>
    <cellStyle name="Normal 171 2 5 3" xfId="40285"/>
    <cellStyle name="Normal 171 2 5 4" xfId="59655"/>
    <cellStyle name="Normal 171 2 6" xfId="16545"/>
    <cellStyle name="Normal 171 2 6 2" xfId="23965"/>
    <cellStyle name="Normal 171 2 6 2 2" xfId="48504"/>
    <cellStyle name="Normal 171 2 6 2 3" xfId="59656"/>
    <cellStyle name="Normal 171 2 6 3" xfId="41299"/>
    <cellStyle name="Normal 171 2 6 4" xfId="59657"/>
    <cellStyle name="Normal 171 2 7" xfId="17629"/>
    <cellStyle name="Normal 171 2 7 2" xfId="25071"/>
    <cellStyle name="Normal 171 2 7 2 2" xfId="49594"/>
    <cellStyle name="Normal 171 2 7 2 3" xfId="59658"/>
    <cellStyle name="Normal 171 2 7 3" xfId="42328"/>
    <cellStyle name="Normal 171 2 7 4" xfId="59659"/>
    <cellStyle name="Normal 171 2 8" xfId="19516"/>
    <cellStyle name="Normal 171 2 8 2" xfId="44092"/>
    <cellStyle name="Normal 171 2 8 3" xfId="59660"/>
    <cellStyle name="Normal 171 2 9" xfId="8062"/>
    <cellStyle name="Normal 171 2 9 2" xfId="33079"/>
    <cellStyle name="Normal 171 3" xfId="2922"/>
    <cellStyle name="Normal 171 3 2" xfId="7087"/>
    <cellStyle name="Normal 171 3 2 2" xfId="26073"/>
    <cellStyle name="Normal 171 3 2 2 2" xfId="50596"/>
    <cellStyle name="Normal 171 3 2 2 3" xfId="59661"/>
    <cellStyle name="Normal 171 3 2 3" xfId="18594"/>
    <cellStyle name="Normal 171 3 2 3 2" xfId="43288"/>
    <cellStyle name="Normal 171 3 2 4" xfId="11017"/>
    <cellStyle name="Normal 171 3 2 4 2" xfId="36034"/>
    <cellStyle name="Normal 171 3 2 5" xfId="32161"/>
    <cellStyle name="Normal 171 3 3" xfId="5108"/>
    <cellStyle name="Normal 171 3 3 2" xfId="12483"/>
    <cellStyle name="Normal 171 3 3 2 2" xfId="37500"/>
    <cellStyle name="Normal 171 3 3 3" xfId="30230"/>
    <cellStyle name="Normal 171 3 4" xfId="9074"/>
    <cellStyle name="Normal 171 3 4 2" xfId="34091"/>
    <cellStyle name="Normal 171 3 5" xfId="28298"/>
    <cellStyle name="Normal 171 3 5 2" xfId="59662"/>
    <cellStyle name="Normal 171 3 6" xfId="59663"/>
    <cellStyle name="Normal 171 4" xfId="6059"/>
    <cellStyle name="Normal 171 4 2" xfId="20830"/>
    <cellStyle name="Normal 171 4 2 2" xfId="45391"/>
    <cellStyle name="Normal 171 4 2 3" xfId="59664"/>
    <cellStyle name="Normal 171 4 3" xfId="14284"/>
    <cellStyle name="Normal 171 4 3 2" xfId="39158"/>
    <cellStyle name="Normal 171 4 4" xfId="10014"/>
    <cellStyle name="Normal 171 4 4 2" xfId="35031"/>
    <cellStyle name="Normal 171 4 5" xfId="31158"/>
    <cellStyle name="Normal 171 5" xfId="4105"/>
    <cellStyle name="Normal 171 5 2" xfId="21840"/>
    <cellStyle name="Normal 171 5 2 2" xfId="46399"/>
    <cellStyle name="Normal 171 5 2 3" xfId="59665"/>
    <cellStyle name="Normal 171 5 3" xfId="12484"/>
    <cellStyle name="Normal 171 5 3 2" xfId="37501"/>
    <cellStyle name="Normal 171 5 4" xfId="29227"/>
    <cellStyle name="Normal 171 6" xfId="15487"/>
    <cellStyle name="Normal 171 6 2" xfId="22862"/>
    <cellStyle name="Normal 171 6 2 2" xfId="47405"/>
    <cellStyle name="Normal 171 6 2 3" xfId="59666"/>
    <cellStyle name="Normal 171 6 3" xfId="40284"/>
    <cellStyle name="Normal 171 6 4" xfId="59667"/>
    <cellStyle name="Normal 171 7" xfId="16544"/>
    <cellStyle name="Normal 171 7 2" xfId="23964"/>
    <cellStyle name="Normal 171 7 2 2" xfId="48503"/>
    <cellStyle name="Normal 171 7 2 3" xfId="59668"/>
    <cellStyle name="Normal 171 7 3" xfId="41298"/>
    <cellStyle name="Normal 171 7 4" xfId="59669"/>
    <cellStyle name="Normal 171 8" xfId="17628"/>
    <cellStyle name="Normal 171 8 2" xfId="25070"/>
    <cellStyle name="Normal 171 8 2 2" xfId="49593"/>
    <cellStyle name="Normal 171 8 2 3" xfId="59670"/>
    <cellStyle name="Normal 171 8 3" xfId="42327"/>
    <cellStyle name="Normal 171 8 4" xfId="59671"/>
    <cellStyle name="Normal 171 9" xfId="19515"/>
    <cellStyle name="Normal 171 9 2" xfId="44091"/>
    <cellStyle name="Normal 171 9 3" xfId="59672"/>
    <cellStyle name="Normal 172" xfId="1433"/>
    <cellStyle name="Normal 172 10" xfId="8063"/>
    <cellStyle name="Normal 172 10 2" xfId="33080"/>
    <cellStyle name="Normal 172 11" xfId="27297"/>
    <cellStyle name="Normal 172 11 2" xfId="59673"/>
    <cellStyle name="Normal 172 12" xfId="59674"/>
    <cellStyle name="Normal 172 2" xfId="1434"/>
    <cellStyle name="Normal 172 2 10" xfId="27298"/>
    <cellStyle name="Normal 172 2 10 2" xfId="59675"/>
    <cellStyle name="Normal 172 2 11" xfId="59676"/>
    <cellStyle name="Normal 172 2 2" xfId="2925"/>
    <cellStyle name="Normal 172 2 2 2" xfId="7090"/>
    <cellStyle name="Normal 172 2 2 2 2" xfId="26076"/>
    <cellStyle name="Normal 172 2 2 2 2 2" xfId="50599"/>
    <cellStyle name="Normal 172 2 2 2 2 3" xfId="59677"/>
    <cellStyle name="Normal 172 2 2 2 3" xfId="18597"/>
    <cellStyle name="Normal 172 2 2 2 3 2" xfId="43291"/>
    <cellStyle name="Normal 172 2 2 2 4" xfId="11020"/>
    <cellStyle name="Normal 172 2 2 2 4 2" xfId="36037"/>
    <cellStyle name="Normal 172 2 2 2 5" xfId="32164"/>
    <cellStyle name="Normal 172 2 2 3" xfId="5111"/>
    <cellStyle name="Normal 172 2 2 3 2" xfId="12485"/>
    <cellStyle name="Normal 172 2 2 3 2 2" xfId="37502"/>
    <cellStyle name="Normal 172 2 2 3 3" xfId="30233"/>
    <cellStyle name="Normal 172 2 2 4" xfId="9077"/>
    <cellStyle name="Normal 172 2 2 4 2" xfId="34094"/>
    <cellStyle name="Normal 172 2 2 5" xfId="28301"/>
    <cellStyle name="Normal 172 2 2 5 2" xfId="59678"/>
    <cellStyle name="Normal 172 2 2 6" xfId="59679"/>
    <cellStyle name="Normal 172 2 3" xfId="6062"/>
    <cellStyle name="Normal 172 2 3 2" xfId="20833"/>
    <cellStyle name="Normal 172 2 3 2 2" xfId="45394"/>
    <cellStyle name="Normal 172 2 3 2 3" xfId="59680"/>
    <cellStyle name="Normal 172 2 3 3" xfId="14287"/>
    <cellStyle name="Normal 172 2 3 3 2" xfId="39161"/>
    <cellStyle name="Normal 172 2 3 4" xfId="10017"/>
    <cellStyle name="Normal 172 2 3 4 2" xfId="35034"/>
    <cellStyle name="Normal 172 2 3 5" xfId="31161"/>
    <cellStyle name="Normal 172 2 4" xfId="4108"/>
    <cellStyle name="Normal 172 2 4 2" xfId="21843"/>
    <cellStyle name="Normal 172 2 4 2 2" xfId="46402"/>
    <cellStyle name="Normal 172 2 4 2 3" xfId="59681"/>
    <cellStyle name="Normal 172 2 4 3" xfId="12486"/>
    <cellStyle name="Normal 172 2 4 3 2" xfId="37503"/>
    <cellStyle name="Normal 172 2 4 4" xfId="29230"/>
    <cellStyle name="Normal 172 2 5" xfId="15490"/>
    <cellStyle name="Normal 172 2 5 2" xfId="22865"/>
    <cellStyle name="Normal 172 2 5 2 2" xfId="47408"/>
    <cellStyle name="Normal 172 2 5 2 3" xfId="59682"/>
    <cellStyle name="Normal 172 2 5 3" xfId="40287"/>
    <cellStyle name="Normal 172 2 5 4" xfId="59683"/>
    <cellStyle name="Normal 172 2 6" xfId="16547"/>
    <cellStyle name="Normal 172 2 6 2" xfId="23967"/>
    <cellStyle name="Normal 172 2 6 2 2" xfId="48506"/>
    <cellStyle name="Normal 172 2 6 2 3" xfId="59684"/>
    <cellStyle name="Normal 172 2 6 3" xfId="41301"/>
    <cellStyle name="Normal 172 2 6 4" xfId="59685"/>
    <cellStyle name="Normal 172 2 7" xfId="17631"/>
    <cellStyle name="Normal 172 2 7 2" xfId="25073"/>
    <cellStyle name="Normal 172 2 7 2 2" xfId="49596"/>
    <cellStyle name="Normal 172 2 7 2 3" xfId="59686"/>
    <cellStyle name="Normal 172 2 7 3" xfId="42330"/>
    <cellStyle name="Normal 172 2 7 4" xfId="59687"/>
    <cellStyle name="Normal 172 2 8" xfId="19518"/>
    <cellStyle name="Normal 172 2 8 2" xfId="44094"/>
    <cellStyle name="Normal 172 2 8 3" xfId="59688"/>
    <cellStyle name="Normal 172 2 9" xfId="8064"/>
    <cellStyle name="Normal 172 2 9 2" xfId="33081"/>
    <cellStyle name="Normal 172 3" xfId="2924"/>
    <cellStyle name="Normal 172 3 2" xfId="7089"/>
    <cellStyle name="Normal 172 3 2 2" xfId="26075"/>
    <cellStyle name="Normal 172 3 2 2 2" xfId="50598"/>
    <cellStyle name="Normal 172 3 2 2 3" xfId="59689"/>
    <cellStyle name="Normal 172 3 2 3" xfId="18596"/>
    <cellStyle name="Normal 172 3 2 3 2" xfId="43290"/>
    <cellStyle name="Normal 172 3 2 4" xfId="11019"/>
    <cellStyle name="Normal 172 3 2 4 2" xfId="36036"/>
    <cellStyle name="Normal 172 3 2 5" xfId="32163"/>
    <cellStyle name="Normal 172 3 3" xfId="5110"/>
    <cellStyle name="Normal 172 3 3 2" xfId="12487"/>
    <cellStyle name="Normal 172 3 3 2 2" xfId="37504"/>
    <cellStyle name="Normal 172 3 3 3" xfId="30232"/>
    <cellStyle name="Normal 172 3 4" xfId="9076"/>
    <cellStyle name="Normal 172 3 4 2" xfId="34093"/>
    <cellStyle name="Normal 172 3 5" xfId="28300"/>
    <cellStyle name="Normal 172 3 5 2" xfId="59690"/>
    <cellStyle name="Normal 172 3 6" xfId="59691"/>
    <cellStyle name="Normal 172 4" xfId="6061"/>
    <cellStyle name="Normal 172 4 2" xfId="20832"/>
    <cellStyle name="Normal 172 4 2 2" xfId="45393"/>
    <cellStyle name="Normal 172 4 2 3" xfId="59692"/>
    <cellStyle name="Normal 172 4 3" xfId="14286"/>
    <cellStyle name="Normal 172 4 3 2" xfId="39160"/>
    <cellStyle name="Normal 172 4 4" xfId="10016"/>
    <cellStyle name="Normal 172 4 4 2" xfId="35033"/>
    <cellStyle name="Normal 172 4 5" xfId="31160"/>
    <cellStyle name="Normal 172 5" xfId="4107"/>
    <cellStyle name="Normal 172 5 2" xfId="21842"/>
    <cellStyle name="Normal 172 5 2 2" xfId="46401"/>
    <cellStyle name="Normal 172 5 2 3" xfId="59693"/>
    <cellStyle name="Normal 172 5 3" xfId="12488"/>
    <cellStyle name="Normal 172 5 3 2" xfId="37505"/>
    <cellStyle name="Normal 172 5 4" xfId="29229"/>
    <cellStyle name="Normal 172 6" xfId="15489"/>
    <cellStyle name="Normal 172 6 2" xfId="22864"/>
    <cellStyle name="Normal 172 6 2 2" xfId="47407"/>
    <cellStyle name="Normal 172 6 2 3" xfId="59694"/>
    <cellStyle name="Normal 172 6 3" xfId="40286"/>
    <cellStyle name="Normal 172 6 4" xfId="59695"/>
    <cellStyle name="Normal 172 7" xfId="16546"/>
    <cellStyle name="Normal 172 7 2" xfId="23966"/>
    <cellStyle name="Normal 172 7 2 2" xfId="48505"/>
    <cellStyle name="Normal 172 7 2 3" xfId="59696"/>
    <cellStyle name="Normal 172 7 3" xfId="41300"/>
    <cellStyle name="Normal 172 7 4" xfId="59697"/>
    <cellStyle name="Normal 172 8" xfId="17630"/>
    <cellStyle name="Normal 172 8 2" xfId="25072"/>
    <cellStyle name="Normal 172 8 2 2" xfId="49595"/>
    <cellStyle name="Normal 172 8 2 3" xfId="59698"/>
    <cellStyle name="Normal 172 8 3" xfId="42329"/>
    <cellStyle name="Normal 172 8 4" xfId="59699"/>
    <cellStyle name="Normal 172 9" xfId="19517"/>
    <cellStyle name="Normal 172 9 2" xfId="44093"/>
    <cellStyle name="Normal 172 9 3" xfId="59700"/>
    <cellStyle name="Normal 173" xfId="1435"/>
    <cellStyle name="Normal 173 10" xfId="8065"/>
    <cellStyle name="Normal 173 10 2" xfId="33082"/>
    <cellStyle name="Normal 173 11" xfId="27299"/>
    <cellStyle name="Normal 173 11 2" xfId="59701"/>
    <cellStyle name="Normal 173 12" xfId="59702"/>
    <cellStyle name="Normal 173 2" xfId="1436"/>
    <cellStyle name="Normal 173 2 10" xfId="27300"/>
    <cellStyle name="Normal 173 2 10 2" xfId="59703"/>
    <cellStyle name="Normal 173 2 11" xfId="59704"/>
    <cellStyle name="Normal 173 2 2" xfId="2927"/>
    <cellStyle name="Normal 173 2 2 2" xfId="7092"/>
    <cellStyle name="Normal 173 2 2 2 2" xfId="26078"/>
    <cellStyle name="Normal 173 2 2 2 2 2" xfId="50601"/>
    <cellStyle name="Normal 173 2 2 2 2 3" xfId="59705"/>
    <cellStyle name="Normal 173 2 2 2 3" xfId="18599"/>
    <cellStyle name="Normal 173 2 2 2 3 2" xfId="43293"/>
    <cellStyle name="Normal 173 2 2 2 4" xfId="11022"/>
    <cellStyle name="Normal 173 2 2 2 4 2" xfId="36039"/>
    <cellStyle name="Normal 173 2 2 2 5" xfId="32166"/>
    <cellStyle name="Normal 173 2 2 3" xfId="5113"/>
    <cellStyle name="Normal 173 2 2 3 2" xfId="12489"/>
    <cellStyle name="Normal 173 2 2 3 2 2" xfId="37506"/>
    <cellStyle name="Normal 173 2 2 3 3" xfId="30235"/>
    <cellStyle name="Normal 173 2 2 4" xfId="9079"/>
    <cellStyle name="Normal 173 2 2 4 2" xfId="34096"/>
    <cellStyle name="Normal 173 2 2 5" xfId="28303"/>
    <cellStyle name="Normal 173 2 2 5 2" xfId="59706"/>
    <cellStyle name="Normal 173 2 2 6" xfId="59707"/>
    <cellStyle name="Normal 173 2 3" xfId="6064"/>
    <cellStyle name="Normal 173 2 3 2" xfId="20835"/>
    <cellStyle name="Normal 173 2 3 2 2" xfId="45396"/>
    <cellStyle name="Normal 173 2 3 2 3" xfId="59708"/>
    <cellStyle name="Normal 173 2 3 3" xfId="14289"/>
    <cellStyle name="Normal 173 2 3 3 2" xfId="39163"/>
    <cellStyle name="Normal 173 2 3 4" xfId="10019"/>
    <cellStyle name="Normal 173 2 3 4 2" xfId="35036"/>
    <cellStyle name="Normal 173 2 3 5" xfId="31163"/>
    <cellStyle name="Normal 173 2 4" xfId="4110"/>
    <cellStyle name="Normal 173 2 4 2" xfId="21845"/>
    <cellStyle name="Normal 173 2 4 2 2" xfId="46404"/>
    <cellStyle name="Normal 173 2 4 2 3" xfId="59709"/>
    <cellStyle name="Normal 173 2 4 3" xfId="12490"/>
    <cellStyle name="Normal 173 2 4 3 2" xfId="37507"/>
    <cellStyle name="Normal 173 2 4 4" xfId="29232"/>
    <cellStyle name="Normal 173 2 5" xfId="15492"/>
    <cellStyle name="Normal 173 2 5 2" xfId="22867"/>
    <cellStyle name="Normal 173 2 5 2 2" xfId="47410"/>
    <cellStyle name="Normal 173 2 5 2 3" xfId="59710"/>
    <cellStyle name="Normal 173 2 5 3" xfId="40289"/>
    <cellStyle name="Normal 173 2 5 4" xfId="59711"/>
    <cellStyle name="Normal 173 2 6" xfId="16549"/>
    <cellStyle name="Normal 173 2 6 2" xfId="23969"/>
    <cellStyle name="Normal 173 2 6 2 2" xfId="48508"/>
    <cellStyle name="Normal 173 2 6 2 3" xfId="59712"/>
    <cellStyle name="Normal 173 2 6 3" xfId="41303"/>
    <cellStyle name="Normal 173 2 6 4" xfId="59713"/>
    <cellStyle name="Normal 173 2 7" xfId="17633"/>
    <cellStyle name="Normal 173 2 7 2" xfId="25075"/>
    <cellStyle name="Normal 173 2 7 2 2" xfId="49598"/>
    <cellStyle name="Normal 173 2 7 2 3" xfId="59714"/>
    <cellStyle name="Normal 173 2 7 3" xfId="42332"/>
    <cellStyle name="Normal 173 2 7 4" xfId="59715"/>
    <cellStyle name="Normal 173 2 8" xfId="19520"/>
    <cellStyle name="Normal 173 2 8 2" xfId="44096"/>
    <cellStyle name="Normal 173 2 8 3" xfId="59716"/>
    <cellStyle name="Normal 173 2 9" xfId="8066"/>
    <cellStyle name="Normal 173 2 9 2" xfId="33083"/>
    <cellStyle name="Normal 173 3" xfId="2926"/>
    <cellStyle name="Normal 173 3 2" xfId="7091"/>
    <cellStyle name="Normal 173 3 2 2" xfId="26077"/>
    <cellStyle name="Normal 173 3 2 2 2" xfId="50600"/>
    <cellStyle name="Normal 173 3 2 2 3" xfId="59717"/>
    <cellStyle name="Normal 173 3 2 3" xfId="18598"/>
    <cellStyle name="Normal 173 3 2 3 2" xfId="43292"/>
    <cellStyle name="Normal 173 3 2 4" xfId="11021"/>
    <cellStyle name="Normal 173 3 2 4 2" xfId="36038"/>
    <cellStyle name="Normal 173 3 2 5" xfId="32165"/>
    <cellStyle name="Normal 173 3 3" xfId="5112"/>
    <cellStyle name="Normal 173 3 3 2" xfId="12491"/>
    <cellStyle name="Normal 173 3 3 2 2" xfId="37508"/>
    <cellStyle name="Normal 173 3 3 3" xfId="30234"/>
    <cellStyle name="Normal 173 3 4" xfId="9078"/>
    <cellStyle name="Normal 173 3 4 2" xfId="34095"/>
    <cellStyle name="Normal 173 3 5" xfId="28302"/>
    <cellStyle name="Normal 173 3 5 2" xfId="59718"/>
    <cellStyle name="Normal 173 3 6" xfId="59719"/>
    <cellStyle name="Normal 173 4" xfId="6063"/>
    <cellStyle name="Normal 173 4 2" xfId="20834"/>
    <cellStyle name="Normal 173 4 2 2" xfId="45395"/>
    <cellStyle name="Normal 173 4 2 3" xfId="59720"/>
    <cellStyle name="Normal 173 4 3" xfId="14288"/>
    <cellStyle name="Normal 173 4 3 2" xfId="39162"/>
    <cellStyle name="Normal 173 4 4" xfId="10018"/>
    <cellStyle name="Normal 173 4 4 2" xfId="35035"/>
    <cellStyle name="Normal 173 4 5" xfId="31162"/>
    <cellStyle name="Normal 173 5" xfId="4109"/>
    <cellStyle name="Normal 173 5 2" xfId="21844"/>
    <cellStyle name="Normal 173 5 2 2" xfId="46403"/>
    <cellStyle name="Normal 173 5 2 3" xfId="59721"/>
    <cellStyle name="Normal 173 5 3" xfId="12492"/>
    <cellStyle name="Normal 173 5 3 2" xfId="37509"/>
    <cellStyle name="Normal 173 5 4" xfId="29231"/>
    <cellStyle name="Normal 173 6" xfId="15491"/>
    <cellStyle name="Normal 173 6 2" xfId="22866"/>
    <cellStyle name="Normal 173 6 2 2" xfId="47409"/>
    <cellStyle name="Normal 173 6 2 3" xfId="59722"/>
    <cellStyle name="Normal 173 6 3" xfId="40288"/>
    <cellStyle name="Normal 173 6 4" xfId="59723"/>
    <cellStyle name="Normal 173 7" xfId="16548"/>
    <cellStyle name="Normal 173 7 2" xfId="23968"/>
    <cellStyle name="Normal 173 7 2 2" xfId="48507"/>
    <cellStyle name="Normal 173 7 2 3" xfId="59724"/>
    <cellStyle name="Normal 173 7 3" xfId="41302"/>
    <cellStyle name="Normal 173 7 4" xfId="59725"/>
    <cellStyle name="Normal 173 8" xfId="17632"/>
    <cellStyle name="Normal 173 8 2" xfId="25074"/>
    <cellStyle name="Normal 173 8 2 2" xfId="49597"/>
    <cellStyle name="Normal 173 8 2 3" xfId="59726"/>
    <cellStyle name="Normal 173 8 3" xfId="42331"/>
    <cellStyle name="Normal 173 8 4" xfId="59727"/>
    <cellStyle name="Normal 173 9" xfId="19519"/>
    <cellStyle name="Normal 173 9 2" xfId="44095"/>
    <cellStyle name="Normal 173 9 3" xfId="59728"/>
    <cellStyle name="Normal 174" xfId="1437"/>
    <cellStyle name="Normal 174 10" xfId="8067"/>
    <cellStyle name="Normal 174 10 2" xfId="33084"/>
    <cellStyle name="Normal 174 11" xfId="27301"/>
    <cellStyle name="Normal 174 11 2" xfId="59729"/>
    <cellStyle name="Normal 174 12" xfId="59730"/>
    <cellStyle name="Normal 174 2" xfId="1438"/>
    <cellStyle name="Normal 174 2 10" xfId="27302"/>
    <cellStyle name="Normal 174 2 10 2" xfId="59731"/>
    <cellStyle name="Normal 174 2 11" xfId="59732"/>
    <cellStyle name="Normal 174 2 2" xfId="2929"/>
    <cellStyle name="Normal 174 2 2 2" xfId="7094"/>
    <cellStyle name="Normal 174 2 2 2 2" xfId="26080"/>
    <cellStyle name="Normal 174 2 2 2 2 2" xfId="50603"/>
    <cellStyle name="Normal 174 2 2 2 2 3" xfId="59733"/>
    <cellStyle name="Normal 174 2 2 2 3" xfId="18601"/>
    <cellStyle name="Normal 174 2 2 2 3 2" xfId="43295"/>
    <cellStyle name="Normal 174 2 2 2 4" xfId="11024"/>
    <cellStyle name="Normal 174 2 2 2 4 2" xfId="36041"/>
    <cellStyle name="Normal 174 2 2 2 5" xfId="32168"/>
    <cellStyle name="Normal 174 2 2 3" xfId="5115"/>
    <cellStyle name="Normal 174 2 2 3 2" xfId="12493"/>
    <cellStyle name="Normal 174 2 2 3 2 2" xfId="37510"/>
    <cellStyle name="Normal 174 2 2 3 3" xfId="30237"/>
    <cellStyle name="Normal 174 2 2 4" xfId="9081"/>
    <cellStyle name="Normal 174 2 2 4 2" xfId="34098"/>
    <cellStyle name="Normal 174 2 2 5" xfId="28305"/>
    <cellStyle name="Normal 174 2 2 5 2" xfId="59734"/>
    <cellStyle name="Normal 174 2 2 6" xfId="59735"/>
    <cellStyle name="Normal 174 2 3" xfId="6066"/>
    <cellStyle name="Normal 174 2 3 2" xfId="20837"/>
    <cellStyle name="Normal 174 2 3 2 2" xfId="45398"/>
    <cellStyle name="Normal 174 2 3 2 3" xfId="59736"/>
    <cellStyle name="Normal 174 2 3 3" xfId="14291"/>
    <cellStyle name="Normal 174 2 3 3 2" xfId="39165"/>
    <cellStyle name="Normal 174 2 3 4" xfId="10021"/>
    <cellStyle name="Normal 174 2 3 4 2" xfId="35038"/>
    <cellStyle name="Normal 174 2 3 5" xfId="31165"/>
    <cellStyle name="Normal 174 2 4" xfId="4112"/>
    <cellStyle name="Normal 174 2 4 2" xfId="21847"/>
    <cellStyle name="Normal 174 2 4 2 2" xfId="46406"/>
    <cellStyle name="Normal 174 2 4 2 3" xfId="59737"/>
    <cellStyle name="Normal 174 2 4 3" xfId="12494"/>
    <cellStyle name="Normal 174 2 4 3 2" xfId="37511"/>
    <cellStyle name="Normal 174 2 4 4" xfId="29234"/>
    <cellStyle name="Normal 174 2 5" xfId="15494"/>
    <cellStyle name="Normal 174 2 5 2" xfId="22869"/>
    <cellStyle name="Normal 174 2 5 2 2" xfId="47412"/>
    <cellStyle name="Normal 174 2 5 2 3" xfId="59738"/>
    <cellStyle name="Normal 174 2 5 3" xfId="40291"/>
    <cellStyle name="Normal 174 2 5 4" xfId="59739"/>
    <cellStyle name="Normal 174 2 6" xfId="16551"/>
    <cellStyle name="Normal 174 2 6 2" xfId="23971"/>
    <cellStyle name="Normal 174 2 6 2 2" xfId="48510"/>
    <cellStyle name="Normal 174 2 6 2 3" xfId="59740"/>
    <cellStyle name="Normal 174 2 6 3" xfId="41305"/>
    <cellStyle name="Normal 174 2 6 4" xfId="59741"/>
    <cellStyle name="Normal 174 2 7" xfId="17635"/>
    <cellStyle name="Normal 174 2 7 2" xfId="25077"/>
    <cellStyle name="Normal 174 2 7 2 2" xfId="49600"/>
    <cellStyle name="Normal 174 2 7 2 3" xfId="59742"/>
    <cellStyle name="Normal 174 2 7 3" xfId="42334"/>
    <cellStyle name="Normal 174 2 7 4" xfId="59743"/>
    <cellStyle name="Normal 174 2 8" xfId="19522"/>
    <cellStyle name="Normal 174 2 8 2" xfId="44098"/>
    <cellStyle name="Normal 174 2 8 3" xfId="59744"/>
    <cellStyle name="Normal 174 2 9" xfId="8068"/>
    <cellStyle name="Normal 174 2 9 2" xfId="33085"/>
    <cellStyle name="Normal 174 3" xfId="2928"/>
    <cellStyle name="Normal 174 3 2" xfId="7093"/>
    <cellStyle name="Normal 174 3 2 2" xfId="26079"/>
    <cellStyle name="Normal 174 3 2 2 2" xfId="50602"/>
    <cellStyle name="Normal 174 3 2 2 3" xfId="59745"/>
    <cellStyle name="Normal 174 3 2 3" xfId="18600"/>
    <cellStyle name="Normal 174 3 2 3 2" xfId="43294"/>
    <cellStyle name="Normal 174 3 2 4" xfId="11023"/>
    <cellStyle name="Normal 174 3 2 4 2" xfId="36040"/>
    <cellStyle name="Normal 174 3 2 5" xfId="32167"/>
    <cellStyle name="Normal 174 3 3" xfId="5114"/>
    <cellStyle name="Normal 174 3 3 2" xfId="12495"/>
    <cellStyle name="Normal 174 3 3 2 2" xfId="37512"/>
    <cellStyle name="Normal 174 3 3 3" xfId="30236"/>
    <cellStyle name="Normal 174 3 4" xfId="9080"/>
    <cellStyle name="Normal 174 3 4 2" xfId="34097"/>
    <cellStyle name="Normal 174 3 5" xfId="28304"/>
    <cellStyle name="Normal 174 3 5 2" xfId="59746"/>
    <cellStyle name="Normal 174 3 6" xfId="59747"/>
    <cellStyle name="Normal 174 4" xfId="6065"/>
    <cellStyle name="Normal 174 4 2" xfId="20836"/>
    <cellStyle name="Normal 174 4 2 2" xfId="45397"/>
    <cellStyle name="Normal 174 4 2 3" xfId="59748"/>
    <cellStyle name="Normal 174 4 3" xfId="14290"/>
    <cellStyle name="Normal 174 4 3 2" xfId="39164"/>
    <cellStyle name="Normal 174 4 4" xfId="10020"/>
    <cellStyle name="Normal 174 4 4 2" xfId="35037"/>
    <cellStyle name="Normal 174 4 5" xfId="31164"/>
    <cellStyle name="Normal 174 5" xfId="4111"/>
    <cellStyle name="Normal 174 5 2" xfId="21846"/>
    <cellStyle name="Normal 174 5 2 2" xfId="46405"/>
    <cellStyle name="Normal 174 5 2 3" xfId="59749"/>
    <cellStyle name="Normal 174 5 3" xfId="12496"/>
    <cellStyle name="Normal 174 5 3 2" xfId="37513"/>
    <cellStyle name="Normal 174 5 4" xfId="29233"/>
    <cellStyle name="Normal 174 6" xfId="15493"/>
    <cellStyle name="Normal 174 6 2" xfId="22868"/>
    <cellStyle name="Normal 174 6 2 2" xfId="47411"/>
    <cellStyle name="Normal 174 6 2 3" xfId="59750"/>
    <cellStyle name="Normal 174 6 3" xfId="40290"/>
    <cellStyle name="Normal 174 6 4" xfId="59751"/>
    <cellStyle name="Normal 174 7" xfId="16550"/>
    <cellStyle name="Normal 174 7 2" xfId="23970"/>
    <cellStyle name="Normal 174 7 2 2" xfId="48509"/>
    <cellStyle name="Normal 174 7 2 3" xfId="59752"/>
    <cellStyle name="Normal 174 7 3" xfId="41304"/>
    <cellStyle name="Normal 174 7 4" xfId="59753"/>
    <cellStyle name="Normal 174 8" xfId="17634"/>
    <cellStyle name="Normal 174 8 2" xfId="25076"/>
    <cellStyle name="Normal 174 8 2 2" xfId="49599"/>
    <cellStyle name="Normal 174 8 2 3" xfId="59754"/>
    <cellStyle name="Normal 174 8 3" xfId="42333"/>
    <cellStyle name="Normal 174 8 4" xfId="59755"/>
    <cellStyle name="Normal 174 9" xfId="19521"/>
    <cellStyle name="Normal 174 9 2" xfId="44097"/>
    <cellStyle name="Normal 174 9 3" xfId="59756"/>
    <cellStyle name="Normal 175" xfId="1439"/>
    <cellStyle name="Normal 175 10" xfId="8069"/>
    <cellStyle name="Normal 175 10 2" xfId="33086"/>
    <cellStyle name="Normal 175 11" xfId="27303"/>
    <cellStyle name="Normal 175 11 2" xfId="59757"/>
    <cellStyle name="Normal 175 12" xfId="59758"/>
    <cellStyle name="Normal 175 2" xfId="1440"/>
    <cellStyle name="Normal 175 2 10" xfId="27304"/>
    <cellStyle name="Normal 175 2 10 2" xfId="59759"/>
    <cellStyle name="Normal 175 2 11" xfId="59760"/>
    <cellStyle name="Normal 175 2 2" xfId="2931"/>
    <cellStyle name="Normal 175 2 2 2" xfId="7096"/>
    <cellStyle name="Normal 175 2 2 2 2" xfId="26082"/>
    <cellStyle name="Normal 175 2 2 2 2 2" xfId="50605"/>
    <cellStyle name="Normal 175 2 2 2 2 3" xfId="59761"/>
    <cellStyle name="Normal 175 2 2 2 3" xfId="18603"/>
    <cellStyle name="Normal 175 2 2 2 3 2" xfId="43297"/>
    <cellStyle name="Normal 175 2 2 2 4" xfId="11026"/>
    <cellStyle name="Normal 175 2 2 2 4 2" xfId="36043"/>
    <cellStyle name="Normal 175 2 2 2 5" xfId="32170"/>
    <cellStyle name="Normal 175 2 2 3" xfId="5117"/>
    <cellStyle name="Normal 175 2 2 3 2" xfId="12497"/>
    <cellStyle name="Normal 175 2 2 3 2 2" xfId="37514"/>
    <cellStyle name="Normal 175 2 2 3 3" xfId="30239"/>
    <cellStyle name="Normal 175 2 2 4" xfId="9083"/>
    <cellStyle name="Normal 175 2 2 4 2" xfId="34100"/>
    <cellStyle name="Normal 175 2 2 5" xfId="28307"/>
    <cellStyle name="Normal 175 2 2 5 2" xfId="59762"/>
    <cellStyle name="Normal 175 2 2 6" xfId="59763"/>
    <cellStyle name="Normal 175 2 3" xfId="6068"/>
    <cellStyle name="Normal 175 2 3 2" xfId="20839"/>
    <cellStyle name="Normal 175 2 3 2 2" xfId="45400"/>
    <cellStyle name="Normal 175 2 3 2 3" xfId="59764"/>
    <cellStyle name="Normal 175 2 3 3" xfId="14293"/>
    <cellStyle name="Normal 175 2 3 3 2" xfId="39167"/>
    <cellStyle name="Normal 175 2 3 4" xfId="10023"/>
    <cellStyle name="Normal 175 2 3 4 2" xfId="35040"/>
    <cellStyle name="Normal 175 2 3 5" xfId="31167"/>
    <cellStyle name="Normal 175 2 4" xfId="4114"/>
    <cellStyle name="Normal 175 2 4 2" xfId="21849"/>
    <cellStyle name="Normal 175 2 4 2 2" xfId="46408"/>
    <cellStyle name="Normal 175 2 4 2 3" xfId="59765"/>
    <cellStyle name="Normal 175 2 4 3" xfId="12498"/>
    <cellStyle name="Normal 175 2 4 3 2" xfId="37515"/>
    <cellStyle name="Normal 175 2 4 4" xfId="29236"/>
    <cellStyle name="Normal 175 2 5" xfId="15496"/>
    <cellStyle name="Normal 175 2 5 2" xfId="22871"/>
    <cellStyle name="Normal 175 2 5 2 2" xfId="47414"/>
    <cellStyle name="Normal 175 2 5 2 3" xfId="59766"/>
    <cellStyle name="Normal 175 2 5 3" xfId="40293"/>
    <cellStyle name="Normal 175 2 5 4" xfId="59767"/>
    <cellStyle name="Normal 175 2 6" xfId="16553"/>
    <cellStyle name="Normal 175 2 6 2" xfId="23973"/>
    <cellStyle name="Normal 175 2 6 2 2" xfId="48512"/>
    <cellStyle name="Normal 175 2 6 2 3" xfId="59768"/>
    <cellStyle name="Normal 175 2 6 3" xfId="41307"/>
    <cellStyle name="Normal 175 2 6 4" xfId="59769"/>
    <cellStyle name="Normal 175 2 7" xfId="17637"/>
    <cellStyle name="Normal 175 2 7 2" xfId="25079"/>
    <cellStyle name="Normal 175 2 7 2 2" xfId="49602"/>
    <cellStyle name="Normal 175 2 7 2 3" xfId="59770"/>
    <cellStyle name="Normal 175 2 7 3" xfId="42336"/>
    <cellStyle name="Normal 175 2 7 4" xfId="59771"/>
    <cellStyle name="Normal 175 2 8" xfId="19524"/>
    <cellStyle name="Normal 175 2 8 2" xfId="44100"/>
    <cellStyle name="Normal 175 2 8 3" xfId="59772"/>
    <cellStyle name="Normal 175 2 9" xfId="8070"/>
    <cellStyle name="Normal 175 2 9 2" xfId="33087"/>
    <cellStyle name="Normal 175 3" xfId="2930"/>
    <cellStyle name="Normal 175 3 2" xfId="7095"/>
    <cellStyle name="Normal 175 3 2 2" xfId="26081"/>
    <cellStyle name="Normal 175 3 2 2 2" xfId="50604"/>
    <cellStyle name="Normal 175 3 2 2 3" xfId="59773"/>
    <cellStyle name="Normal 175 3 2 3" xfId="18602"/>
    <cellStyle name="Normal 175 3 2 3 2" xfId="43296"/>
    <cellStyle name="Normal 175 3 2 4" xfId="11025"/>
    <cellStyle name="Normal 175 3 2 4 2" xfId="36042"/>
    <cellStyle name="Normal 175 3 2 5" xfId="32169"/>
    <cellStyle name="Normal 175 3 3" xfId="5116"/>
    <cellStyle name="Normal 175 3 3 2" xfId="12499"/>
    <cellStyle name="Normal 175 3 3 2 2" xfId="37516"/>
    <cellStyle name="Normal 175 3 3 3" xfId="30238"/>
    <cellStyle name="Normal 175 3 4" xfId="9082"/>
    <cellStyle name="Normal 175 3 4 2" xfId="34099"/>
    <cellStyle name="Normal 175 3 5" xfId="28306"/>
    <cellStyle name="Normal 175 3 5 2" xfId="59774"/>
    <cellStyle name="Normal 175 3 6" xfId="59775"/>
    <cellStyle name="Normal 175 4" xfId="6067"/>
    <cellStyle name="Normal 175 4 2" xfId="20838"/>
    <cellStyle name="Normal 175 4 2 2" xfId="45399"/>
    <cellStyle name="Normal 175 4 2 3" xfId="59776"/>
    <cellStyle name="Normal 175 4 3" xfId="14292"/>
    <cellStyle name="Normal 175 4 3 2" xfId="39166"/>
    <cellStyle name="Normal 175 4 4" xfId="10022"/>
    <cellStyle name="Normal 175 4 4 2" xfId="35039"/>
    <cellStyle name="Normal 175 4 5" xfId="31166"/>
    <cellStyle name="Normal 175 5" xfId="4113"/>
    <cellStyle name="Normal 175 5 2" xfId="21848"/>
    <cellStyle name="Normal 175 5 2 2" xfId="46407"/>
    <cellStyle name="Normal 175 5 2 3" xfId="59777"/>
    <cellStyle name="Normal 175 5 3" xfId="12500"/>
    <cellStyle name="Normal 175 5 3 2" xfId="37517"/>
    <cellStyle name="Normal 175 5 4" xfId="29235"/>
    <cellStyle name="Normal 175 6" xfId="15495"/>
    <cellStyle name="Normal 175 6 2" xfId="22870"/>
    <cellStyle name="Normal 175 6 2 2" xfId="47413"/>
    <cellStyle name="Normal 175 6 2 3" xfId="59778"/>
    <cellStyle name="Normal 175 6 3" xfId="40292"/>
    <cellStyle name="Normal 175 6 4" xfId="59779"/>
    <cellStyle name="Normal 175 7" xfId="16552"/>
    <cellStyle name="Normal 175 7 2" xfId="23972"/>
    <cellStyle name="Normal 175 7 2 2" xfId="48511"/>
    <cellStyle name="Normal 175 7 2 3" xfId="59780"/>
    <cellStyle name="Normal 175 7 3" xfId="41306"/>
    <cellStyle name="Normal 175 7 4" xfId="59781"/>
    <cellStyle name="Normal 175 8" xfId="17636"/>
    <cellStyle name="Normal 175 8 2" xfId="25078"/>
    <cellStyle name="Normal 175 8 2 2" xfId="49601"/>
    <cellStyle name="Normal 175 8 2 3" xfId="59782"/>
    <cellStyle name="Normal 175 8 3" xfId="42335"/>
    <cellStyle name="Normal 175 8 4" xfId="59783"/>
    <cellStyle name="Normal 175 9" xfId="19523"/>
    <cellStyle name="Normal 175 9 2" xfId="44099"/>
    <cellStyle name="Normal 175 9 3" xfId="59784"/>
    <cellStyle name="Normal 176" xfId="1441"/>
    <cellStyle name="Normal 176 10" xfId="8071"/>
    <cellStyle name="Normal 176 10 2" xfId="33088"/>
    <cellStyle name="Normal 176 11" xfId="27305"/>
    <cellStyle name="Normal 176 11 2" xfId="59785"/>
    <cellStyle name="Normal 176 12" xfId="59786"/>
    <cellStyle name="Normal 176 2" xfId="1442"/>
    <cellStyle name="Normal 176 2 10" xfId="27306"/>
    <cellStyle name="Normal 176 2 10 2" xfId="59787"/>
    <cellStyle name="Normal 176 2 11" xfId="59788"/>
    <cellStyle name="Normal 176 2 2" xfId="2933"/>
    <cellStyle name="Normal 176 2 2 2" xfId="7098"/>
    <cellStyle name="Normal 176 2 2 2 2" xfId="26084"/>
    <cellStyle name="Normal 176 2 2 2 2 2" xfId="50607"/>
    <cellStyle name="Normal 176 2 2 2 2 3" xfId="59789"/>
    <cellStyle name="Normal 176 2 2 2 3" xfId="18605"/>
    <cellStyle name="Normal 176 2 2 2 3 2" xfId="43299"/>
    <cellStyle name="Normal 176 2 2 2 4" xfId="11028"/>
    <cellStyle name="Normal 176 2 2 2 4 2" xfId="36045"/>
    <cellStyle name="Normal 176 2 2 2 5" xfId="32172"/>
    <cellStyle name="Normal 176 2 2 3" xfId="5119"/>
    <cellStyle name="Normal 176 2 2 3 2" xfId="12501"/>
    <cellStyle name="Normal 176 2 2 3 2 2" xfId="37518"/>
    <cellStyle name="Normal 176 2 2 3 3" xfId="30241"/>
    <cellStyle name="Normal 176 2 2 4" xfId="9085"/>
    <cellStyle name="Normal 176 2 2 4 2" xfId="34102"/>
    <cellStyle name="Normal 176 2 2 5" xfId="28309"/>
    <cellStyle name="Normal 176 2 2 5 2" xfId="59790"/>
    <cellStyle name="Normal 176 2 2 6" xfId="59791"/>
    <cellStyle name="Normal 176 2 3" xfId="6070"/>
    <cellStyle name="Normal 176 2 3 2" xfId="20841"/>
    <cellStyle name="Normal 176 2 3 2 2" xfId="45402"/>
    <cellStyle name="Normal 176 2 3 2 3" xfId="59792"/>
    <cellStyle name="Normal 176 2 3 3" xfId="14295"/>
    <cellStyle name="Normal 176 2 3 3 2" xfId="39169"/>
    <cellStyle name="Normal 176 2 3 4" xfId="10025"/>
    <cellStyle name="Normal 176 2 3 4 2" xfId="35042"/>
    <cellStyle name="Normal 176 2 3 5" xfId="31169"/>
    <cellStyle name="Normal 176 2 4" xfId="4116"/>
    <cellStyle name="Normal 176 2 4 2" xfId="21851"/>
    <cellStyle name="Normal 176 2 4 2 2" xfId="46410"/>
    <cellStyle name="Normal 176 2 4 2 3" xfId="59793"/>
    <cellStyle name="Normal 176 2 4 3" xfId="12502"/>
    <cellStyle name="Normal 176 2 4 3 2" xfId="37519"/>
    <cellStyle name="Normal 176 2 4 4" xfId="29238"/>
    <cellStyle name="Normal 176 2 5" xfId="15498"/>
    <cellStyle name="Normal 176 2 5 2" xfId="22873"/>
    <cellStyle name="Normal 176 2 5 2 2" xfId="47416"/>
    <cellStyle name="Normal 176 2 5 2 3" xfId="59794"/>
    <cellStyle name="Normal 176 2 5 3" xfId="40295"/>
    <cellStyle name="Normal 176 2 5 4" xfId="59795"/>
    <cellStyle name="Normal 176 2 6" xfId="16555"/>
    <cellStyle name="Normal 176 2 6 2" xfId="23975"/>
    <cellStyle name="Normal 176 2 6 2 2" xfId="48514"/>
    <cellStyle name="Normal 176 2 6 2 3" xfId="59796"/>
    <cellStyle name="Normal 176 2 6 3" xfId="41309"/>
    <cellStyle name="Normal 176 2 6 4" xfId="59797"/>
    <cellStyle name="Normal 176 2 7" xfId="17639"/>
    <cellStyle name="Normal 176 2 7 2" xfId="25081"/>
    <cellStyle name="Normal 176 2 7 2 2" xfId="49604"/>
    <cellStyle name="Normal 176 2 7 2 3" xfId="59798"/>
    <cellStyle name="Normal 176 2 7 3" xfId="42338"/>
    <cellStyle name="Normal 176 2 7 4" xfId="59799"/>
    <cellStyle name="Normal 176 2 8" xfId="19526"/>
    <cellStyle name="Normal 176 2 8 2" xfId="44102"/>
    <cellStyle name="Normal 176 2 8 3" xfId="59800"/>
    <cellStyle name="Normal 176 2 9" xfId="8072"/>
    <cellStyle name="Normal 176 2 9 2" xfId="33089"/>
    <cellStyle name="Normal 176 3" xfId="2932"/>
    <cellStyle name="Normal 176 3 2" xfId="7097"/>
    <cellStyle name="Normal 176 3 2 2" xfId="26083"/>
    <cellStyle name="Normal 176 3 2 2 2" xfId="50606"/>
    <cellStyle name="Normal 176 3 2 2 3" xfId="59801"/>
    <cellStyle name="Normal 176 3 2 3" xfId="18604"/>
    <cellStyle name="Normal 176 3 2 3 2" xfId="43298"/>
    <cellStyle name="Normal 176 3 2 4" xfId="11027"/>
    <cellStyle name="Normal 176 3 2 4 2" xfId="36044"/>
    <cellStyle name="Normal 176 3 2 5" xfId="32171"/>
    <cellStyle name="Normal 176 3 3" xfId="5118"/>
    <cellStyle name="Normal 176 3 3 2" xfId="12503"/>
    <cellStyle name="Normal 176 3 3 2 2" xfId="37520"/>
    <cellStyle name="Normal 176 3 3 3" xfId="30240"/>
    <cellStyle name="Normal 176 3 4" xfId="9084"/>
    <cellStyle name="Normal 176 3 4 2" xfId="34101"/>
    <cellStyle name="Normal 176 3 5" xfId="28308"/>
    <cellStyle name="Normal 176 3 5 2" xfId="59802"/>
    <cellStyle name="Normal 176 3 6" xfId="59803"/>
    <cellStyle name="Normal 176 4" xfId="6069"/>
    <cellStyle name="Normal 176 4 2" xfId="20840"/>
    <cellStyle name="Normal 176 4 2 2" xfId="45401"/>
    <cellStyle name="Normal 176 4 2 3" xfId="59804"/>
    <cellStyle name="Normal 176 4 3" xfId="14294"/>
    <cellStyle name="Normal 176 4 3 2" xfId="39168"/>
    <cellStyle name="Normal 176 4 4" xfId="10024"/>
    <cellStyle name="Normal 176 4 4 2" xfId="35041"/>
    <cellStyle name="Normal 176 4 5" xfId="31168"/>
    <cellStyle name="Normal 176 5" xfId="4115"/>
    <cellStyle name="Normal 176 5 2" xfId="21850"/>
    <cellStyle name="Normal 176 5 2 2" xfId="46409"/>
    <cellStyle name="Normal 176 5 2 3" xfId="59805"/>
    <cellStyle name="Normal 176 5 3" xfId="12504"/>
    <cellStyle name="Normal 176 5 3 2" xfId="37521"/>
    <cellStyle name="Normal 176 5 4" xfId="29237"/>
    <cellStyle name="Normal 176 6" xfId="15497"/>
    <cellStyle name="Normal 176 6 2" xfId="22872"/>
    <cellStyle name="Normal 176 6 2 2" xfId="47415"/>
    <cellStyle name="Normal 176 6 2 3" xfId="59806"/>
    <cellStyle name="Normal 176 6 3" xfId="40294"/>
    <cellStyle name="Normal 176 6 4" xfId="59807"/>
    <cellStyle name="Normal 176 7" xfId="16554"/>
    <cellStyle name="Normal 176 7 2" xfId="23974"/>
    <cellStyle name="Normal 176 7 2 2" xfId="48513"/>
    <cellStyle name="Normal 176 7 2 3" xfId="59808"/>
    <cellStyle name="Normal 176 7 3" xfId="41308"/>
    <cellStyle name="Normal 176 7 4" xfId="59809"/>
    <cellStyle name="Normal 176 8" xfId="17638"/>
    <cellStyle name="Normal 176 8 2" xfId="25080"/>
    <cellStyle name="Normal 176 8 2 2" xfId="49603"/>
    <cellStyle name="Normal 176 8 2 3" xfId="59810"/>
    <cellStyle name="Normal 176 8 3" xfId="42337"/>
    <cellStyle name="Normal 176 8 4" xfId="59811"/>
    <cellStyle name="Normal 176 9" xfId="19525"/>
    <cellStyle name="Normal 176 9 2" xfId="44101"/>
    <cellStyle name="Normal 176 9 3" xfId="59812"/>
    <cellStyle name="Normal 177" xfId="1443"/>
    <cellStyle name="Normal 177 10" xfId="8073"/>
    <cellStyle name="Normal 177 10 2" xfId="33090"/>
    <cellStyle name="Normal 177 11" xfId="27307"/>
    <cellStyle name="Normal 177 11 2" xfId="59813"/>
    <cellStyle name="Normal 177 12" xfId="59814"/>
    <cellStyle name="Normal 177 2" xfId="1444"/>
    <cellStyle name="Normal 177 2 10" xfId="27308"/>
    <cellStyle name="Normal 177 2 10 2" xfId="59815"/>
    <cellStyle name="Normal 177 2 11" xfId="59816"/>
    <cellStyle name="Normal 177 2 2" xfId="2935"/>
    <cellStyle name="Normal 177 2 2 2" xfId="7100"/>
    <cellStyle name="Normal 177 2 2 2 2" xfId="26086"/>
    <cellStyle name="Normal 177 2 2 2 2 2" xfId="50609"/>
    <cellStyle name="Normal 177 2 2 2 2 3" xfId="59817"/>
    <cellStyle name="Normal 177 2 2 2 3" xfId="18607"/>
    <cellStyle name="Normal 177 2 2 2 3 2" xfId="43301"/>
    <cellStyle name="Normal 177 2 2 2 4" xfId="11030"/>
    <cellStyle name="Normal 177 2 2 2 4 2" xfId="36047"/>
    <cellStyle name="Normal 177 2 2 2 5" xfId="32174"/>
    <cellStyle name="Normal 177 2 2 3" xfId="5121"/>
    <cellStyle name="Normal 177 2 2 3 2" xfId="12505"/>
    <cellStyle name="Normal 177 2 2 3 2 2" xfId="37522"/>
    <cellStyle name="Normal 177 2 2 3 3" xfId="30243"/>
    <cellStyle name="Normal 177 2 2 4" xfId="9087"/>
    <cellStyle name="Normal 177 2 2 4 2" xfId="34104"/>
    <cellStyle name="Normal 177 2 2 5" xfId="28311"/>
    <cellStyle name="Normal 177 2 2 5 2" xfId="59818"/>
    <cellStyle name="Normal 177 2 2 6" xfId="59819"/>
    <cellStyle name="Normal 177 2 3" xfId="6072"/>
    <cellStyle name="Normal 177 2 3 2" xfId="20843"/>
    <cellStyle name="Normal 177 2 3 2 2" xfId="45404"/>
    <cellStyle name="Normal 177 2 3 2 3" xfId="59820"/>
    <cellStyle name="Normal 177 2 3 3" xfId="14297"/>
    <cellStyle name="Normal 177 2 3 3 2" xfId="39171"/>
    <cellStyle name="Normal 177 2 3 4" xfId="10027"/>
    <cellStyle name="Normal 177 2 3 4 2" xfId="35044"/>
    <cellStyle name="Normal 177 2 3 5" xfId="31171"/>
    <cellStyle name="Normal 177 2 4" xfId="4118"/>
    <cellStyle name="Normal 177 2 4 2" xfId="21853"/>
    <cellStyle name="Normal 177 2 4 2 2" xfId="46412"/>
    <cellStyle name="Normal 177 2 4 2 3" xfId="59821"/>
    <cellStyle name="Normal 177 2 4 3" xfId="12506"/>
    <cellStyle name="Normal 177 2 4 3 2" xfId="37523"/>
    <cellStyle name="Normal 177 2 4 4" xfId="29240"/>
    <cellStyle name="Normal 177 2 5" xfId="15500"/>
    <cellStyle name="Normal 177 2 5 2" xfId="22875"/>
    <cellStyle name="Normal 177 2 5 2 2" xfId="47418"/>
    <cellStyle name="Normal 177 2 5 2 3" xfId="59822"/>
    <cellStyle name="Normal 177 2 5 3" xfId="40297"/>
    <cellStyle name="Normal 177 2 5 4" xfId="59823"/>
    <cellStyle name="Normal 177 2 6" xfId="16557"/>
    <cellStyle name="Normal 177 2 6 2" xfId="23977"/>
    <cellStyle name="Normal 177 2 6 2 2" xfId="48516"/>
    <cellStyle name="Normal 177 2 6 2 3" xfId="59824"/>
    <cellStyle name="Normal 177 2 6 3" xfId="41311"/>
    <cellStyle name="Normal 177 2 6 4" xfId="59825"/>
    <cellStyle name="Normal 177 2 7" xfId="17641"/>
    <cellStyle name="Normal 177 2 7 2" xfId="25083"/>
    <cellStyle name="Normal 177 2 7 2 2" xfId="49606"/>
    <cellStyle name="Normal 177 2 7 2 3" xfId="59826"/>
    <cellStyle name="Normal 177 2 7 3" xfId="42340"/>
    <cellStyle name="Normal 177 2 7 4" xfId="59827"/>
    <cellStyle name="Normal 177 2 8" xfId="19528"/>
    <cellStyle name="Normal 177 2 8 2" xfId="44104"/>
    <cellStyle name="Normal 177 2 8 3" xfId="59828"/>
    <cellStyle name="Normal 177 2 9" xfId="8074"/>
    <cellStyle name="Normal 177 2 9 2" xfId="33091"/>
    <cellStyle name="Normal 177 3" xfId="2934"/>
    <cellStyle name="Normal 177 3 2" xfId="7099"/>
    <cellStyle name="Normal 177 3 2 2" xfId="26085"/>
    <cellStyle name="Normal 177 3 2 2 2" xfId="50608"/>
    <cellStyle name="Normal 177 3 2 2 3" xfId="59829"/>
    <cellStyle name="Normal 177 3 2 3" xfId="18606"/>
    <cellStyle name="Normal 177 3 2 3 2" xfId="43300"/>
    <cellStyle name="Normal 177 3 2 4" xfId="11029"/>
    <cellStyle name="Normal 177 3 2 4 2" xfId="36046"/>
    <cellStyle name="Normal 177 3 2 5" xfId="32173"/>
    <cellStyle name="Normal 177 3 3" xfId="5120"/>
    <cellStyle name="Normal 177 3 3 2" xfId="12507"/>
    <cellStyle name="Normal 177 3 3 2 2" xfId="37524"/>
    <cellStyle name="Normal 177 3 3 3" xfId="30242"/>
    <cellStyle name="Normal 177 3 4" xfId="9086"/>
    <cellStyle name="Normal 177 3 4 2" xfId="34103"/>
    <cellStyle name="Normal 177 3 5" xfId="28310"/>
    <cellStyle name="Normal 177 3 5 2" xfId="59830"/>
    <cellStyle name="Normal 177 3 6" xfId="59831"/>
    <cellStyle name="Normal 177 4" xfId="6071"/>
    <cellStyle name="Normal 177 4 2" xfId="20842"/>
    <cellStyle name="Normal 177 4 2 2" xfId="45403"/>
    <cellStyle name="Normal 177 4 2 3" xfId="59832"/>
    <cellStyle name="Normal 177 4 3" xfId="14296"/>
    <cellStyle name="Normal 177 4 3 2" xfId="39170"/>
    <cellStyle name="Normal 177 4 4" xfId="10026"/>
    <cellStyle name="Normal 177 4 4 2" xfId="35043"/>
    <cellStyle name="Normal 177 4 5" xfId="31170"/>
    <cellStyle name="Normal 177 5" xfId="4117"/>
    <cellStyle name="Normal 177 5 2" xfId="21852"/>
    <cellStyle name="Normal 177 5 2 2" xfId="46411"/>
    <cellStyle name="Normal 177 5 2 3" xfId="59833"/>
    <cellStyle name="Normal 177 5 3" xfId="12508"/>
    <cellStyle name="Normal 177 5 3 2" xfId="37525"/>
    <cellStyle name="Normal 177 5 4" xfId="29239"/>
    <cellStyle name="Normal 177 6" xfId="15499"/>
    <cellStyle name="Normal 177 6 2" xfId="22874"/>
    <cellStyle name="Normal 177 6 2 2" xfId="47417"/>
    <cellStyle name="Normal 177 6 2 3" xfId="59834"/>
    <cellStyle name="Normal 177 6 3" xfId="40296"/>
    <cellStyle name="Normal 177 6 4" xfId="59835"/>
    <cellStyle name="Normal 177 7" xfId="16556"/>
    <cellStyle name="Normal 177 7 2" xfId="23976"/>
    <cellStyle name="Normal 177 7 2 2" xfId="48515"/>
    <cellStyle name="Normal 177 7 2 3" xfId="59836"/>
    <cellStyle name="Normal 177 7 3" xfId="41310"/>
    <cellStyle name="Normal 177 7 4" xfId="59837"/>
    <cellStyle name="Normal 177 8" xfId="17640"/>
    <cellStyle name="Normal 177 8 2" xfId="25082"/>
    <cellStyle name="Normal 177 8 2 2" xfId="49605"/>
    <cellStyle name="Normal 177 8 2 3" xfId="59838"/>
    <cellStyle name="Normal 177 8 3" xfId="42339"/>
    <cellStyle name="Normal 177 8 4" xfId="59839"/>
    <cellStyle name="Normal 177 9" xfId="19527"/>
    <cellStyle name="Normal 177 9 2" xfId="44103"/>
    <cellStyle name="Normal 177 9 3" xfId="59840"/>
    <cellStyle name="Normal 178" xfId="1445"/>
    <cellStyle name="Normal 178 10" xfId="8075"/>
    <cellStyle name="Normal 178 10 2" xfId="33092"/>
    <cellStyle name="Normal 178 11" xfId="27309"/>
    <cellStyle name="Normal 178 11 2" xfId="59841"/>
    <cellStyle name="Normal 178 12" xfId="59842"/>
    <cellStyle name="Normal 178 2" xfId="1446"/>
    <cellStyle name="Normal 178 2 10" xfId="27310"/>
    <cellStyle name="Normal 178 2 10 2" xfId="59843"/>
    <cellStyle name="Normal 178 2 11" xfId="59844"/>
    <cellStyle name="Normal 178 2 2" xfId="2937"/>
    <cellStyle name="Normal 178 2 2 2" xfId="7102"/>
    <cellStyle name="Normal 178 2 2 2 2" xfId="26088"/>
    <cellStyle name="Normal 178 2 2 2 2 2" xfId="50611"/>
    <cellStyle name="Normal 178 2 2 2 2 3" xfId="59845"/>
    <cellStyle name="Normal 178 2 2 2 3" xfId="18609"/>
    <cellStyle name="Normal 178 2 2 2 3 2" xfId="43303"/>
    <cellStyle name="Normal 178 2 2 2 4" xfId="11032"/>
    <cellStyle name="Normal 178 2 2 2 4 2" xfId="36049"/>
    <cellStyle name="Normal 178 2 2 2 5" xfId="32176"/>
    <cellStyle name="Normal 178 2 2 3" xfId="5123"/>
    <cellStyle name="Normal 178 2 2 3 2" xfId="12509"/>
    <cellStyle name="Normal 178 2 2 3 2 2" xfId="37526"/>
    <cellStyle name="Normal 178 2 2 3 3" xfId="30245"/>
    <cellStyle name="Normal 178 2 2 4" xfId="9089"/>
    <cellStyle name="Normal 178 2 2 4 2" xfId="34106"/>
    <cellStyle name="Normal 178 2 2 5" xfId="28313"/>
    <cellStyle name="Normal 178 2 2 5 2" xfId="59846"/>
    <cellStyle name="Normal 178 2 2 6" xfId="59847"/>
    <cellStyle name="Normal 178 2 3" xfId="6074"/>
    <cellStyle name="Normal 178 2 3 2" xfId="20845"/>
    <cellStyle name="Normal 178 2 3 2 2" xfId="45406"/>
    <cellStyle name="Normal 178 2 3 2 3" xfId="59848"/>
    <cellStyle name="Normal 178 2 3 3" xfId="14299"/>
    <cellStyle name="Normal 178 2 3 3 2" xfId="39173"/>
    <cellStyle name="Normal 178 2 3 4" xfId="10029"/>
    <cellStyle name="Normal 178 2 3 4 2" xfId="35046"/>
    <cellStyle name="Normal 178 2 3 5" xfId="31173"/>
    <cellStyle name="Normal 178 2 4" xfId="4120"/>
    <cellStyle name="Normal 178 2 4 2" xfId="21855"/>
    <cellStyle name="Normal 178 2 4 2 2" xfId="46414"/>
    <cellStyle name="Normal 178 2 4 2 3" xfId="59849"/>
    <cellStyle name="Normal 178 2 4 3" xfId="12510"/>
    <cellStyle name="Normal 178 2 4 3 2" xfId="37527"/>
    <cellStyle name="Normal 178 2 4 4" xfId="29242"/>
    <cellStyle name="Normal 178 2 5" xfId="15502"/>
    <cellStyle name="Normal 178 2 5 2" xfId="22877"/>
    <cellStyle name="Normal 178 2 5 2 2" xfId="47420"/>
    <cellStyle name="Normal 178 2 5 2 3" xfId="59850"/>
    <cellStyle name="Normal 178 2 5 3" xfId="40299"/>
    <cellStyle name="Normal 178 2 5 4" xfId="59851"/>
    <cellStyle name="Normal 178 2 6" xfId="16559"/>
    <cellStyle name="Normal 178 2 6 2" xfId="23979"/>
    <cellStyle name="Normal 178 2 6 2 2" xfId="48518"/>
    <cellStyle name="Normal 178 2 6 2 3" xfId="59852"/>
    <cellStyle name="Normal 178 2 6 3" xfId="41313"/>
    <cellStyle name="Normal 178 2 6 4" xfId="59853"/>
    <cellStyle name="Normal 178 2 7" xfId="17643"/>
    <cellStyle name="Normal 178 2 7 2" xfId="25085"/>
    <cellStyle name="Normal 178 2 7 2 2" xfId="49608"/>
    <cellStyle name="Normal 178 2 7 2 3" xfId="59854"/>
    <cellStyle name="Normal 178 2 7 3" xfId="42342"/>
    <cellStyle name="Normal 178 2 7 4" xfId="59855"/>
    <cellStyle name="Normal 178 2 8" xfId="19530"/>
    <cellStyle name="Normal 178 2 8 2" xfId="44106"/>
    <cellStyle name="Normal 178 2 8 3" xfId="59856"/>
    <cellStyle name="Normal 178 2 9" xfId="8076"/>
    <cellStyle name="Normal 178 2 9 2" xfId="33093"/>
    <cellStyle name="Normal 178 3" xfId="2936"/>
    <cellStyle name="Normal 178 3 2" xfId="7101"/>
    <cellStyle name="Normal 178 3 2 2" xfId="26087"/>
    <cellStyle name="Normal 178 3 2 2 2" xfId="50610"/>
    <cellStyle name="Normal 178 3 2 2 3" xfId="59857"/>
    <cellStyle name="Normal 178 3 2 3" xfId="18608"/>
    <cellStyle name="Normal 178 3 2 3 2" xfId="43302"/>
    <cellStyle name="Normal 178 3 2 4" xfId="11031"/>
    <cellStyle name="Normal 178 3 2 4 2" xfId="36048"/>
    <cellStyle name="Normal 178 3 2 5" xfId="32175"/>
    <cellStyle name="Normal 178 3 3" xfId="5122"/>
    <cellStyle name="Normal 178 3 3 2" xfId="12511"/>
    <cellStyle name="Normal 178 3 3 2 2" xfId="37528"/>
    <cellStyle name="Normal 178 3 3 3" xfId="30244"/>
    <cellStyle name="Normal 178 3 4" xfId="9088"/>
    <cellStyle name="Normal 178 3 4 2" xfId="34105"/>
    <cellStyle name="Normal 178 3 5" xfId="28312"/>
    <cellStyle name="Normal 178 3 5 2" xfId="59858"/>
    <cellStyle name="Normal 178 3 6" xfId="59859"/>
    <cellStyle name="Normal 178 4" xfId="6073"/>
    <cellStyle name="Normal 178 4 2" xfId="20844"/>
    <cellStyle name="Normal 178 4 2 2" xfId="45405"/>
    <cellStyle name="Normal 178 4 2 3" xfId="59860"/>
    <cellStyle name="Normal 178 4 3" xfId="14298"/>
    <cellStyle name="Normal 178 4 3 2" xfId="39172"/>
    <cellStyle name="Normal 178 4 4" xfId="10028"/>
    <cellStyle name="Normal 178 4 4 2" xfId="35045"/>
    <cellStyle name="Normal 178 4 5" xfId="31172"/>
    <cellStyle name="Normal 178 5" xfId="4119"/>
    <cellStyle name="Normal 178 5 2" xfId="21854"/>
    <cellStyle name="Normal 178 5 2 2" xfId="46413"/>
    <cellStyle name="Normal 178 5 2 3" xfId="59861"/>
    <cellStyle name="Normal 178 5 3" xfId="12512"/>
    <cellStyle name="Normal 178 5 3 2" xfId="37529"/>
    <cellStyle name="Normal 178 5 4" xfId="29241"/>
    <cellStyle name="Normal 178 6" xfId="15501"/>
    <cellStyle name="Normal 178 6 2" xfId="22876"/>
    <cellStyle name="Normal 178 6 2 2" xfId="47419"/>
    <cellStyle name="Normal 178 6 2 3" xfId="59862"/>
    <cellStyle name="Normal 178 6 3" xfId="40298"/>
    <cellStyle name="Normal 178 6 4" xfId="59863"/>
    <cellStyle name="Normal 178 7" xfId="16558"/>
    <cellStyle name="Normal 178 7 2" xfId="23978"/>
    <cellStyle name="Normal 178 7 2 2" xfId="48517"/>
    <cellStyle name="Normal 178 7 2 3" xfId="59864"/>
    <cellStyle name="Normal 178 7 3" xfId="41312"/>
    <cellStyle name="Normal 178 7 4" xfId="59865"/>
    <cellStyle name="Normal 178 8" xfId="17642"/>
    <cellStyle name="Normal 178 8 2" xfId="25084"/>
    <cellStyle name="Normal 178 8 2 2" xfId="49607"/>
    <cellStyle name="Normal 178 8 2 3" xfId="59866"/>
    <cellStyle name="Normal 178 8 3" xfId="42341"/>
    <cellStyle name="Normal 178 8 4" xfId="59867"/>
    <cellStyle name="Normal 178 9" xfId="19529"/>
    <cellStyle name="Normal 178 9 2" xfId="44105"/>
    <cellStyle name="Normal 178 9 3" xfId="59868"/>
    <cellStyle name="Normal 179" xfId="1447"/>
    <cellStyle name="Normal 179 10" xfId="8077"/>
    <cellStyle name="Normal 179 10 2" xfId="33094"/>
    <cellStyle name="Normal 179 11" xfId="27311"/>
    <cellStyle name="Normal 179 11 2" xfId="59869"/>
    <cellStyle name="Normal 179 12" xfId="59870"/>
    <cellStyle name="Normal 179 2" xfId="1448"/>
    <cellStyle name="Normal 179 2 10" xfId="27312"/>
    <cellStyle name="Normal 179 2 10 2" xfId="59871"/>
    <cellStyle name="Normal 179 2 11" xfId="59872"/>
    <cellStyle name="Normal 179 2 2" xfId="2939"/>
    <cellStyle name="Normal 179 2 2 2" xfId="7104"/>
    <cellStyle name="Normal 179 2 2 2 2" xfId="26090"/>
    <cellStyle name="Normal 179 2 2 2 2 2" xfId="50613"/>
    <cellStyle name="Normal 179 2 2 2 2 3" xfId="59873"/>
    <cellStyle name="Normal 179 2 2 2 3" xfId="18611"/>
    <cellStyle name="Normal 179 2 2 2 3 2" xfId="43305"/>
    <cellStyle name="Normal 179 2 2 2 4" xfId="11034"/>
    <cellStyle name="Normal 179 2 2 2 4 2" xfId="36051"/>
    <cellStyle name="Normal 179 2 2 2 5" xfId="32178"/>
    <cellStyle name="Normal 179 2 2 3" xfId="5125"/>
    <cellStyle name="Normal 179 2 2 3 2" xfId="12513"/>
    <cellStyle name="Normal 179 2 2 3 2 2" xfId="37530"/>
    <cellStyle name="Normal 179 2 2 3 3" xfId="30247"/>
    <cellStyle name="Normal 179 2 2 4" xfId="9091"/>
    <cellStyle name="Normal 179 2 2 4 2" xfId="34108"/>
    <cellStyle name="Normal 179 2 2 5" xfId="28315"/>
    <cellStyle name="Normal 179 2 2 5 2" xfId="59874"/>
    <cellStyle name="Normal 179 2 2 6" xfId="59875"/>
    <cellStyle name="Normal 179 2 3" xfId="6076"/>
    <cellStyle name="Normal 179 2 3 2" xfId="20847"/>
    <cellStyle name="Normal 179 2 3 2 2" xfId="45408"/>
    <cellStyle name="Normal 179 2 3 2 3" xfId="59876"/>
    <cellStyle name="Normal 179 2 3 3" xfId="14301"/>
    <cellStyle name="Normal 179 2 3 3 2" xfId="39175"/>
    <cellStyle name="Normal 179 2 3 4" xfId="10031"/>
    <cellStyle name="Normal 179 2 3 4 2" xfId="35048"/>
    <cellStyle name="Normal 179 2 3 5" xfId="31175"/>
    <cellStyle name="Normal 179 2 4" xfId="4122"/>
    <cellStyle name="Normal 179 2 4 2" xfId="21857"/>
    <cellStyle name="Normal 179 2 4 2 2" xfId="46416"/>
    <cellStyle name="Normal 179 2 4 2 3" xfId="59877"/>
    <cellStyle name="Normal 179 2 4 3" xfId="12514"/>
    <cellStyle name="Normal 179 2 4 3 2" xfId="37531"/>
    <cellStyle name="Normal 179 2 4 4" xfId="29244"/>
    <cellStyle name="Normal 179 2 5" xfId="15504"/>
    <cellStyle name="Normal 179 2 5 2" xfId="22879"/>
    <cellStyle name="Normal 179 2 5 2 2" xfId="47422"/>
    <cellStyle name="Normal 179 2 5 2 3" xfId="59878"/>
    <cellStyle name="Normal 179 2 5 3" xfId="40301"/>
    <cellStyle name="Normal 179 2 5 4" xfId="59879"/>
    <cellStyle name="Normal 179 2 6" xfId="16561"/>
    <cellStyle name="Normal 179 2 6 2" xfId="23981"/>
    <cellStyle name="Normal 179 2 6 2 2" xfId="48520"/>
    <cellStyle name="Normal 179 2 6 2 3" xfId="59880"/>
    <cellStyle name="Normal 179 2 6 3" xfId="41315"/>
    <cellStyle name="Normal 179 2 6 4" xfId="59881"/>
    <cellStyle name="Normal 179 2 7" xfId="17645"/>
    <cellStyle name="Normal 179 2 7 2" xfId="25087"/>
    <cellStyle name="Normal 179 2 7 2 2" xfId="49610"/>
    <cellStyle name="Normal 179 2 7 2 3" xfId="59882"/>
    <cellStyle name="Normal 179 2 7 3" xfId="42344"/>
    <cellStyle name="Normal 179 2 7 4" xfId="59883"/>
    <cellStyle name="Normal 179 2 8" xfId="19532"/>
    <cellStyle name="Normal 179 2 8 2" xfId="44108"/>
    <cellStyle name="Normal 179 2 8 3" xfId="59884"/>
    <cellStyle name="Normal 179 2 9" xfId="8078"/>
    <cellStyle name="Normal 179 2 9 2" xfId="33095"/>
    <cellStyle name="Normal 179 3" xfId="2938"/>
    <cellStyle name="Normal 179 3 2" xfId="7103"/>
    <cellStyle name="Normal 179 3 2 2" xfId="26089"/>
    <cellStyle name="Normal 179 3 2 2 2" xfId="50612"/>
    <cellStyle name="Normal 179 3 2 2 3" xfId="59885"/>
    <cellStyle name="Normal 179 3 2 3" xfId="18610"/>
    <cellStyle name="Normal 179 3 2 3 2" xfId="43304"/>
    <cellStyle name="Normal 179 3 2 4" xfId="11033"/>
    <cellStyle name="Normal 179 3 2 4 2" xfId="36050"/>
    <cellStyle name="Normal 179 3 2 5" xfId="32177"/>
    <cellStyle name="Normal 179 3 3" xfId="5124"/>
    <cellStyle name="Normal 179 3 3 2" xfId="12515"/>
    <cellStyle name="Normal 179 3 3 2 2" xfId="37532"/>
    <cellStyle name="Normal 179 3 3 3" xfId="30246"/>
    <cellStyle name="Normal 179 3 4" xfId="9090"/>
    <cellStyle name="Normal 179 3 4 2" xfId="34107"/>
    <cellStyle name="Normal 179 3 5" xfId="28314"/>
    <cellStyle name="Normal 179 3 5 2" xfId="59886"/>
    <cellStyle name="Normal 179 3 6" xfId="59887"/>
    <cellStyle name="Normal 179 4" xfId="6075"/>
    <cellStyle name="Normal 179 4 2" xfId="20846"/>
    <cellStyle name="Normal 179 4 2 2" xfId="45407"/>
    <cellStyle name="Normal 179 4 2 3" xfId="59888"/>
    <cellStyle name="Normal 179 4 3" xfId="14300"/>
    <cellStyle name="Normal 179 4 3 2" xfId="39174"/>
    <cellStyle name="Normal 179 4 4" xfId="10030"/>
    <cellStyle name="Normal 179 4 4 2" xfId="35047"/>
    <cellStyle name="Normal 179 4 5" xfId="31174"/>
    <cellStyle name="Normal 179 5" xfId="4121"/>
    <cellStyle name="Normal 179 5 2" xfId="21856"/>
    <cellStyle name="Normal 179 5 2 2" xfId="46415"/>
    <cellStyle name="Normal 179 5 2 3" xfId="59889"/>
    <cellStyle name="Normal 179 5 3" xfId="12516"/>
    <cellStyle name="Normal 179 5 3 2" xfId="37533"/>
    <cellStyle name="Normal 179 5 4" xfId="29243"/>
    <cellStyle name="Normal 179 6" xfId="15503"/>
    <cellStyle name="Normal 179 6 2" xfId="22878"/>
    <cellStyle name="Normal 179 6 2 2" xfId="47421"/>
    <cellStyle name="Normal 179 6 2 3" xfId="59890"/>
    <cellStyle name="Normal 179 6 3" xfId="40300"/>
    <cellStyle name="Normal 179 6 4" xfId="59891"/>
    <cellStyle name="Normal 179 7" xfId="16560"/>
    <cellStyle name="Normal 179 7 2" xfId="23980"/>
    <cellStyle name="Normal 179 7 2 2" xfId="48519"/>
    <cellStyle name="Normal 179 7 2 3" xfId="59892"/>
    <cellStyle name="Normal 179 7 3" xfId="41314"/>
    <cellStyle name="Normal 179 7 4" xfId="59893"/>
    <cellStyle name="Normal 179 8" xfId="17644"/>
    <cellStyle name="Normal 179 8 2" xfId="25086"/>
    <cellStyle name="Normal 179 8 2 2" xfId="49609"/>
    <cellStyle name="Normal 179 8 2 3" xfId="59894"/>
    <cellStyle name="Normal 179 8 3" xfId="42343"/>
    <cellStyle name="Normal 179 8 4" xfId="59895"/>
    <cellStyle name="Normal 179 9" xfId="19531"/>
    <cellStyle name="Normal 179 9 2" xfId="44107"/>
    <cellStyle name="Normal 179 9 3" xfId="59896"/>
    <cellStyle name="Normal 18" xfId="474"/>
    <cellStyle name="Normal 18 2" xfId="1449"/>
    <cellStyle name="Normal 18 2 10" xfId="27313"/>
    <cellStyle name="Normal 18 2 10 2" xfId="59897"/>
    <cellStyle name="Normal 18 2 11" xfId="59898"/>
    <cellStyle name="Normal 18 2 2" xfId="2940"/>
    <cellStyle name="Normal 18 2 2 2" xfId="7105"/>
    <cellStyle name="Normal 18 2 2 2 2" xfId="26091"/>
    <cellStyle name="Normal 18 2 2 2 2 2" xfId="50614"/>
    <cellStyle name="Normal 18 2 2 2 2 3" xfId="59899"/>
    <cellStyle name="Normal 18 2 2 2 3" xfId="18612"/>
    <cellStyle name="Normal 18 2 2 2 3 2" xfId="43306"/>
    <cellStyle name="Normal 18 2 2 2 4" xfId="11035"/>
    <cellStyle name="Normal 18 2 2 2 4 2" xfId="36052"/>
    <cellStyle name="Normal 18 2 2 2 5" xfId="32179"/>
    <cellStyle name="Normal 18 2 2 3" xfId="5126"/>
    <cellStyle name="Normal 18 2 2 3 2" xfId="12517"/>
    <cellStyle name="Normal 18 2 2 3 2 2" xfId="37534"/>
    <cellStyle name="Normal 18 2 2 3 3" xfId="30248"/>
    <cellStyle name="Normal 18 2 2 4" xfId="9092"/>
    <cellStyle name="Normal 18 2 2 4 2" xfId="34109"/>
    <cellStyle name="Normal 18 2 2 5" xfId="28316"/>
    <cellStyle name="Normal 18 2 2 5 2" xfId="59900"/>
    <cellStyle name="Normal 18 2 2 6" xfId="59901"/>
    <cellStyle name="Normal 18 2 3" xfId="6077"/>
    <cellStyle name="Normal 18 2 3 2" xfId="20848"/>
    <cellStyle name="Normal 18 2 3 2 2" xfId="45409"/>
    <cellStyle name="Normal 18 2 3 2 3" xfId="59902"/>
    <cellStyle name="Normal 18 2 3 3" xfId="14302"/>
    <cellStyle name="Normal 18 2 3 3 2" xfId="39176"/>
    <cellStyle name="Normal 18 2 3 4" xfId="10032"/>
    <cellStyle name="Normal 18 2 3 4 2" xfId="35049"/>
    <cellStyle name="Normal 18 2 3 5" xfId="31176"/>
    <cellStyle name="Normal 18 2 4" xfId="4123"/>
    <cellStyle name="Normal 18 2 4 2" xfId="21858"/>
    <cellStyle name="Normal 18 2 4 2 2" xfId="46417"/>
    <cellStyle name="Normal 18 2 4 2 3" xfId="59903"/>
    <cellStyle name="Normal 18 2 4 3" xfId="12518"/>
    <cellStyle name="Normal 18 2 4 3 2" xfId="37535"/>
    <cellStyle name="Normal 18 2 4 4" xfId="29245"/>
    <cellStyle name="Normal 18 2 5" xfId="15505"/>
    <cellStyle name="Normal 18 2 5 2" xfId="22880"/>
    <cellStyle name="Normal 18 2 5 2 2" xfId="47423"/>
    <cellStyle name="Normal 18 2 5 2 3" xfId="59904"/>
    <cellStyle name="Normal 18 2 5 3" xfId="40302"/>
    <cellStyle name="Normal 18 2 5 4" xfId="59905"/>
    <cellStyle name="Normal 18 2 6" xfId="16562"/>
    <cellStyle name="Normal 18 2 6 2" xfId="23982"/>
    <cellStyle name="Normal 18 2 6 2 2" xfId="48521"/>
    <cellStyle name="Normal 18 2 6 2 3" xfId="59906"/>
    <cellStyle name="Normal 18 2 6 3" xfId="41316"/>
    <cellStyle name="Normal 18 2 6 4" xfId="59907"/>
    <cellStyle name="Normal 18 2 7" xfId="17646"/>
    <cellStyle name="Normal 18 2 7 2" xfId="25088"/>
    <cellStyle name="Normal 18 2 7 2 2" xfId="49611"/>
    <cellStyle name="Normal 18 2 7 2 3" xfId="59908"/>
    <cellStyle name="Normal 18 2 7 3" xfId="42345"/>
    <cellStyle name="Normal 18 2 7 4" xfId="59909"/>
    <cellStyle name="Normal 18 2 8" xfId="19533"/>
    <cellStyle name="Normal 18 2 8 2" xfId="44109"/>
    <cellStyle name="Normal 18 2 8 3" xfId="59910"/>
    <cellStyle name="Normal 18 2 9" xfId="8079"/>
    <cellStyle name="Normal 18 2 9 2" xfId="33096"/>
    <cellStyle name="Normal 18 3" xfId="876"/>
    <cellStyle name="Normal 18 4" xfId="2185"/>
    <cellStyle name="Normal 18 5" xfId="2594"/>
    <cellStyle name="Normal 18 6" xfId="26745"/>
    <cellStyle name="Normal 180" xfId="1450"/>
    <cellStyle name="Normal 180 10" xfId="8080"/>
    <cellStyle name="Normal 180 10 2" xfId="33097"/>
    <cellStyle name="Normal 180 11" xfId="27314"/>
    <cellStyle name="Normal 180 11 2" xfId="59911"/>
    <cellStyle name="Normal 180 12" xfId="59912"/>
    <cellStyle name="Normal 180 2" xfId="1451"/>
    <cellStyle name="Normal 180 2 10" xfId="27315"/>
    <cellStyle name="Normal 180 2 10 2" xfId="59913"/>
    <cellStyle name="Normal 180 2 11" xfId="59914"/>
    <cellStyle name="Normal 180 2 2" xfId="2942"/>
    <cellStyle name="Normal 180 2 2 2" xfId="7107"/>
    <cellStyle name="Normal 180 2 2 2 2" xfId="26093"/>
    <cellStyle name="Normal 180 2 2 2 2 2" xfId="50616"/>
    <cellStyle name="Normal 180 2 2 2 2 3" xfId="59915"/>
    <cellStyle name="Normal 180 2 2 2 3" xfId="18614"/>
    <cellStyle name="Normal 180 2 2 2 3 2" xfId="43308"/>
    <cellStyle name="Normal 180 2 2 2 4" xfId="11037"/>
    <cellStyle name="Normal 180 2 2 2 4 2" xfId="36054"/>
    <cellStyle name="Normal 180 2 2 2 5" xfId="32181"/>
    <cellStyle name="Normal 180 2 2 3" xfId="5128"/>
    <cellStyle name="Normal 180 2 2 3 2" xfId="12519"/>
    <cellStyle name="Normal 180 2 2 3 2 2" xfId="37536"/>
    <cellStyle name="Normal 180 2 2 3 3" xfId="30250"/>
    <cellStyle name="Normal 180 2 2 4" xfId="9094"/>
    <cellStyle name="Normal 180 2 2 4 2" xfId="34111"/>
    <cellStyle name="Normal 180 2 2 5" xfId="28318"/>
    <cellStyle name="Normal 180 2 2 5 2" xfId="59916"/>
    <cellStyle name="Normal 180 2 2 6" xfId="59917"/>
    <cellStyle name="Normal 180 2 3" xfId="6079"/>
    <cellStyle name="Normal 180 2 3 2" xfId="20850"/>
    <cellStyle name="Normal 180 2 3 2 2" xfId="45411"/>
    <cellStyle name="Normal 180 2 3 2 3" xfId="59918"/>
    <cellStyle name="Normal 180 2 3 3" xfId="14304"/>
    <cellStyle name="Normal 180 2 3 3 2" xfId="39178"/>
    <cellStyle name="Normal 180 2 3 4" xfId="10034"/>
    <cellStyle name="Normal 180 2 3 4 2" xfId="35051"/>
    <cellStyle name="Normal 180 2 3 5" xfId="31178"/>
    <cellStyle name="Normal 180 2 4" xfId="4125"/>
    <cellStyle name="Normal 180 2 4 2" xfId="21860"/>
    <cellStyle name="Normal 180 2 4 2 2" xfId="46419"/>
    <cellStyle name="Normal 180 2 4 2 3" xfId="59919"/>
    <cellStyle name="Normal 180 2 4 3" xfId="12520"/>
    <cellStyle name="Normal 180 2 4 3 2" xfId="37537"/>
    <cellStyle name="Normal 180 2 4 4" xfId="29247"/>
    <cellStyle name="Normal 180 2 5" xfId="15507"/>
    <cellStyle name="Normal 180 2 5 2" xfId="22882"/>
    <cellStyle name="Normal 180 2 5 2 2" xfId="47425"/>
    <cellStyle name="Normal 180 2 5 2 3" xfId="59920"/>
    <cellStyle name="Normal 180 2 5 3" xfId="40304"/>
    <cellStyle name="Normal 180 2 5 4" xfId="59921"/>
    <cellStyle name="Normal 180 2 6" xfId="16564"/>
    <cellStyle name="Normal 180 2 6 2" xfId="23984"/>
    <cellStyle name="Normal 180 2 6 2 2" xfId="48523"/>
    <cellStyle name="Normal 180 2 6 2 3" xfId="59922"/>
    <cellStyle name="Normal 180 2 6 3" xfId="41318"/>
    <cellStyle name="Normal 180 2 6 4" xfId="59923"/>
    <cellStyle name="Normal 180 2 7" xfId="17648"/>
    <cellStyle name="Normal 180 2 7 2" xfId="25090"/>
    <cellStyle name="Normal 180 2 7 2 2" xfId="49613"/>
    <cellStyle name="Normal 180 2 7 2 3" xfId="59924"/>
    <cellStyle name="Normal 180 2 7 3" xfId="42347"/>
    <cellStyle name="Normal 180 2 7 4" xfId="59925"/>
    <cellStyle name="Normal 180 2 8" xfId="19535"/>
    <cellStyle name="Normal 180 2 8 2" xfId="44111"/>
    <cellStyle name="Normal 180 2 8 3" xfId="59926"/>
    <cellStyle name="Normal 180 2 9" xfId="8081"/>
    <cellStyle name="Normal 180 2 9 2" xfId="33098"/>
    <cellStyle name="Normal 180 3" xfId="2941"/>
    <cellStyle name="Normal 180 3 2" xfId="7106"/>
    <cellStyle name="Normal 180 3 2 2" xfId="26092"/>
    <cellStyle name="Normal 180 3 2 2 2" xfId="50615"/>
    <cellStyle name="Normal 180 3 2 2 3" xfId="59927"/>
    <cellStyle name="Normal 180 3 2 3" xfId="18613"/>
    <cellStyle name="Normal 180 3 2 3 2" xfId="43307"/>
    <cellStyle name="Normal 180 3 2 4" xfId="11036"/>
    <cellStyle name="Normal 180 3 2 4 2" xfId="36053"/>
    <cellStyle name="Normal 180 3 2 5" xfId="32180"/>
    <cellStyle name="Normal 180 3 3" xfId="5127"/>
    <cellStyle name="Normal 180 3 3 2" xfId="12521"/>
    <cellStyle name="Normal 180 3 3 2 2" xfId="37538"/>
    <cellStyle name="Normal 180 3 3 3" xfId="30249"/>
    <cellStyle name="Normal 180 3 4" xfId="9093"/>
    <cellStyle name="Normal 180 3 4 2" xfId="34110"/>
    <cellStyle name="Normal 180 3 5" xfId="28317"/>
    <cellStyle name="Normal 180 3 5 2" xfId="59928"/>
    <cellStyle name="Normal 180 3 6" xfId="59929"/>
    <cellStyle name="Normal 180 4" xfId="6078"/>
    <cellStyle name="Normal 180 4 2" xfId="20849"/>
    <cellStyle name="Normal 180 4 2 2" xfId="45410"/>
    <cellStyle name="Normal 180 4 2 3" xfId="59930"/>
    <cellStyle name="Normal 180 4 3" xfId="14303"/>
    <cellStyle name="Normal 180 4 3 2" xfId="39177"/>
    <cellStyle name="Normal 180 4 4" xfId="10033"/>
    <cellStyle name="Normal 180 4 4 2" xfId="35050"/>
    <cellStyle name="Normal 180 4 5" xfId="31177"/>
    <cellStyle name="Normal 180 5" xfId="4124"/>
    <cellStyle name="Normal 180 5 2" xfId="21859"/>
    <cellStyle name="Normal 180 5 2 2" xfId="46418"/>
    <cellStyle name="Normal 180 5 2 3" xfId="59931"/>
    <cellStyle name="Normal 180 5 3" xfId="12522"/>
    <cellStyle name="Normal 180 5 3 2" xfId="37539"/>
    <cellStyle name="Normal 180 5 4" xfId="29246"/>
    <cellStyle name="Normal 180 6" xfId="15506"/>
    <cellStyle name="Normal 180 6 2" xfId="22881"/>
    <cellStyle name="Normal 180 6 2 2" xfId="47424"/>
    <cellStyle name="Normal 180 6 2 3" xfId="59932"/>
    <cellStyle name="Normal 180 6 3" xfId="40303"/>
    <cellStyle name="Normal 180 6 4" xfId="59933"/>
    <cellStyle name="Normal 180 7" xfId="16563"/>
    <cellStyle name="Normal 180 7 2" xfId="23983"/>
    <cellStyle name="Normal 180 7 2 2" xfId="48522"/>
    <cellStyle name="Normal 180 7 2 3" xfId="59934"/>
    <cellStyle name="Normal 180 7 3" xfId="41317"/>
    <cellStyle name="Normal 180 7 4" xfId="59935"/>
    <cellStyle name="Normal 180 8" xfId="17647"/>
    <cellStyle name="Normal 180 8 2" xfId="25089"/>
    <cellStyle name="Normal 180 8 2 2" xfId="49612"/>
    <cellStyle name="Normal 180 8 2 3" xfId="59936"/>
    <cellStyle name="Normal 180 8 3" xfId="42346"/>
    <cellStyle name="Normal 180 8 4" xfId="59937"/>
    <cellStyle name="Normal 180 9" xfId="19534"/>
    <cellStyle name="Normal 180 9 2" xfId="44110"/>
    <cellStyle name="Normal 180 9 3" xfId="59938"/>
    <cellStyle name="Normal 181" xfId="1452"/>
    <cellStyle name="Normal 181 10" xfId="8082"/>
    <cellStyle name="Normal 181 10 2" xfId="33099"/>
    <cellStyle name="Normal 181 11" xfId="27316"/>
    <cellStyle name="Normal 181 11 2" xfId="59939"/>
    <cellStyle name="Normal 181 12" xfId="59940"/>
    <cellStyle name="Normal 181 2" xfId="1453"/>
    <cellStyle name="Normal 181 2 10" xfId="27317"/>
    <cellStyle name="Normal 181 2 10 2" xfId="59941"/>
    <cellStyle name="Normal 181 2 11" xfId="59942"/>
    <cellStyle name="Normal 181 2 2" xfId="2944"/>
    <cellStyle name="Normal 181 2 2 2" xfId="7109"/>
    <cellStyle name="Normal 181 2 2 2 2" xfId="26095"/>
    <cellStyle name="Normal 181 2 2 2 2 2" xfId="50618"/>
    <cellStyle name="Normal 181 2 2 2 2 3" xfId="59943"/>
    <cellStyle name="Normal 181 2 2 2 3" xfId="18616"/>
    <cellStyle name="Normal 181 2 2 2 3 2" xfId="43310"/>
    <cellStyle name="Normal 181 2 2 2 4" xfId="11039"/>
    <cellStyle name="Normal 181 2 2 2 4 2" xfId="36056"/>
    <cellStyle name="Normal 181 2 2 2 5" xfId="32183"/>
    <cellStyle name="Normal 181 2 2 3" xfId="5130"/>
    <cellStyle name="Normal 181 2 2 3 2" xfId="12523"/>
    <cellStyle name="Normal 181 2 2 3 2 2" xfId="37540"/>
    <cellStyle name="Normal 181 2 2 3 3" xfId="30252"/>
    <cellStyle name="Normal 181 2 2 4" xfId="9096"/>
    <cellStyle name="Normal 181 2 2 4 2" xfId="34113"/>
    <cellStyle name="Normal 181 2 2 5" xfId="28320"/>
    <cellStyle name="Normal 181 2 2 5 2" xfId="59944"/>
    <cellStyle name="Normal 181 2 2 6" xfId="59945"/>
    <cellStyle name="Normal 181 2 3" xfId="6081"/>
    <cellStyle name="Normal 181 2 3 2" xfId="20852"/>
    <cellStyle name="Normal 181 2 3 2 2" xfId="45413"/>
    <cellStyle name="Normal 181 2 3 2 3" xfId="59946"/>
    <cellStyle name="Normal 181 2 3 3" xfId="14306"/>
    <cellStyle name="Normal 181 2 3 3 2" xfId="39180"/>
    <cellStyle name="Normal 181 2 3 4" xfId="10036"/>
    <cellStyle name="Normal 181 2 3 4 2" xfId="35053"/>
    <cellStyle name="Normal 181 2 3 5" xfId="31180"/>
    <cellStyle name="Normal 181 2 4" xfId="4127"/>
    <cellStyle name="Normal 181 2 4 2" xfId="21862"/>
    <cellStyle name="Normal 181 2 4 2 2" xfId="46421"/>
    <cellStyle name="Normal 181 2 4 2 3" xfId="59947"/>
    <cellStyle name="Normal 181 2 4 3" xfId="12524"/>
    <cellStyle name="Normal 181 2 4 3 2" xfId="37541"/>
    <cellStyle name="Normal 181 2 4 4" xfId="29249"/>
    <cellStyle name="Normal 181 2 5" xfId="15509"/>
    <cellStyle name="Normal 181 2 5 2" xfId="22884"/>
    <cellStyle name="Normal 181 2 5 2 2" xfId="47427"/>
    <cellStyle name="Normal 181 2 5 2 3" xfId="59948"/>
    <cellStyle name="Normal 181 2 5 3" xfId="40306"/>
    <cellStyle name="Normal 181 2 5 4" xfId="59949"/>
    <cellStyle name="Normal 181 2 6" xfId="16566"/>
    <cellStyle name="Normal 181 2 6 2" xfId="23986"/>
    <cellStyle name="Normal 181 2 6 2 2" xfId="48525"/>
    <cellStyle name="Normal 181 2 6 2 3" xfId="59950"/>
    <cellStyle name="Normal 181 2 6 3" xfId="41320"/>
    <cellStyle name="Normal 181 2 6 4" xfId="59951"/>
    <cellStyle name="Normal 181 2 7" xfId="17650"/>
    <cellStyle name="Normal 181 2 7 2" xfId="25092"/>
    <cellStyle name="Normal 181 2 7 2 2" xfId="49615"/>
    <cellStyle name="Normal 181 2 7 2 3" xfId="59952"/>
    <cellStyle name="Normal 181 2 7 3" xfId="42349"/>
    <cellStyle name="Normal 181 2 7 4" xfId="59953"/>
    <cellStyle name="Normal 181 2 8" xfId="19537"/>
    <cellStyle name="Normal 181 2 8 2" xfId="44113"/>
    <cellStyle name="Normal 181 2 8 3" xfId="59954"/>
    <cellStyle name="Normal 181 2 9" xfId="8083"/>
    <cellStyle name="Normal 181 2 9 2" xfId="33100"/>
    <cellStyle name="Normal 181 3" xfId="2943"/>
    <cellStyle name="Normal 181 3 2" xfId="7108"/>
    <cellStyle name="Normal 181 3 2 2" xfId="26094"/>
    <cellStyle name="Normal 181 3 2 2 2" xfId="50617"/>
    <cellStyle name="Normal 181 3 2 2 3" xfId="59955"/>
    <cellStyle name="Normal 181 3 2 3" xfId="18615"/>
    <cellStyle name="Normal 181 3 2 3 2" xfId="43309"/>
    <cellStyle name="Normal 181 3 2 4" xfId="11038"/>
    <cellStyle name="Normal 181 3 2 4 2" xfId="36055"/>
    <cellStyle name="Normal 181 3 2 5" xfId="32182"/>
    <cellStyle name="Normal 181 3 3" xfId="5129"/>
    <cellStyle name="Normal 181 3 3 2" xfId="12525"/>
    <cellStyle name="Normal 181 3 3 2 2" xfId="37542"/>
    <cellStyle name="Normal 181 3 3 3" xfId="30251"/>
    <cellStyle name="Normal 181 3 4" xfId="9095"/>
    <cellStyle name="Normal 181 3 4 2" xfId="34112"/>
    <cellStyle name="Normal 181 3 5" xfId="28319"/>
    <cellStyle name="Normal 181 3 5 2" xfId="59956"/>
    <cellStyle name="Normal 181 3 6" xfId="59957"/>
    <cellStyle name="Normal 181 4" xfId="6080"/>
    <cellStyle name="Normal 181 4 2" xfId="20851"/>
    <cellStyle name="Normal 181 4 2 2" xfId="45412"/>
    <cellStyle name="Normal 181 4 2 3" xfId="59958"/>
    <cellStyle name="Normal 181 4 3" xfId="14305"/>
    <cellStyle name="Normal 181 4 3 2" xfId="39179"/>
    <cellStyle name="Normal 181 4 4" xfId="10035"/>
    <cellStyle name="Normal 181 4 4 2" xfId="35052"/>
    <cellStyle name="Normal 181 4 5" xfId="31179"/>
    <cellStyle name="Normal 181 5" xfId="4126"/>
    <cellStyle name="Normal 181 5 2" xfId="21861"/>
    <cellStyle name="Normal 181 5 2 2" xfId="46420"/>
    <cellStyle name="Normal 181 5 2 3" xfId="59959"/>
    <cellStyle name="Normal 181 5 3" xfId="12526"/>
    <cellStyle name="Normal 181 5 3 2" xfId="37543"/>
    <cellStyle name="Normal 181 5 4" xfId="29248"/>
    <cellStyle name="Normal 181 6" xfId="15508"/>
    <cellStyle name="Normal 181 6 2" xfId="22883"/>
    <cellStyle name="Normal 181 6 2 2" xfId="47426"/>
    <cellStyle name="Normal 181 6 2 3" xfId="59960"/>
    <cellStyle name="Normal 181 6 3" xfId="40305"/>
    <cellStyle name="Normal 181 6 4" xfId="59961"/>
    <cellStyle name="Normal 181 7" xfId="16565"/>
    <cellStyle name="Normal 181 7 2" xfId="23985"/>
    <cellStyle name="Normal 181 7 2 2" xfId="48524"/>
    <cellStyle name="Normal 181 7 2 3" xfId="59962"/>
    <cellStyle name="Normal 181 7 3" xfId="41319"/>
    <cellStyle name="Normal 181 7 4" xfId="59963"/>
    <cellStyle name="Normal 181 8" xfId="17649"/>
    <cellStyle name="Normal 181 8 2" xfId="25091"/>
    <cellStyle name="Normal 181 8 2 2" xfId="49614"/>
    <cellStyle name="Normal 181 8 2 3" xfId="59964"/>
    <cellStyle name="Normal 181 8 3" xfId="42348"/>
    <cellStyle name="Normal 181 8 4" xfId="59965"/>
    <cellStyle name="Normal 181 9" xfId="19536"/>
    <cellStyle name="Normal 181 9 2" xfId="44112"/>
    <cellStyle name="Normal 181 9 3" xfId="59966"/>
    <cellStyle name="Normal 182" xfId="1454"/>
    <cellStyle name="Normal 182 10" xfId="8084"/>
    <cellStyle name="Normal 182 10 2" xfId="33101"/>
    <cellStyle name="Normal 182 11" xfId="27318"/>
    <cellStyle name="Normal 182 11 2" xfId="59967"/>
    <cellStyle name="Normal 182 12" xfId="59968"/>
    <cellStyle name="Normal 182 2" xfId="1455"/>
    <cellStyle name="Normal 182 2 10" xfId="27319"/>
    <cellStyle name="Normal 182 2 10 2" xfId="59969"/>
    <cellStyle name="Normal 182 2 11" xfId="59970"/>
    <cellStyle name="Normal 182 2 2" xfId="2946"/>
    <cellStyle name="Normal 182 2 2 2" xfId="7111"/>
    <cellStyle name="Normal 182 2 2 2 2" xfId="26097"/>
    <cellStyle name="Normal 182 2 2 2 2 2" xfId="50620"/>
    <cellStyle name="Normal 182 2 2 2 2 3" xfId="59971"/>
    <cellStyle name="Normal 182 2 2 2 3" xfId="18618"/>
    <cellStyle name="Normal 182 2 2 2 3 2" xfId="43312"/>
    <cellStyle name="Normal 182 2 2 2 4" xfId="11041"/>
    <cellStyle name="Normal 182 2 2 2 4 2" xfId="36058"/>
    <cellStyle name="Normal 182 2 2 2 5" xfId="32185"/>
    <cellStyle name="Normal 182 2 2 3" xfId="5132"/>
    <cellStyle name="Normal 182 2 2 3 2" xfId="12527"/>
    <cellStyle name="Normal 182 2 2 3 2 2" xfId="37544"/>
    <cellStyle name="Normal 182 2 2 3 3" xfId="30254"/>
    <cellStyle name="Normal 182 2 2 4" xfId="9098"/>
    <cellStyle name="Normal 182 2 2 4 2" xfId="34115"/>
    <cellStyle name="Normal 182 2 2 5" xfId="28322"/>
    <cellStyle name="Normal 182 2 2 5 2" xfId="59972"/>
    <cellStyle name="Normal 182 2 2 6" xfId="59973"/>
    <cellStyle name="Normal 182 2 3" xfId="6083"/>
    <cellStyle name="Normal 182 2 3 2" xfId="20854"/>
    <cellStyle name="Normal 182 2 3 2 2" xfId="45415"/>
    <cellStyle name="Normal 182 2 3 2 3" xfId="59974"/>
    <cellStyle name="Normal 182 2 3 3" xfId="14308"/>
    <cellStyle name="Normal 182 2 3 3 2" xfId="39182"/>
    <cellStyle name="Normal 182 2 3 4" xfId="10038"/>
    <cellStyle name="Normal 182 2 3 4 2" xfId="35055"/>
    <cellStyle name="Normal 182 2 3 5" xfId="31182"/>
    <cellStyle name="Normal 182 2 4" xfId="4129"/>
    <cellStyle name="Normal 182 2 4 2" xfId="21864"/>
    <cellStyle name="Normal 182 2 4 2 2" xfId="46423"/>
    <cellStyle name="Normal 182 2 4 2 3" xfId="59975"/>
    <cellStyle name="Normal 182 2 4 3" xfId="12528"/>
    <cellStyle name="Normal 182 2 4 3 2" xfId="37545"/>
    <cellStyle name="Normal 182 2 4 4" xfId="29251"/>
    <cellStyle name="Normal 182 2 5" xfId="15511"/>
    <cellStyle name="Normal 182 2 5 2" xfId="22886"/>
    <cellStyle name="Normal 182 2 5 2 2" xfId="47429"/>
    <cellStyle name="Normal 182 2 5 2 3" xfId="59976"/>
    <cellStyle name="Normal 182 2 5 3" xfId="40308"/>
    <cellStyle name="Normal 182 2 5 4" xfId="59977"/>
    <cellStyle name="Normal 182 2 6" xfId="16568"/>
    <cellStyle name="Normal 182 2 6 2" xfId="23988"/>
    <cellStyle name="Normal 182 2 6 2 2" xfId="48527"/>
    <cellStyle name="Normal 182 2 6 2 3" xfId="59978"/>
    <cellStyle name="Normal 182 2 6 3" xfId="41322"/>
    <cellStyle name="Normal 182 2 6 4" xfId="59979"/>
    <cellStyle name="Normal 182 2 7" xfId="17652"/>
    <cellStyle name="Normal 182 2 7 2" xfId="25094"/>
    <cellStyle name="Normal 182 2 7 2 2" xfId="49617"/>
    <cellStyle name="Normal 182 2 7 2 3" xfId="59980"/>
    <cellStyle name="Normal 182 2 7 3" xfId="42351"/>
    <cellStyle name="Normal 182 2 7 4" xfId="59981"/>
    <cellStyle name="Normal 182 2 8" xfId="19539"/>
    <cellStyle name="Normal 182 2 8 2" xfId="44115"/>
    <cellStyle name="Normal 182 2 8 3" xfId="59982"/>
    <cellStyle name="Normal 182 2 9" xfId="8085"/>
    <cellStyle name="Normal 182 2 9 2" xfId="33102"/>
    <cellStyle name="Normal 182 3" xfId="2945"/>
    <cellStyle name="Normal 182 3 2" xfId="7110"/>
    <cellStyle name="Normal 182 3 2 2" xfId="26096"/>
    <cellStyle name="Normal 182 3 2 2 2" xfId="50619"/>
    <cellStyle name="Normal 182 3 2 2 3" xfId="59983"/>
    <cellStyle name="Normal 182 3 2 3" xfId="18617"/>
    <cellStyle name="Normal 182 3 2 3 2" xfId="43311"/>
    <cellStyle name="Normal 182 3 2 4" xfId="11040"/>
    <cellStyle name="Normal 182 3 2 4 2" xfId="36057"/>
    <cellStyle name="Normal 182 3 2 5" xfId="32184"/>
    <cellStyle name="Normal 182 3 3" xfId="5131"/>
    <cellStyle name="Normal 182 3 3 2" xfId="12529"/>
    <cellStyle name="Normal 182 3 3 2 2" xfId="37546"/>
    <cellStyle name="Normal 182 3 3 3" xfId="30253"/>
    <cellStyle name="Normal 182 3 4" xfId="9097"/>
    <cellStyle name="Normal 182 3 4 2" xfId="34114"/>
    <cellStyle name="Normal 182 3 5" xfId="28321"/>
    <cellStyle name="Normal 182 3 5 2" xfId="59984"/>
    <cellStyle name="Normal 182 3 6" xfId="59985"/>
    <cellStyle name="Normal 182 4" xfId="6082"/>
    <cellStyle name="Normal 182 4 2" xfId="20853"/>
    <cellStyle name="Normal 182 4 2 2" xfId="45414"/>
    <cellStyle name="Normal 182 4 2 3" xfId="59986"/>
    <cellStyle name="Normal 182 4 3" xfId="14307"/>
    <cellStyle name="Normal 182 4 3 2" xfId="39181"/>
    <cellStyle name="Normal 182 4 4" xfId="10037"/>
    <cellStyle name="Normal 182 4 4 2" xfId="35054"/>
    <cellStyle name="Normal 182 4 5" xfId="31181"/>
    <cellStyle name="Normal 182 5" xfId="4128"/>
    <cellStyle name="Normal 182 5 2" xfId="21863"/>
    <cellStyle name="Normal 182 5 2 2" xfId="46422"/>
    <cellStyle name="Normal 182 5 2 3" xfId="59987"/>
    <cellStyle name="Normal 182 5 3" xfId="12530"/>
    <cellStyle name="Normal 182 5 3 2" xfId="37547"/>
    <cellStyle name="Normal 182 5 4" xfId="29250"/>
    <cellStyle name="Normal 182 6" xfId="15510"/>
    <cellStyle name="Normal 182 6 2" xfId="22885"/>
    <cellStyle name="Normal 182 6 2 2" xfId="47428"/>
    <cellStyle name="Normal 182 6 2 3" xfId="59988"/>
    <cellStyle name="Normal 182 6 3" xfId="40307"/>
    <cellStyle name="Normal 182 6 4" xfId="59989"/>
    <cellStyle name="Normal 182 7" xfId="16567"/>
    <cellStyle name="Normal 182 7 2" xfId="23987"/>
    <cellStyle name="Normal 182 7 2 2" xfId="48526"/>
    <cellStyle name="Normal 182 7 2 3" xfId="59990"/>
    <cellStyle name="Normal 182 7 3" xfId="41321"/>
    <cellStyle name="Normal 182 7 4" xfId="59991"/>
    <cellStyle name="Normal 182 8" xfId="17651"/>
    <cellStyle name="Normal 182 8 2" xfId="25093"/>
    <cellStyle name="Normal 182 8 2 2" xfId="49616"/>
    <cellStyle name="Normal 182 8 2 3" xfId="59992"/>
    <cellStyle name="Normal 182 8 3" xfId="42350"/>
    <cellStyle name="Normal 182 8 4" xfId="59993"/>
    <cellStyle name="Normal 182 9" xfId="19538"/>
    <cellStyle name="Normal 182 9 2" xfId="44114"/>
    <cellStyle name="Normal 182 9 3" xfId="59994"/>
    <cellStyle name="Normal 183" xfId="1456"/>
    <cellStyle name="Normal 183 10" xfId="8086"/>
    <cellStyle name="Normal 183 10 2" xfId="33103"/>
    <cellStyle name="Normal 183 11" xfId="27320"/>
    <cellStyle name="Normal 183 11 2" xfId="59995"/>
    <cellStyle name="Normal 183 12" xfId="59996"/>
    <cellStyle name="Normal 183 2" xfId="1457"/>
    <cellStyle name="Normal 183 2 10" xfId="27321"/>
    <cellStyle name="Normal 183 2 10 2" xfId="59997"/>
    <cellStyle name="Normal 183 2 11" xfId="59998"/>
    <cellStyle name="Normal 183 2 2" xfId="2948"/>
    <cellStyle name="Normal 183 2 2 2" xfId="7113"/>
    <cellStyle name="Normal 183 2 2 2 2" xfId="26099"/>
    <cellStyle name="Normal 183 2 2 2 2 2" xfId="50622"/>
    <cellStyle name="Normal 183 2 2 2 2 3" xfId="59999"/>
    <cellStyle name="Normal 183 2 2 2 3" xfId="18620"/>
    <cellStyle name="Normal 183 2 2 2 3 2" xfId="43314"/>
    <cellStyle name="Normal 183 2 2 2 4" xfId="11043"/>
    <cellStyle name="Normal 183 2 2 2 4 2" xfId="36060"/>
    <cellStyle name="Normal 183 2 2 2 5" xfId="32187"/>
    <cellStyle name="Normal 183 2 2 3" xfId="5134"/>
    <cellStyle name="Normal 183 2 2 3 2" xfId="12531"/>
    <cellStyle name="Normal 183 2 2 3 2 2" xfId="37548"/>
    <cellStyle name="Normal 183 2 2 3 3" xfId="30256"/>
    <cellStyle name="Normal 183 2 2 4" xfId="9100"/>
    <cellStyle name="Normal 183 2 2 4 2" xfId="34117"/>
    <cellStyle name="Normal 183 2 2 5" xfId="28324"/>
    <cellStyle name="Normal 183 2 2 5 2" xfId="60000"/>
    <cellStyle name="Normal 183 2 2 6" xfId="60001"/>
    <cellStyle name="Normal 183 2 3" xfId="6085"/>
    <cellStyle name="Normal 183 2 3 2" xfId="20856"/>
    <cellStyle name="Normal 183 2 3 2 2" xfId="45417"/>
    <cellStyle name="Normal 183 2 3 2 3" xfId="60002"/>
    <cellStyle name="Normal 183 2 3 3" xfId="14310"/>
    <cellStyle name="Normal 183 2 3 3 2" xfId="39184"/>
    <cellStyle name="Normal 183 2 3 4" xfId="10040"/>
    <cellStyle name="Normal 183 2 3 4 2" xfId="35057"/>
    <cellStyle name="Normal 183 2 3 5" xfId="31184"/>
    <cellStyle name="Normal 183 2 4" xfId="4131"/>
    <cellStyle name="Normal 183 2 4 2" xfId="21866"/>
    <cellStyle name="Normal 183 2 4 2 2" xfId="46425"/>
    <cellStyle name="Normal 183 2 4 2 3" xfId="60003"/>
    <cellStyle name="Normal 183 2 4 3" xfId="12532"/>
    <cellStyle name="Normal 183 2 4 3 2" xfId="37549"/>
    <cellStyle name="Normal 183 2 4 4" xfId="29253"/>
    <cellStyle name="Normal 183 2 5" xfId="15513"/>
    <cellStyle name="Normal 183 2 5 2" xfId="22888"/>
    <cellStyle name="Normal 183 2 5 2 2" xfId="47431"/>
    <cellStyle name="Normal 183 2 5 2 3" xfId="60004"/>
    <cellStyle name="Normal 183 2 5 3" xfId="40310"/>
    <cellStyle name="Normal 183 2 5 4" xfId="60005"/>
    <cellStyle name="Normal 183 2 6" xfId="16570"/>
    <cellStyle name="Normal 183 2 6 2" xfId="23990"/>
    <cellStyle name="Normal 183 2 6 2 2" xfId="48529"/>
    <cellStyle name="Normal 183 2 6 2 3" xfId="60006"/>
    <cellStyle name="Normal 183 2 6 3" xfId="41324"/>
    <cellStyle name="Normal 183 2 6 4" xfId="60007"/>
    <cellStyle name="Normal 183 2 7" xfId="17654"/>
    <cellStyle name="Normal 183 2 7 2" xfId="25096"/>
    <cellStyle name="Normal 183 2 7 2 2" xfId="49619"/>
    <cellStyle name="Normal 183 2 7 2 3" xfId="60008"/>
    <cellStyle name="Normal 183 2 7 3" xfId="42353"/>
    <cellStyle name="Normal 183 2 7 4" xfId="60009"/>
    <cellStyle name="Normal 183 2 8" xfId="19541"/>
    <cellStyle name="Normal 183 2 8 2" xfId="44117"/>
    <cellStyle name="Normal 183 2 8 3" xfId="60010"/>
    <cellStyle name="Normal 183 2 9" xfId="8087"/>
    <cellStyle name="Normal 183 2 9 2" xfId="33104"/>
    <cellStyle name="Normal 183 3" xfId="2947"/>
    <cellStyle name="Normal 183 3 2" xfId="7112"/>
    <cellStyle name="Normal 183 3 2 2" xfId="26098"/>
    <cellStyle name="Normal 183 3 2 2 2" xfId="50621"/>
    <cellStyle name="Normal 183 3 2 2 3" xfId="60011"/>
    <cellStyle name="Normal 183 3 2 3" xfId="18619"/>
    <cellStyle name="Normal 183 3 2 3 2" xfId="43313"/>
    <cellStyle name="Normal 183 3 2 4" xfId="11042"/>
    <cellStyle name="Normal 183 3 2 4 2" xfId="36059"/>
    <cellStyle name="Normal 183 3 2 5" xfId="32186"/>
    <cellStyle name="Normal 183 3 3" xfId="5133"/>
    <cellStyle name="Normal 183 3 3 2" xfId="12533"/>
    <cellStyle name="Normal 183 3 3 2 2" xfId="37550"/>
    <cellStyle name="Normal 183 3 3 3" xfId="30255"/>
    <cellStyle name="Normal 183 3 4" xfId="9099"/>
    <cellStyle name="Normal 183 3 4 2" xfId="34116"/>
    <cellStyle name="Normal 183 3 5" xfId="28323"/>
    <cellStyle name="Normal 183 3 5 2" xfId="60012"/>
    <cellStyle name="Normal 183 3 6" xfId="60013"/>
    <cellStyle name="Normal 183 4" xfId="6084"/>
    <cellStyle name="Normal 183 4 2" xfId="20855"/>
    <cellStyle name="Normal 183 4 2 2" xfId="45416"/>
    <cellStyle name="Normal 183 4 2 3" xfId="60014"/>
    <cellStyle name="Normal 183 4 3" xfId="14309"/>
    <cellStyle name="Normal 183 4 3 2" xfId="39183"/>
    <cellStyle name="Normal 183 4 4" xfId="10039"/>
    <cellStyle name="Normal 183 4 4 2" xfId="35056"/>
    <cellStyle name="Normal 183 4 5" xfId="31183"/>
    <cellStyle name="Normal 183 5" xfId="4130"/>
    <cellStyle name="Normal 183 5 2" xfId="21865"/>
    <cellStyle name="Normal 183 5 2 2" xfId="46424"/>
    <cellStyle name="Normal 183 5 2 3" xfId="60015"/>
    <cellStyle name="Normal 183 5 3" xfId="12534"/>
    <cellStyle name="Normal 183 5 3 2" xfId="37551"/>
    <cellStyle name="Normal 183 5 4" xfId="29252"/>
    <cellStyle name="Normal 183 6" xfId="15512"/>
    <cellStyle name="Normal 183 6 2" xfId="22887"/>
    <cellStyle name="Normal 183 6 2 2" xfId="47430"/>
    <cellStyle name="Normal 183 6 2 3" xfId="60016"/>
    <cellStyle name="Normal 183 6 3" xfId="40309"/>
    <cellStyle name="Normal 183 6 4" xfId="60017"/>
    <cellStyle name="Normal 183 7" xfId="16569"/>
    <cellStyle name="Normal 183 7 2" xfId="23989"/>
    <cellStyle name="Normal 183 7 2 2" xfId="48528"/>
    <cellStyle name="Normal 183 7 2 3" xfId="60018"/>
    <cellStyle name="Normal 183 7 3" xfId="41323"/>
    <cellStyle name="Normal 183 7 4" xfId="60019"/>
    <cellStyle name="Normal 183 8" xfId="17653"/>
    <cellStyle name="Normal 183 8 2" xfId="25095"/>
    <cellStyle name="Normal 183 8 2 2" xfId="49618"/>
    <cellStyle name="Normal 183 8 2 3" xfId="60020"/>
    <cellStyle name="Normal 183 8 3" xfId="42352"/>
    <cellStyle name="Normal 183 8 4" xfId="60021"/>
    <cellStyle name="Normal 183 9" xfId="19540"/>
    <cellStyle name="Normal 183 9 2" xfId="44116"/>
    <cellStyle name="Normal 183 9 3" xfId="60022"/>
    <cellStyle name="Normal 184" xfId="1458"/>
    <cellStyle name="Normal 184 10" xfId="8088"/>
    <cellStyle name="Normal 184 10 2" xfId="33105"/>
    <cellStyle name="Normal 184 11" xfId="27322"/>
    <cellStyle name="Normal 184 11 2" xfId="60023"/>
    <cellStyle name="Normal 184 12" xfId="60024"/>
    <cellStyle name="Normal 184 2" xfId="1459"/>
    <cellStyle name="Normal 184 2 10" xfId="27323"/>
    <cellStyle name="Normal 184 2 10 2" xfId="60025"/>
    <cellStyle name="Normal 184 2 11" xfId="60026"/>
    <cellStyle name="Normal 184 2 2" xfId="2950"/>
    <cellStyle name="Normal 184 2 2 2" xfId="7115"/>
    <cellStyle name="Normal 184 2 2 2 2" xfId="26101"/>
    <cellStyle name="Normal 184 2 2 2 2 2" xfId="50624"/>
    <cellStyle name="Normal 184 2 2 2 2 3" xfId="60027"/>
    <cellStyle name="Normal 184 2 2 2 3" xfId="18622"/>
    <cellStyle name="Normal 184 2 2 2 3 2" xfId="43316"/>
    <cellStyle name="Normal 184 2 2 2 4" xfId="11045"/>
    <cellStyle name="Normal 184 2 2 2 4 2" xfId="36062"/>
    <cellStyle name="Normal 184 2 2 2 5" xfId="32189"/>
    <cellStyle name="Normal 184 2 2 3" xfId="5136"/>
    <cellStyle name="Normal 184 2 2 3 2" xfId="12535"/>
    <cellStyle name="Normal 184 2 2 3 2 2" xfId="37552"/>
    <cellStyle name="Normal 184 2 2 3 3" xfId="30258"/>
    <cellStyle name="Normal 184 2 2 4" xfId="9102"/>
    <cellStyle name="Normal 184 2 2 4 2" xfId="34119"/>
    <cellStyle name="Normal 184 2 2 5" xfId="28326"/>
    <cellStyle name="Normal 184 2 2 5 2" xfId="60028"/>
    <cellStyle name="Normal 184 2 2 6" xfId="60029"/>
    <cellStyle name="Normal 184 2 3" xfId="6087"/>
    <cellStyle name="Normal 184 2 3 2" xfId="20858"/>
    <cellStyle name="Normal 184 2 3 2 2" xfId="45419"/>
    <cellStyle name="Normal 184 2 3 2 3" xfId="60030"/>
    <cellStyle name="Normal 184 2 3 3" xfId="14312"/>
    <cellStyle name="Normal 184 2 3 3 2" xfId="39186"/>
    <cellStyle name="Normal 184 2 3 4" xfId="10042"/>
    <cellStyle name="Normal 184 2 3 4 2" xfId="35059"/>
    <cellStyle name="Normal 184 2 3 5" xfId="31186"/>
    <cellStyle name="Normal 184 2 4" xfId="4133"/>
    <cellStyle name="Normal 184 2 4 2" xfId="21868"/>
    <cellStyle name="Normal 184 2 4 2 2" xfId="46427"/>
    <cellStyle name="Normal 184 2 4 2 3" xfId="60031"/>
    <cellStyle name="Normal 184 2 4 3" xfId="12536"/>
    <cellStyle name="Normal 184 2 4 3 2" xfId="37553"/>
    <cellStyle name="Normal 184 2 4 4" xfId="29255"/>
    <cellStyle name="Normal 184 2 5" xfId="15515"/>
    <cellStyle name="Normal 184 2 5 2" xfId="22890"/>
    <cellStyle name="Normal 184 2 5 2 2" xfId="47433"/>
    <cellStyle name="Normal 184 2 5 2 3" xfId="60032"/>
    <cellStyle name="Normal 184 2 5 3" xfId="40312"/>
    <cellStyle name="Normal 184 2 5 4" xfId="60033"/>
    <cellStyle name="Normal 184 2 6" xfId="16572"/>
    <cellStyle name="Normal 184 2 6 2" xfId="23992"/>
    <cellStyle name="Normal 184 2 6 2 2" xfId="48531"/>
    <cellStyle name="Normal 184 2 6 2 3" xfId="60034"/>
    <cellStyle name="Normal 184 2 6 3" xfId="41326"/>
    <cellStyle name="Normal 184 2 6 4" xfId="60035"/>
    <cellStyle name="Normal 184 2 7" xfId="17656"/>
    <cellStyle name="Normal 184 2 7 2" xfId="25098"/>
    <cellStyle name="Normal 184 2 7 2 2" xfId="49621"/>
    <cellStyle name="Normal 184 2 7 2 3" xfId="60036"/>
    <cellStyle name="Normal 184 2 7 3" xfId="42355"/>
    <cellStyle name="Normal 184 2 7 4" xfId="60037"/>
    <cellStyle name="Normal 184 2 8" xfId="19543"/>
    <cellStyle name="Normal 184 2 8 2" xfId="44119"/>
    <cellStyle name="Normal 184 2 8 3" xfId="60038"/>
    <cellStyle name="Normal 184 2 9" xfId="8089"/>
    <cellStyle name="Normal 184 2 9 2" xfId="33106"/>
    <cellStyle name="Normal 184 3" xfId="2949"/>
    <cellStyle name="Normal 184 3 2" xfId="7114"/>
    <cellStyle name="Normal 184 3 2 2" xfId="26100"/>
    <cellStyle name="Normal 184 3 2 2 2" xfId="50623"/>
    <cellStyle name="Normal 184 3 2 2 3" xfId="60039"/>
    <cellStyle name="Normal 184 3 2 3" xfId="18621"/>
    <cellStyle name="Normal 184 3 2 3 2" xfId="43315"/>
    <cellStyle name="Normal 184 3 2 4" xfId="11044"/>
    <cellStyle name="Normal 184 3 2 4 2" xfId="36061"/>
    <cellStyle name="Normal 184 3 2 5" xfId="32188"/>
    <cellStyle name="Normal 184 3 3" xfId="5135"/>
    <cellStyle name="Normal 184 3 3 2" xfId="12537"/>
    <cellStyle name="Normal 184 3 3 2 2" xfId="37554"/>
    <cellStyle name="Normal 184 3 3 3" xfId="30257"/>
    <cellStyle name="Normal 184 3 4" xfId="9101"/>
    <cellStyle name="Normal 184 3 4 2" xfId="34118"/>
    <cellStyle name="Normal 184 3 5" xfId="28325"/>
    <cellStyle name="Normal 184 3 5 2" xfId="60040"/>
    <cellStyle name="Normal 184 3 6" xfId="60041"/>
    <cellStyle name="Normal 184 4" xfId="6086"/>
    <cellStyle name="Normal 184 4 2" xfId="20857"/>
    <cellStyle name="Normal 184 4 2 2" xfId="45418"/>
    <cellStyle name="Normal 184 4 2 3" xfId="60042"/>
    <cellStyle name="Normal 184 4 3" xfId="14311"/>
    <cellStyle name="Normal 184 4 3 2" xfId="39185"/>
    <cellStyle name="Normal 184 4 4" xfId="10041"/>
    <cellStyle name="Normal 184 4 4 2" xfId="35058"/>
    <cellStyle name="Normal 184 4 5" xfId="31185"/>
    <cellStyle name="Normal 184 5" xfId="4132"/>
    <cellStyle name="Normal 184 5 2" xfId="21867"/>
    <cellStyle name="Normal 184 5 2 2" xfId="46426"/>
    <cellStyle name="Normal 184 5 2 3" xfId="60043"/>
    <cellStyle name="Normal 184 5 3" xfId="12538"/>
    <cellStyle name="Normal 184 5 3 2" xfId="37555"/>
    <cellStyle name="Normal 184 5 4" xfId="29254"/>
    <cellStyle name="Normal 184 6" xfId="15514"/>
    <cellStyle name="Normal 184 6 2" xfId="22889"/>
    <cellStyle name="Normal 184 6 2 2" xfId="47432"/>
    <cellStyle name="Normal 184 6 2 3" xfId="60044"/>
    <cellStyle name="Normal 184 6 3" xfId="40311"/>
    <cellStyle name="Normal 184 6 4" xfId="60045"/>
    <cellStyle name="Normal 184 7" xfId="16571"/>
    <cellStyle name="Normal 184 7 2" xfId="23991"/>
    <cellStyle name="Normal 184 7 2 2" xfId="48530"/>
    <cellStyle name="Normal 184 7 2 3" xfId="60046"/>
    <cellStyle name="Normal 184 7 3" xfId="41325"/>
    <cellStyle name="Normal 184 7 4" xfId="60047"/>
    <cellStyle name="Normal 184 8" xfId="17655"/>
    <cellStyle name="Normal 184 8 2" xfId="25097"/>
    <cellStyle name="Normal 184 8 2 2" xfId="49620"/>
    <cellStyle name="Normal 184 8 2 3" xfId="60048"/>
    <cellStyle name="Normal 184 8 3" xfId="42354"/>
    <cellStyle name="Normal 184 8 4" xfId="60049"/>
    <cellStyle name="Normal 184 9" xfId="19542"/>
    <cellStyle name="Normal 184 9 2" xfId="44118"/>
    <cellStyle name="Normal 184 9 3" xfId="60050"/>
    <cellStyle name="Normal 185" xfId="1460"/>
    <cellStyle name="Normal 185 10" xfId="8090"/>
    <cellStyle name="Normal 185 10 2" xfId="33107"/>
    <cellStyle name="Normal 185 11" xfId="27324"/>
    <cellStyle name="Normal 185 11 2" xfId="60051"/>
    <cellStyle name="Normal 185 12" xfId="60052"/>
    <cellStyle name="Normal 185 2" xfId="1461"/>
    <cellStyle name="Normal 185 2 10" xfId="27325"/>
    <cellStyle name="Normal 185 2 10 2" xfId="60053"/>
    <cellStyle name="Normal 185 2 11" xfId="60054"/>
    <cellStyle name="Normal 185 2 2" xfId="2952"/>
    <cellStyle name="Normal 185 2 2 2" xfId="7117"/>
    <cellStyle name="Normal 185 2 2 2 2" xfId="26103"/>
    <cellStyle name="Normal 185 2 2 2 2 2" xfId="50626"/>
    <cellStyle name="Normal 185 2 2 2 2 3" xfId="60055"/>
    <cellStyle name="Normal 185 2 2 2 3" xfId="18624"/>
    <cellStyle name="Normal 185 2 2 2 3 2" xfId="43318"/>
    <cellStyle name="Normal 185 2 2 2 4" xfId="11047"/>
    <cellStyle name="Normal 185 2 2 2 4 2" xfId="36064"/>
    <cellStyle name="Normal 185 2 2 2 5" xfId="32191"/>
    <cellStyle name="Normal 185 2 2 3" xfId="5138"/>
    <cellStyle name="Normal 185 2 2 3 2" xfId="12539"/>
    <cellStyle name="Normal 185 2 2 3 2 2" xfId="37556"/>
    <cellStyle name="Normal 185 2 2 3 3" xfId="30260"/>
    <cellStyle name="Normal 185 2 2 4" xfId="9104"/>
    <cellStyle name="Normal 185 2 2 4 2" xfId="34121"/>
    <cellStyle name="Normal 185 2 2 5" xfId="28328"/>
    <cellStyle name="Normal 185 2 2 5 2" xfId="60056"/>
    <cellStyle name="Normal 185 2 2 6" xfId="60057"/>
    <cellStyle name="Normal 185 2 3" xfId="6089"/>
    <cellStyle name="Normal 185 2 3 2" xfId="20860"/>
    <cellStyle name="Normal 185 2 3 2 2" xfId="45421"/>
    <cellStyle name="Normal 185 2 3 2 3" xfId="60058"/>
    <cellStyle name="Normal 185 2 3 3" xfId="14314"/>
    <cellStyle name="Normal 185 2 3 3 2" xfId="39188"/>
    <cellStyle name="Normal 185 2 3 4" xfId="10044"/>
    <cellStyle name="Normal 185 2 3 4 2" xfId="35061"/>
    <cellStyle name="Normal 185 2 3 5" xfId="31188"/>
    <cellStyle name="Normal 185 2 4" xfId="4135"/>
    <cellStyle name="Normal 185 2 4 2" xfId="21870"/>
    <cellStyle name="Normal 185 2 4 2 2" xfId="46429"/>
    <cellStyle name="Normal 185 2 4 2 3" xfId="60059"/>
    <cellStyle name="Normal 185 2 4 3" xfId="12540"/>
    <cellStyle name="Normal 185 2 4 3 2" xfId="37557"/>
    <cellStyle name="Normal 185 2 4 4" xfId="29257"/>
    <cellStyle name="Normal 185 2 5" xfId="15517"/>
    <cellStyle name="Normal 185 2 5 2" xfId="22892"/>
    <cellStyle name="Normal 185 2 5 2 2" xfId="47435"/>
    <cellStyle name="Normal 185 2 5 2 3" xfId="60060"/>
    <cellStyle name="Normal 185 2 5 3" xfId="40314"/>
    <cellStyle name="Normal 185 2 5 4" xfId="60061"/>
    <cellStyle name="Normal 185 2 6" xfId="16574"/>
    <cellStyle name="Normal 185 2 6 2" xfId="23994"/>
    <cellStyle name="Normal 185 2 6 2 2" xfId="48533"/>
    <cellStyle name="Normal 185 2 6 2 3" xfId="60062"/>
    <cellStyle name="Normal 185 2 6 3" xfId="41328"/>
    <cellStyle name="Normal 185 2 6 4" xfId="60063"/>
    <cellStyle name="Normal 185 2 7" xfId="17658"/>
    <cellStyle name="Normal 185 2 7 2" xfId="25100"/>
    <cellStyle name="Normal 185 2 7 2 2" xfId="49623"/>
    <cellStyle name="Normal 185 2 7 2 3" xfId="60064"/>
    <cellStyle name="Normal 185 2 7 3" xfId="42357"/>
    <cellStyle name="Normal 185 2 7 4" xfId="60065"/>
    <cellStyle name="Normal 185 2 8" xfId="19545"/>
    <cellStyle name="Normal 185 2 8 2" xfId="44121"/>
    <cellStyle name="Normal 185 2 8 3" xfId="60066"/>
    <cellStyle name="Normal 185 2 9" xfId="8091"/>
    <cellStyle name="Normal 185 2 9 2" xfId="33108"/>
    <cellStyle name="Normal 185 3" xfId="2951"/>
    <cellStyle name="Normal 185 3 2" xfId="7116"/>
    <cellStyle name="Normal 185 3 2 2" xfId="26102"/>
    <cellStyle name="Normal 185 3 2 2 2" xfId="50625"/>
    <cellStyle name="Normal 185 3 2 2 3" xfId="60067"/>
    <cellStyle name="Normal 185 3 2 3" xfId="18623"/>
    <cellStyle name="Normal 185 3 2 3 2" xfId="43317"/>
    <cellStyle name="Normal 185 3 2 4" xfId="11046"/>
    <cellStyle name="Normal 185 3 2 4 2" xfId="36063"/>
    <cellStyle name="Normal 185 3 2 5" xfId="32190"/>
    <cellStyle name="Normal 185 3 3" xfId="5137"/>
    <cellStyle name="Normal 185 3 3 2" xfId="12541"/>
    <cellStyle name="Normal 185 3 3 2 2" xfId="37558"/>
    <cellStyle name="Normal 185 3 3 3" xfId="30259"/>
    <cellStyle name="Normal 185 3 4" xfId="9103"/>
    <cellStyle name="Normal 185 3 4 2" xfId="34120"/>
    <cellStyle name="Normal 185 3 5" xfId="28327"/>
    <cellStyle name="Normal 185 3 5 2" xfId="60068"/>
    <cellStyle name="Normal 185 3 6" xfId="60069"/>
    <cellStyle name="Normal 185 4" xfId="6088"/>
    <cellStyle name="Normal 185 4 2" xfId="20859"/>
    <cellStyle name="Normal 185 4 2 2" xfId="45420"/>
    <cellStyle name="Normal 185 4 2 3" xfId="60070"/>
    <cellStyle name="Normal 185 4 3" xfId="14313"/>
    <cellStyle name="Normal 185 4 3 2" xfId="39187"/>
    <cellStyle name="Normal 185 4 4" xfId="10043"/>
    <cellStyle name="Normal 185 4 4 2" xfId="35060"/>
    <cellStyle name="Normal 185 4 5" xfId="31187"/>
    <cellStyle name="Normal 185 5" xfId="4134"/>
    <cellStyle name="Normal 185 5 2" xfId="21869"/>
    <cellStyle name="Normal 185 5 2 2" xfId="46428"/>
    <cellStyle name="Normal 185 5 2 3" xfId="60071"/>
    <cellStyle name="Normal 185 5 3" xfId="12542"/>
    <cellStyle name="Normal 185 5 3 2" xfId="37559"/>
    <cellStyle name="Normal 185 5 4" xfId="29256"/>
    <cellStyle name="Normal 185 6" xfId="15516"/>
    <cellStyle name="Normal 185 6 2" xfId="22891"/>
    <cellStyle name="Normal 185 6 2 2" xfId="47434"/>
    <cellStyle name="Normal 185 6 2 3" xfId="60072"/>
    <cellStyle name="Normal 185 6 3" xfId="40313"/>
    <cellStyle name="Normal 185 6 4" xfId="60073"/>
    <cellStyle name="Normal 185 7" xfId="16573"/>
    <cellStyle name="Normal 185 7 2" xfId="23993"/>
    <cellStyle name="Normal 185 7 2 2" xfId="48532"/>
    <cellStyle name="Normal 185 7 2 3" xfId="60074"/>
    <cellStyle name="Normal 185 7 3" xfId="41327"/>
    <cellStyle name="Normal 185 7 4" xfId="60075"/>
    <cellStyle name="Normal 185 8" xfId="17657"/>
    <cellStyle name="Normal 185 8 2" xfId="25099"/>
    <cellStyle name="Normal 185 8 2 2" xfId="49622"/>
    <cellStyle name="Normal 185 8 2 3" xfId="60076"/>
    <cellStyle name="Normal 185 8 3" xfId="42356"/>
    <cellStyle name="Normal 185 8 4" xfId="60077"/>
    <cellStyle name="Normal 185 9" xfId="19544"/>
    <cellStyle name="Normal 185 9 2" xfId="44120"/>
    <cellStyle name="Normal 185 9 3" xfId="60078"/>
    <cellStyle name="Normal 186" xfId="1462"/>
    <cellStyle name="Normal 186 10" xfId="8092"/>
    <cellStyle name="Normal 186 10 2" xfId="33109"/>
    <cellStyle name="Normal 186 11" xfId="27326"/>
    <cellStyle name="Normal 186 11 2" xfId="60079"/>
    <cellStyle name="Normal 186 12" xfId="60080"/>
    <cellStyle name="Normal 186 2" xfId="1463"/>
    <cellStyle name="Normal 186 2 10" xfId="27327"/>
    <cellStyle name="Normal 186 2 10 2" xfId="60081"/>
    <cellStyle name="Normal 186 2 11" xfId="60082"/>
    <cellStyle name="Normal 186 2 2" xfId="2954"/>
    <cellStyle name="Normal 186 2 2 2" xfId="7119"/>
    <cellStyle name="Normal 186 2 2 2 2" xfId="26105"/>
    <cellStyle name="Normal 186 2 2 2 2 2" xfId="50628"/>
    <cellStyle name="Normal 186 2 2 2 2 3" xfId="60083"/>
    <cellStyle name="Normal 186 2 2 2 3" xfId="18626"/>
    <cellStyle name="Normal 186 2 2 2 3 2" xfId="43320"/>
    <cellStyle name="Normal 186 2 2 2 4" xfId="11049"/>
    <cellStyle name="Normal 186 2 2 2 4 2" xfId="36066"/>
    <cellStyle name="Normal 186 2 2 2 5" xfId="32193"/>
    <cellStyle name="Normal 186 2 2 3" xfId="5140"/>
    <cellStyle name="Normal 186 2 2 3 2" xfId="12543"/>
    <cellStyle name="Normal 186 2 2 3 2 2" xfId="37560"/>
    <cellStyle name="Normal 186 2 2 3 3" xfId="30262"/>
    <cellStyle name="Normal 186 2 2 4" xfId="9106"/>
    <cellStyle name="Normal 186 2 2 4 2" xfId="34123"/>
    <cellStyle name="Normal 186 2 2 5" xfId="28330"/>
    <cellStyle name="Normal 186 2 2 5 2" xfId="60084"/>
    <cellStyle name="Normal 186 2 2 6" xfId="60085"/>
    <cellStyle name="Normal 186 2 3" xfId="6091"/>
    <cellStyle name="Normal 186 2 3 2" xfId="20862"/>
    <cellStyle name="Normal 186 2 3 2 2" xfId="45423"/>
    <cellStyle name="Normal 186 2 3 2 3" xfId="60086"/>
    <cellStyle name="Normal 186 2 3 3" xfId="14316"/>
    <cellStyle name="Normal 186 2 3 3 2" xfId="39190"/>
    <cellStyle name="Normal 186 2 3 4" xfId="10046"/>
    <cellStyle name="Normal 186 2 3 4 2" xfId="35063"/>
    <cellStyle name="Normal 186 2 3 5" xfId="31190"/>
    <cellStyle name="Normal 186 2 4" xfId="4137"/>
    <cellStyle name="Normal 186 2 4 2" xfId="21872"/>
    <cellStyle name="Normal 186 2 4 2 2" xfId="46431"/>
    <cellStyle name="Normal 186 2 4 2 3" xfId="60087"/>
    <cellStyle name="Normal 186 2 4 3" xfId="12544"/>
    <cellStyle name="Normal 186 2 4 3 2" xfId="37561"/>
    <cellStyle name="Normal 186 2 4 4" xfId="29259"/>
    <cellStyle name="Normal 186 2 5" xfId="15519"/>
    <cellStyle name="Normal 186 2 5 2" xfId="22894"/>
    <cellStyle name="Normal 186 2 5 2 2" xfId="47437"/>
    <cellStyle name="Normal 186 2 5 2 3" xfId="60088"/>
    <cellStyle name="Normal 186 2 5 3" xfId="40316"/>
    <cellStyle name="Normal 186 2 5 4" xfId="60089"/>
    <cellStyle name="Normal 186 2 6" xfId="16576"/>
    <cellStyle name="Normal 186 2 6 2" xfId="23996"/>
    <cellStyle name="Normal 186 2 6 2 2" xfId="48535"/>
    <cellStyle name="Normal 186 2 6 2 3" xfId="60090"/>
    <cellStyle name="Normal 186 2 6 3" xfId="41330"/>
    <cellStyle name="Normal 186 2 6 4" xfId="60091"/>
    <cellStyle name="Normal 186 2 7" xfId="17660"/>
    <cellStyle name="Normal 186 2 7 2" xfId="25102"/>
    <cellStyle name="Normal 186 2 7 2 2" xfId="49625"/>
    <cellStyle name="Normal 186 2 7 2 3" xfId="60092"/>
    <cellStyle name="Normal 186 2 7 3" xfId="42359"/>
    <cellStyle name="Normal 186 2 7 4" xfId="60093"/>
    <cellStyle name="Normal 186 2 8" xfId="19547"/>
    <cellStyle name="Normal 186 2 8 2" xfId="44123"/>
    <cellStyle name="Normal 186 2 8 3" xfId="60094"/>
    <cellStyle name="Normal 186 2 9" xfId="8093"/>
    <cellStyle name="Normal 186 2 9 2" xfId="33110"/>
    <cellStyle name="Normal 186 3" xfId="2953"/>
    <cellStyle name="Normal 186 3 2" xfId="7118"/>
    <cellStyle name="Normal 186 3 2 2" xfId="26104"/>
    <cellStyle name="Normal 186 3 2 2 2" xfId="50627"/>
    <cellStyle name="Normal 186 3 2 2 3" xfId="60095"/>
    <cellStyle name="Normal 186 3 2 3" xfId="18625"/>
    <cellStyle name="Normal 186 3 2 3 2" xfId="43319"/>
    <cellStyle name="Normal 186 3 2 4" xfId="11048"/>
    <cellStyle name="Normal 186 3 2 4 2" xfId="36065"/>
    <cellStyle name="Normal 186 3 2 5" xfId="32192"/>
    <cellStyle name="Normal 186 3 3" xfId="5139"/>
    <cellStyle name="Normal 186 3 3 2" xfId="12545"/>
    <cellStyle name="Normal 186 3 3 2 2" xfId="37562"/>
    <cellStyle name="Normal 186 3 3 3" xfId="30261"/>
    <cellStyle name="Normal 186 3 4" xfId="9105"/>
    <cellStyle name="Normal 186 3 4 2" xfId="34122"/>
    <cellStyle name="Normal 186 3 5" xfId="28329"/>
    <cellStyle name="Normal 186 3 5 2" xfId="60096"/>
    <cellStyle name="Normal 186 3 6" xfId="60097"/>
    <cellStyle name="Normal 186 4" xfId="6090"/>
    <cellStyle name="Normal 186 4 2" xfId="20861"/>
    <cellStyle name="Normal 186 4 2 2" xfId="45422"/>
    <cellStyle name="Normal 186 4 2 3" xfId="60098"/>
    <cellStyle name="Normal 186 4 3" xfId="14315"/>
    <cellStyle name="Normal 186 4 3 2" xfId="39189"/>
    <cellStyle name="Normal 186 4 4" xfId="10045"/>
    <cellStyle name="Normal 186 4 4 2" xfId="35062"/>
    <cellStyle name="Normal 186 4 5" xfId="31189"/>
    <cellStyle name="Normal 186 5" xfId="4136"/>
    <cellStyle name="Normal 186 5 2" xfId="21871"/>
    <cellStyle name="Normal 186 5 2 2" xfId="46430"/>
    <cellStyle name="Normal 186 5 2 3" xfId="60099"/>
    <cellStyle name="Normal 186 5 3" xfId="12546"/>
    <cellStyle name="Normal 186 5 3 2" xfId="37563"/>
    <cellStyle name="Normal 186 5 4" xfId="29258"/>
    <cellStyle name="Normal 186 6" xfId="15518"/>
    <cellStyle name="Normal 186 6 2" xfId="22893"/>
    <cellStyle name="Normal 186 6 2 2" xfId="47436"/>
    <cellStyle name="Normal 186 6 2 3" xfId="60100"/>
    <cellStyle name="Normal 186 6 3" xfId="40315"/>
    <cellStyle name="Normal 186 6 4" xfId="60101"/>
    <cellStyle name="Normal 186 7" xfId="16575"/>
    <cellStyle name="Normal 186 7 2" xfId="23995"/>
    <cellStyle name="Normal 186 7 2 2" xfId="48534"/>
    <cellStyle name="Normal 186 7 2 3" xfId="60102"/>
    <cellStyle name="Normal 186 7 3" xfId="41329"/>
    <cellStyle name="Normal 186 7 4" xfId="60103"/>
    <cellStyle name="Normal 186 8" xfId="17659"/>
    <cellStyle name="Normal 186 8 2" xfId="25101"/>
    <cellStyle name="Normal 186 8 2 2" xfId="49624"/>
    <cellStyle name="Normal 186 8 2 3" xfId="60104"/>
    <cellStyle name="Normal 186 8 3" xfId="42358"/>
    <cellStyle name="Normal 186 8 4" xfId="60105"/>
    <cellStyle name="Normal 186 9" xfId="19546"/>
    <cellStyle name="Normal 186 9 2" xfId="44122"/>
    <cellStyle name="Normal 186 9 3" xfId="60106"/>
    <cellStyle name="Normal 187" xfId="1464"/>
    <cellStyle name="Normal 187 10" xfId="8094"/>
    <cellStyle name="Normal 187 10 2" xfId="33111"/>
    <cellStyle name="Normal 187 11" xfId="27328"/>
    <cellStyle name="Normal 187 11 2" xfId="60107"/>
    <cellStyle name="Normal 187 12" xfId="60108"/>
    <cellStyle name="Normal 187 2" xfId="1465"/>
    <cellStyle name="Normal 187 2 10" xfId="27329"/>
    <cellStyle name="Normal 187 2 10 2" xfId="60109"/>
    <cellStyle name="Normal 187 2 11" xfId="60110"/>
    <cellStyle name="Normal 187 2 2" xfId="2956"/>
    <cellStyle name="Normal 187 2 2 2" xfId="7121"/>
    <cellStyle name="Normal 187 2 2 2 2" xfId="26107"/>
    <cellStyle name="Normal 187 2 2 2 2 2" xfId="50630"/>
    <cellStyle name="Normal 187 2 2 2 2 3" xfId="60111"/>
    <cellStyle name="Normal 187 2 2 2 3" xfId="18628"/>
    <cellStyle name="Normal 187 2 2 2 3 2" xfId="43322"/>
    <cellStyle name="Normal 187 2 2 2 4" xfId="11051"/>
    <cellStyle name="Normal 187 2 2 2 4 2" xfId="36068"/>
    <cellStyle name="Normal 187 2 2 2 5" xfId="32195"/>
    <cellStyle name="Normal 187 2 2 3" xfId="5142"/>
    <cellStyle name="Normal 187 2 2 3 2" xfId="12547"/>
    <cellStyle name="Normal 187 2 2 3 2 2" xfId="37564"/>
    <cellStyle name="Normal 187 2 2 3 3" xfId="30264"/>
    <cellStyle name="Normal 187 2 2 4" xfId="9108"/>
    <cellStyle name="Normal 187 2 2 4 2" xfId="34125"/>
    <cellStyle name="Normal 187 2 2 5" xfId="28332"/>
    <cellStyle name="Normal 187 2 2 5 2" xfId="60112"/>
    <cellStyle name="Normal 187 2 2 6" xfId="60113"/>
    <cellStyle name="Normal 187 2 3" xfId="6093"/>
    <cellStyle name="Normal 187 2 3 2" xfId="20864"/>
    <cellStyle name="Normal 187 2 3 2 2" xfId="45425"/>
    <cellStyle name="Normal 187 2 3 2 3" xfId="60114"/>
    <cellStyle name="Normal 187 2 3 3" xfId="14318"/>
    <cellStyle name="Normal 187 2 3 3 2" xfId="39192"/>
    <cellStyle name="Normal 187 2 3 4" xfId="10048"/>
    <cellStyle name="Normal 187 2 3 4 2" xfId="35065"/>
    <cellStyle name="Normal 187 2 3 5" xfId="31192"/>
    <cellStyle name="Normal 187 2 4" xfId="4139"/>
    <cellStyle name="Normal 187 2 4 2" xfId="21874"/>
    <cellStyle name="Normal 187 2 4 2 2" xfId="46433"/>
    <cellStyle name="Normal 187 2 4 2 3" xfId="60115"/>
    <cellStyle name="Normal 187 2 4 3" xfId="12548"/>
    <cellStyle name="Normal 187 2 4 3 2" xfId="37565"/>
    <cellStyle name="Normal 187 2 4 4" xfId="29261"/>
    <cellStyle name="Normal 187 2 5" xfId="15521"/>
    <cellStyle name="Normal 187 2 5 2" xfId="22896"/>
    <cellStyle name="Normal 187 2 5 2 2" xfId="47439"/>
    <cellStyle name="Normal 187 2 5 2 3" xfId="60116"/>
    <cellStyle name="Normal 187 2 5 3" xfId="40318"/>
    <cellStyle name="Normal 187 2 5 4" xfId="60117"/>
    <cellStyle name="Normal 187 2 6" xfId="16578"/>
    <cellStyle name="Normal 187 2 6 2" xfId="23998"/>
    <cellStyle name="Normal 187 2 6 2 2" xfId="48537"/>
    <cellStyle name="Normal 187 2 6 2 3" xfId="60118"/>
    <cellStyle name="Normal 187 2 6 3" xfId="41332"/>
    <cellStyle name="Normal 187 2 6 4" xfId="60119"/>
    <cellStyle name="Normal 187 2 7" xfId="17662"/>
    <cellStyle name="Normal 187 2 7 2" xfId="25104"/>
    <cellStyle name="Normal 187 2 7 2 2" xfId="49627"/>
    <cellStyle name="Normal 187 2 7 2 3" xfId="60120"/>
    <cellStyle name="Normal 187 2 7 3" xfId="42361"/>
    <cellStyle name="Normal 187 2 7 4" xfId="60121"/>
    <cellStyle name="Normal 187 2 8" xfId="19549"/>
    <cellStyle name="Normal 187 2 8 2" xfId="44125"/>
    <cellStyle name="Normal 187 2 8 3" xfId="60122"/>
    <cellStyle name="Normal 187 2 9" xfId="8095"/>
    <cellStyle name="Normal 187 2 9 2" xfId="33112"/>
    <cellStyle name="Normal 187 3" xfId="2955"/>
    <cellStyle name="Normal 187 3 2" xfId="7120"/>
    <cellStyle name="Normal 187 3 2 2" xfId="26106"/>
    <cellStyle name="Normal 187 3 2 2 2" xfId="50629"/>
    <cellStyle name="Normal 187 3 2 2 3" xfId="60123"/>
    <cellStyle name="Normal 187 3 2 3" xfId="18627"/>
    <cellStyle name="Normal 187 3 2 3 2" xfId="43321"/>
    <cellStyle name="Normal 187 3 2 4" xfId="11050"/>
    <cellStyle name="Normal 187 3 2 4 2" xfId="36067"/>
    <cellStyle name="Normal 187 3 2 5" xfId="32194"/>
    <cellStyle name="Normal 187 3 3" xfId="5141"/>
    <cellStyle name="Normal 187 3 3 2" xfId="12549"/>
    <cellStyle name="Normal 187 3 3 2 2" xfId="37566"/>
    <cellStyle name="Normal 187 3 3 3" xfId="30263"/>
    <cellStyle name="Normal 187 3 4" xfId="9107"/>
    <cellStyle name="Normal 187 3 4 2" xfId="34124"/>
    <cellStyle name="Normal 187 3 5" xfId="28331"/>
    <cellStyle name="Normal 187 3 5 2" xfId="60124"/>
    <cellStyle name="Normal 187 3 6" xfId="60125"/>
    <cellStyle name="Normal 187 4" xfId="6092"/>
    <cellStyle name="Normal 187 4 2" xfId="20863"/>
    <cellStyle name="Normal 187 4 2 2" xfId="45424"/>
    <cellStyle name="Normal 187 4 2 3" xfId="60126"/>
    <cellStyle name="Normal 187 4 3" xfId="14317"/>
    <cellStyle name="Normal 187 4 3 2" xfId="39191"/>
    <cellStyle name="Normal 187 4 4" xfId="10047"/>
    <cellStyle name="Normal 187 4 4 2" xfId="35064"/>
    <cellStyle name="Normal 187 4 5" xfId="31191"/>
    <cellStyle name="Normal 187 5" xfId="4138"/>
    <cellStyle name="Normal 187 5 2" xfId="21873"/>
    <cellStyle name="Normal 187 5 2 2" xfId="46432"/>
    <cellStyle name="Normal 187 5 2 3" xfId="60127"/>
    <cellStyle name="Normal 187 5 3" xfId="12550"/>
    <cellStyle name="Normal 187 5 3 2" xfId="37567"/>
    <cellStyle name="Normal 187 5 4" xfId="29260"/>
    <cellStyle name="Normal 187 6" xfId="15520"/>
    <cellStyle name="Normal 187 6 2" xfId="22895"/>
    <cellStyle name="Normal 187 6 2 2" xfId="47438"/>
    <cellStyle name="Normal 187 6 2 3" xfId="60128"/>
    <cellStyle name="Normal 187 6 3" xfId="40317"/>
    <cellStyle name="Normal 187 6 4" xfId="60129"/>
    <cellStyle name="Normal 187 7" xfId="16577"/>
    <cellStyle name="Normal 187 7 2" xfId="23997"/>
    <cellStyle name="Normal 187 7 2 2" xfId="48536"/>
    <cellStyle name="Normal 187 7 2 3" xfId="60130"/>
    <cellStyle name="Normal 187 7 3" xfId="41331"/>
    <cellStyle name="Normal 187 7 4" xfId="60131"/>
    <cellStyle name="Normal 187 8" xfId="17661"/>
    <cellStyle name="Normal 187 8 2" xfId="25103"/>
    <cellStyle name="Normal 187 8 2 2" xfId="49626"/>
    <cellStyle name="Normal 187 8 2 3" xfId="60132"/>
    <cellStyle name="Normal 187 8 3" xfId="42360"/>
    <cellStyle name="Normal 187 8 4" xfId="60133"/>
    <cellStyle name="Normal 187 9" xfId="19548"/>
    <cellStyle name="Normal 187 9 2" xfId="44124"/>
    <cellStyle name="Normal 187 9 3" xfId="60134"/>
    <cellStyle name="Normal 188" xfId="1466"/>
    <cellStyle name="Normal 188 10" xfId="8096"/>
    <cellStyle name="Normal 188 10 2" xfId="33113"/>
    <cellStyle name="Normal 188 11" xfId="27330"/>
    <cellStyle name="Normal 188 11 2" xfId="60135"/>
    <cellStyle name="Normal 188 12" xfId="60136"/>
    <cellStyle name="Normal 188 2" xfId="1467"/>
    <cellStyle name="Normal 188 2 10" xfId="27331"/>
    <cellStyle name="Normal 188 2 10 2" xfId="60137"/>
    <cellStyle name="Normal 188 2 11" xfId="60138"/>
    <cellStyle name="Normal 188 2 2" xfId="2958"/>
    <cellStyle name="Normal 188 2 2 2" xfId="7123"/>
    <cellStyle name="Normal 188 2 2 2 2" xfId="26109"/>
    <cellStyle name="Normal 188 2 2 2 2 2" xfId="50632"/>
    <cellStyle name="Normal 188 2 2 2 2 3" xfId="60139"/>
    <cellStyle name="Normal 188 2 2 2 3" xfId="18630"/>
    <cellStyle name="Normal 188 2 2 2 3 2" xfId="43324"/>
    <cellStyle name="Normal 188 2 2 2 4" xfId="11053"/>
    <cellStyle name="Normal 188 2 2 2 4 2" xfId="36070"/>
    <cellStyle name="Normal 188 2 2 2 5" xfId="32197"/>
    <cellStyle name="Normal 188 2 2 3" xfId="5144"/>
    <cellStyle name="Normal 188 2 2 3 2" xfId="12551"/>
    <cellStyle name="Normal 188 2 2 3 2 2" xfId="37568"/>
    <cellStyle name="Normal 188 2 2 3 3" xfId="30266"/>
    <cellStyle name="Normal 188 2 2 4" xfId="9110"/>
    <cellStyle name="Normal 188 2 2 4 2" xfId="34127"/>
    <cellStyle name="Normal 188 2 2 5" xfId="28334"/>
    <cellStyle name="Normal 188 2 2 5 2" xfId="60140"/>
    <cellStyle name="Normal 188 2 2 6" xfId="60141"/>
    <cellStyle name="Normal 188 2 3" xfId="6095"/>
    <cellStyle name="Normal 188 2 3 2" xfId="20866"/>
    <cellStyle name="Normal 188 2 3 2 2" xfId="45427"/>
    <cellStyle name="Normal 188 2 3 2 3" xfId="60142"/>
    <cellStyle name="Normal 188 2 3 3" xfId="14320"/>
    <cellStyle name="Normal 188 2 3 3 2" xfId="39194"/>
    <cellStyle name="Normal 188 2 3 4" xfId="10050"/>
    <cellStyle name="Normal 188 2 3 4 2" xfId="35067"/>
    <cellStyle name="Normal 188 2 3 5" xfId="31194"/>
    <cellStyle name="Normal 188 2 4" xfId="4141"/>
    <cellStyle name="Normal 188 2 4 2" xfId="21876"/>
    <cellStyle name="Normal 188 2 4 2 2" xfId="46435"/>
    <cellStyle name="Normal 188 2 4 2 3" xfId="60143"/>
    <cellStyle name="Normal 188 2 4 3" xfId="12552"/>
    <cellStyle name="Normal 188 2 4 3 2" xfId="37569"/>
    <cellStyle name="Normal 188 2 4 4" xfId="29263"/>
    <cellStyle name="Normal 188 2 5" xfId="15523"/>
    <cellStyle name="Normal 188 2 5 2" xfId="22898"/>
    <cellStyle name="Normal 188 2 5 2 2" xfId="47441"/>
    <cellStyle name="Normal 188 2 5 2 3" xfId="60144"/>
    <cellStyle name="Normal 188 2 5 3" xfId="40320"/>
    <cellStyle name="Normal 188 2 5 4" xfId="60145"/>
    <cellStyle name="Normal 188 2 6" xfId="16580"/>
    <cellStyle name="Normal 188 2 6 2" xfId="24000"/>
    <cellStyle name="Normal 188 2 6 2 2" xfId="48539"/>
    <cellStyle name="Normal 188 2 6 2 3" xfId="60146"/>
    <cellStyle name="Normal 188 2 6 3" xfId="41334"/>
    <cellStyle name="Normal 188 2 6 4" xfId="60147"/>
    <cellStyle name="Normal 188 2 7" xfId="17664"/>
    <cellStyle name="Normal 188 2 7 2" xfId="25106"/>
    <cellStyle name="Normal 188 2 7 2 2" xfId="49629"/>
    <cellStyle name="Normal 188 2 7 2 3" xfId="60148"/>
    <cellStyle name="Normal 188 2 7 3" xfId="42363"/>
    <cellStyle name="Normal 188 2 7 4" xfId="60149"/>
    <cellStyle name="Normal 188 2 8" xfId="19551"/>
    <cellStyle name="Normal 188 2 8 2" xfId="44127"/>
    <cellStyle name="Normal 188 2 8 3" xfId="60150"/>
    <cellStyle name="Normal 188 2 9" xfId="8097"/>
    <cellStyle name="Normal 188 2 9 2" xfId="33114"/>
    <cellStyle name="Normal 188 3" xfId="2957"/>
    <cellStyle name="Normal 188 3 2" xfId="7122"/>
    <cellStyle name="Normal 188 3 2 2" xfId="26108"/>
    <cellStyle name="Normal 188 3 2 2 2" xfId="50631"/>
    <cellStyle name="Normal 188 3 2 2 3" xfId="60151"/>
    <cellStyle name="Normal 188 3 2 3" xfId="18629"/>
    <cellStyle name="Normal 188 3 2 3 2" xfId="43323"/>
    <cellStyle name="Normal 188 3 2 4" xfId="11052"/>
    <cellStyle name="Normal 188 3 2 4 2" xfId="36069"/>
    <cellStyle name="Normal 188 3 2 5" xfId="32196"/>
    <cellStyle name="Normal 188 3 3" xfId="5143"/>
    <cellStyle name="Normal 188 3 3 2" xfId="12553"/>
    <cellStyle name="Normal 188 3 3 2 2" xfId="37570"/>
    <cellStyle name="Normal 188 3 3 3" xfId="30265"/>
    <cellStyle name="Normal 188 3 4" xfId="9109"/>
    <cellStyle name="Normal 188 3 4 2" xfId="34126"/>
    <cellStyle name="Normal 188 3 5" xfId="28333"/>
    <cellStyle name="Normal 188 3 5 2" xfId="60152"/>
    <cellStyle name="Normal 188 3 6" xfId="60153"/>
    <cellStyle name="Normal 188 4" xfId="6094"/>
    <cellStyle name="Normal 188 4 2" xfId="20865"/>
    <cellStyle name="Normal 188 4 2 2" xfId="45426"/>
    <cellStyle name="Normal 188 4 2 3" xfId="60154"/>
    <cellStyle name="Normal 188 4 3" xfId="14319"/>
    <cellStyle name="Normal 188 4 3 2" xfId="39193"/>
    <cellStyle name="Normal 188 4 4" xfId="10049"/>
    <cellStyle name="Normal 188 4 4 2" xfId="35066"/>
    <cellStyle name="Normal 188 4 5" xfId="31193"/>
    <cellStyle name="Normal 188 5" xfId="4140"/>
    <cellStyle name="Normal 188 5 2" xfId="21875"/>
    <cellStyle name="Normal 188 5 2 2" xfId="46434"/>
    <cellStyle name="Normal 188 5 2 3" xfId="60155"/>
    <cellStyle name="Normal 188 5 3" xfId="12554"/>
    <cellStyle name="Normal 188 5 3 2" xfId="37571"/>
    <cellStyle name="Normal 188 5 4" xfId="29262"/>
    <cellStyle name="Normal 188 6" xfId="15522"/>
    <cellStyle name="Normal 188 6 2" xfId="22897"/>
    <cellStyle name="Normal 188 6 2 2" xfId="47440"/>
    <cellStyle name="Normal 188 6 2 3" xfId="60156"/>
    <cellStyle name="Normal 188 6 3" xfId="40319"/>
    <cellStyle name="Normal 188 6 4" xfId="60157"/>
    <cellStyle name="Normal 188 7" xfId="16579"/>
    <cellStyle name="Normal 188 7 2" xfId="23999"/>
    <cellStyle name="Normal 188 7 2 2" xfId="48538"/>
    <cellStyle name="Normal 188 7 2 3" xfId="60158"/>
    <cellStyle name="Normal 188 7 3" xfId="41333"/>
    <cellStyle name="Normal 188 7 4" xfId="60159"/>
    <cellStyle name="Normal 188 8" xfId="17663"/>
    <cellStyle name="Normal 188 8 2" xfId="25105"/>
    <cellStyle name="Normal 188 8 2 2" xfId="49628"/>
    <cellStyle name="Normal 188 8 2 3" xfId="60160"/>
    <cellStyle name="Normal 188 8 3" xfId="42362"/>
    <cellStyle name="Normal 188 8 4" xfId="60161"/>
    <cellStyle name="Normal 188 9" xfId="19550"/>
    <cellStyle name="Normal 188 9 2" xfId="44126"/>
    <cellStyle name="Normal 188 9 3" xfId="60162"/>
    <cellStyle name="Normal 189" xfId="1468"/>
    <cellStyle name="Normal 189 10" xfId="8098"/>
    <cellStyle name="Normal 189 10 2" xfId="33115"/>
    <cellStyle name="Normal 189 11" xfId="27332"/>
    <cellStyle name="Normal 189 11 2" xfId="60163"/>
    <cellStyle name="Normal 189 12" xfId="60164"/>
    <cellStyle name="Normal 189 2" xfId="1469"/>
    <cellStyle name="Normal 189 2 10" xfId="27333"/>
    <cellStyle name="Normal 189 2 10 2" xfId="60165"/>
    <cellStyle name="Normal 189 2 11" xfId="60166"/>
    <cellStyle name="Normal 189 2 2" xfId="2960"/>
    <cellStyle name="Normal 189 2 2 2" xfId="7125"/>
    <cellStyle name="Normal 189 2 2 2 2" xfId="26111"/>
    <cellStyle name="Normal 189 2 2 2 2 2" xfId="50634"/>
    <cellStyle name="Normal 189 2 2 2 2 3" xfId="60167"/>
    <cellStyle name="Normal 189 2 2 2 3" xfId="18632"/>
    <cellStyle name="Normal 189 2 2 2 3 2" xfId="43326"/>
    <cellStyle name="Normal 189 2 2 2 4" xfId="11055"/>
    <cellStyle name="Normal 189 2 2 2 4 2" xfId="36072"/>
    <cellStyle name="Normal 189 2 2 2 5" xfId="32199"/>
    <cellStyle name="Normal 189 2 2 3" xfId="5146"/>
    <cellStyle name="Normal 189 2 2 3 2" xfId="12555"/>
    <cellStyle name="Normal 189 2 2 3 2 2" xfId="37572"/>
    <cellStyle name="Normal 189 2 2 3 3" xfId="30268"/>
    <cellStyle name="Normal 189 2 2 4" xfId="9112"/>
    <cellStyle name="Normal 189 2 2 4 2" xfId="34129"/>
    <cellStyle name="Normal 189 2 2 5" xfId="28336"/>
    <cellStyle name="Normal 189 2 2 5 2" xfId="60168"/>
    <cellStyle name="Normal 189 2 2 6" xfId="60169"/>
    <cellStyle name="Normal 189 2 3" xfId="6097"/>
    <cellStyle name="Normal 189 2 3 2" xfId="20868"/>
    <cellStyle name="Normal 189 2 3 2 2" xfId="45429"/>
    <cellStyle name="Normal 189 2 3 2 3" xfId="60170"/>
    <cellStyle name="Normal 189 2 3 3" xfId="14322"/>
    <cellStyle name="Normal 189 2 3 3 2" xfId="39196"/>
    <cellStyle name="Normal 189 2 3 4" xfId="10052"/>
    <cellStyle name="Normal 189 2 3 4 2" xfId="35069"/>
    <cellStyle name="Normal 189 2 3 5" xfId="31196"/>
    <cellStyle name="Normal 189 2 4" xfId="4143"/>
    <cellStyle name="Normal 189 2 4 2" xfId="21878"/>
    <cellStyle name="Normal 189 2 4 2 2" xfId="46437"/>
    <cellStyle name="Normal 189 2 4 2 3" xfId="60171"/>
    <cellStyle name="Normal 189 2 4 3" xfId="12556"/>
    <cellStyle name="Normal 189 2 4 3 2" xfId="37573"/>
    <cellStyle name="Normal 189 2 4 4" xfId="29265"/>
    <cellStyle name="Normal 189 2 5" xfId="15525"/>
    <cellStyle name="Normal 189 2 5 2" xfId="22900"/>
    <cellStyle name="Normal 189 2 5 2 2" xfId="47443"/>
    <cellStyle name="Normal 189 2 5 2 3" xfId="60172"/>
    <cellStyle name="Normal 189 2 5 3" xfId="40322"/>
    <cellStyle name="Normal 189 2 5 4" xfId="60173"/>
    <cellStyle name="Normal 189 2 6" xfId="16582"/>
    <cellStyle name="Normal 189 2 6 2" xfId="24002"/>
    <cellStyle name="Normal 189 2 6 2 2" xfId="48541"/>
    <cellStyle name="Normal 189 2 6 2 3" xfId="60174"/>
    <cellStyle name="Normal 189 2 6 3" xfId="41336"/>
    <cellStyle name="Normal 189 2 6 4" xfId="60175"/>
    <cellStyle name="Normal 189 2 7" xfId="17666"/>
    <cellStyle name="Normal 189 2 7 2" xfId="25108"/>
    <cellStyle name="Normal 189 2 7 2 2" xfId="49631"/>
    <cellStyle name="Normal 189 2 7 2 3" xfId="60176"/>
    <cellStyle name="Normal 189 2 7 3" xfId="42365"/>
    <cellStyle name="Normal 189 2 7 4" xfId="60177"/>
    <cellStyle name="Normal 189 2 8" xfId="19553"/>
    <cellStyle name="Normal 189 2 8 2" xfId="44129"/>
    <cellStyle name="Normal 189 2 8 3" xfId="60178"/>
    <cellStyle name="Normal 189 2 9" xfId="8099"/>
    <cellStyle name="Normal 189 2 9 2" xfId="33116"/>
    <cellStyle name="Normal 189 3" xfId="2959"/>
    <cellStyle name="Normal 189 3 2" xfId="7124"/>
    <cellStyle name="Normal 189 3 2 2" xfId="26110"/>
    <cellStyle name="Normal 189 3 2 2 2" xfId="50633"/>
    <cellStyle name="Normal 189 3 2 2 3" xfId="60179"/>
    <cellStyle name="Normal 189 3 2 3" xfId="18631"/>
    <cellStyle name="Normal 189 3 2 3 2" xfId="43325"/>
    <cellStyle name="Normal 189 3 2 4" xfId="11054"/>
    <cellStyle name="Normal 189 3 2 4 2" xfId="36071"/>
    <cellStyle name="Normal 189 3 2 5" xfId="32198"/>
    <cellStyle name="Normal 189 3 3" xfId="5145"/>
    <cellStyle name="Normal 189 3 3 2" xfId="12557"/>
    <cellStyle name="Normal 189 3 3 2 2" xfId="37574"/>
    <cellStyle name="Normal 189 3 3 3" xfId="30267"/>
    <cellStyle name="Normal 189 3 4" xfId="9111"/>
    <cellStyle name="Normal 189 3 4 2" xfId="34128"/>
    <cellStyle name="Normal 189 3 5" xfId="28335"/>
    <cellStyle name="Normal 189 3 5 2" xfId="60180"/>
    <cellStyle name="Normal 189 3 6" xfId="60181"/>
    <cellStyle name="Normal 189 4" xfId="6096"/>
    <cellStyle name="Normal 189 4 2" xfId="20867"/>
    <cellStyle name="Normal 189 4 2 2" xfId="45428"/>
    <cellStyle name="Normal 189 4 2 3" xfId="60182"/>
    <cellStyle name="Normal 189 4 3" xfId="14321"/>
    <cellStyle name="Normal 189 4 3 2" xfId="39195"/>
    <cellStyle name="Normal 189 4 4" xfId="10051"/>
    <cellStyle name="Normal 189 4 4 2" xfId="35068"/>
    <cellStyle name="Normal 189 4 5" xfId="31195"/>
    <cellStyle name="Normal 189 5" xfId="4142"/>
    <cellStyle name="Normal 189 5 2" xfId="21877"/>
    <cellStyle name="Normal 189 5 2 2" xfId="46436"/>
    <cellStyle name="Normal 189 5 2 3" xfId="60183"/>
    <cellStyle name="Normal 189 5 3" xfId="12558"/>
    <cellStyle name="Normal 189 5 3 2" xfId="37575"/>
    <cellStyle name="Normal 189 5 4" xfId="29264"/>
    <cellStyle name="Normal 189 6" xfId="15524"/>
    <cellStyle name="Normal 189 6 2" xfId="22899"/>
    <cellStyle name="Normal 189 6 2 2" xfId="47442"/>
    <cellStyle name="Normal 189 6 2 3" xfId="60184"/>
    <cellStyle name="Normal 189 6 3" xfId="40321"/>
    <cellStyle name="Normal 189 6 4" xfId="60185"/>
    <cellStyle name="Normal 189 7" xfId="16581"/>
    <cellStyle name="Normal 189 7 2" xfId="24001"/>
    <cellStyle name="Normal 189 7 2 2" xfId="48540"/>
    <cellStyle name="Normal 189 7 2 3" xfId="60186"/>
    <cellStyle name="Normal 189 7 3" xfId="41335"/>
    <cellStyle name="Normal 189 7 4" xfId="60187"/>
    <cellStyle name="Normal 189 8" xfId="17665"/>
    <cellStyle name="Normal 189 8 2" xfId="25107"/>
    <cellStyle name="Normal 189 8 2 2" xfId="49630"/>
    <cellStyle name="Normal 189 8 2 3" xfId="60188"/>
    <cellStyle name="Normal 189 8 3" xfId="42364"/>
    <cellStyle name="Normal 189 8 4" xfId="60189"/>
    <cellStyle name="Normal 189 9" xfId="19552"/>
    <cellStyle name="Normal 189 9 2" xfId="44128"/>
    <cellStyle name="Normal 189 9 3" xfId="60190"/>
    <cellStyle name="Normal 19" xfId="475"/>
    <cellStyle name="Normal 19 2" xfId="878"/>
    <cellStyle name="Normal 19 2 10" xfId="27069"/>
    <cellStyle name="Normal 19 2 10 2" xfId="60191"/>
    <cellStyle name="Normal 19 2 11" xfId="60192"/>
    <cellStyle name="Normal 19 2 2" xfId="2962"/>
    <cellStyle name="Normal 19 2 2 2" xfId="7127"/>
    <cellStyle name="Normal 19 2 2 2 2" xfId="26113"/>
    <cellStyle name="Normal 19 2 2 2 2 2" xfId="50636"/>
    <cellStyle name="Normal 19 2 2 2 2 3" xfId="60193"/>
    <cellStyle name="Normal 19 2 2 2 3" xfId="18633"/>
    <cellStyle name="Normal 19 2 2 2 3 2" xfId="43327"/>
    <cellStyle name="Normal 19 2 2 2 4" xfId="11057"/>
    <cellStyle name="Normal 19 2 2 2 4 2" xfId="36074"/>
    <cellStyle name="Normal 19 2 2 2 5" xfId="32201"/>
    <cellStyle name="Normal 19 2 2 3" xfId="5148"/>
    <cellStyle name="Normal 19 2 2 3 2" xfId="12559"/>
    <cellStyle name="Normal 19 2 2 3 2 2" xfId="37576"/>
    <cellStyle name="Normal 19 2 2 3 3" xfId="30270"/>
    <cellStyle name="Normal 19 2 2 4" xfId="9114"/>
    <cellStyle name="Normal 19 2 2 4 2" xfId="34131"/>
    <cellStyle name="Normal 19 2 2 5" xfId="28338"/>
    <cellStyle name="Normal 19 2 2 5 2" xfId="60194"/>
    <cellStyle name="Normal 19 2 2 6" xfId="60195"/>
    <cellStyle name="Normal 19 2 3" xfId="5822"/>
    <cellStyle name="Normal 19 2 3 2" xfId="20604"/>
    <cellStyle name="Normal 19 2 3 2 2" xfId="45165"/>
    <cellStyle name="Normal 19 2 3 2 3" xfId="60196"/>
    <cellStyle name="Normal 19 2 3 3" xfId="14082"/>
    <cellStyle name="Normal 19 2 3 3 2" xfId="38961"/>
    <cellStyle name="Normal 19 2 3 4" xfId="9788"/>
    <cellStyle name="Normal 19 2 3 4 2" xfId="34805"/>
    <cellStyle name="Normal 19 2 3 5" xfId="30932"/>
    <cellStyle name="Normal 19 2 4" xfId="3879"/>
    <cellStyle name="Normal 19 2 4 2" xfId="21627"/>
    <cellStyle name="Normal 19 2 4 2 2" xfId="46186"/>
    <cellStyle name="Normal 19 2 4 2 3" xfId="60197"/>
    <cellStyle name="Normal 19 2 4 3" xfId="12560"/>
    <cellStyle name="Normal 19 2 4 3 2" xfId="37577"/>
    <cellStyle name="Normal 19 2 4 4" xfId="29001"/>
    <cellStyle name="Normal 19 2 5" xfId="15268"/>
    <cellStyle name="Normal 19 2 5 2" xfId="22648"/>
    <cellStyle name="Normal 19 2 5 2 2" xfId="47192"/>
    <cellStyle name="Normal 19 2 5 2 3" xfId="60198"/>
    <cellStyle name="Normal 19 2 5 3" xfId="40071"/>
    <cellStyle name="Normal 19 2 5 4" xfId="60199"/>
    <cellStyle name="Normal 19 2 6" xfId="16326"/>
    <cellStyle name="Normal 19 2 6 2" xfId="23738"/>
    <cellStyle name="Normal 19 2 6 2 2" xfId="48277"/>
    <cellStyle name="Normal 19 2 6 2 3" xfId="60200"/>
    <cellStyle name="Normal 19 2 6 3" xfId="41085"/>
    <cellStyle name="Normal 19 2 6 4" xfId="60201"/>
    <cellStyle name="Normal 19 2 7" xfId="17400"/>
    <cellStyle name="Normal 19 2 7 2" xfId="24844"/>
    <cellStyle name="Normal 19 2 7 2 2" xfId="49367"/>
    <cellStyle name="Normal 19 2 7 2 3" xfId="60202"/>
    <cellStyle name="Normal 19 2 7 3" xfId="42101"/>
    <cellStyle name="Normal 19 2 7 4" xfId="60203"/>
    <cellStyle name="Normal 19 2 8" xfId="19289"/>
    <cellStyle name="Normal 19 2 8 2" xfId="43876"/>
    <cellStyle name="Normal 19 2 8 3" xfId="60204"/>
    <cellStyle name="Normal 19 2 9" xfId="7835"/>
    <cellStyle name="Normal 19 2 9 2" xfId="32852"/>
    <cellStyle name="Normal 19 3" xfId="877"/>
    <cellStyle name="Normal 19 3 10" xfId="27068"/>
    <cellStyle name="Normal 19 3 10 2" xfId="60205"/>
    <cellStyle name="Normal 19 3 11" xfId="60206"/>
    <cellStyle name="Normal 19 3 2" xfId="5821"/>
    <cellStyle name="Normal 19 3 2 2" xfId="20134"/>
    <cellStyle name="Normal 19 3 2 2 2" xfId="44698"/>
    <cellStyle name="Normal 19 3 2 2 3" xfId="60207"/>
    <cellStyle name="Normal 19 3 2 3" xfId="13615"/>
    <cellStyle name="Normal 19 3 2 3 2" xfId="38592"/>
    <cellStyle name="Normal 19 3 2 4" xfId="9787"/>
    <cellStyle name="Normal 19 3 2 4 2" xfId="34804"/>
    <cellStyle name="Normal 19 3 2 5" xfId="30931"/>
    <cellStyle name="Normal 19 3 3" xfId="3878"/>
    <cellStyle name="Normal 19 3 3 2" xfId="20603"/>
    <cellStyle name="Normal 19 3 3 2 2" xfId="45164"/>
    <cellStyle name="Normal 19 3 3 2 3" xfId="60208"/>
    <cellStyle name="Normal 19 3 3 3" xfId="12561"/>
    <cellStyle name="Normal 19 3 3 3 2" xfId="37578"/>
    <cellStyle name="Normal 19 3 3 4" xfId="29000"/>
    <cellStyle name="Normal 19 3 4" xfId="14822"/>
    <cellStyle name="Normal 19 3 4 2" xfId="21626"/>
    <cellStyle name="Normal 19 3 4 2 2" xfId="46185"/>
    <cellStyle name="Normal 19 3 4 2 3" xfId="60209"/>
    <cellStyle name="Normal 19 3 4 3" xfId="39667"/>
    <cellStyle name="Normal 19 3 4 4" xfId="60210"/>
    <cellStyle name="Normal 19 3 5" xfId="15267"/>
    <cellStyle name="Normal 19 3 5 2" xfId="22647"/>
    <cellStyle name="Normal 19 3 5 2 2" xfId="47191"/>
    <cellStyle name="Normal 19 3 5 2 3" xfId="60211"/>
    <cellStyle name="Normal 19 3 5 3" xfId="40070"/>
    <cellStyle name="Normal 19 3 5 4" xfId="60212"/>
    <cellStyle name="Normal 19 3 6" xfId="16325"/>
    <cellStyle name="Normal 19 3 6 2" xfId="23737"/>
    <cellStyle name="Normal 19 3 6 2 2" xfId="48276"/>
    <cellStyle name="Normal 19 3 6 2 3" xfId="60213"/>
    <cellStyle name="Normal 19 3 6 3" xfId="41084"/>
    <cellStyle name="Normal 19 3 6 4" xfId="60214"/>
    <cellStyle name="Normal 19 3 7" xfId="17399"/>
    <cellStyle name="Normal 19 3 7 2" xfId="24843"/>
    <cellStyle name="Normal 19 3 7 2 2" xfId="49366"/>
    <cellStyle name="Normal 19 3 7 2 3" xfId="60215"/>
    <cellStyle name="Normal 19 3 7 3" xfId="42100"/>
    <cellStyle name="Normal 19 3 7 4" xfId="60216"/>
    <cellStyle name="Normal 19 3 8" xfId="19288"/>
    <cellStyle name="Normal 19 3 8 2" xfId="43875"/>
    <cellStyle name="Normal 19 3 8 3" xfId="60217"/>
    <cellStyle name="Normal 19 3 9" xfId="7834"/>
    <cellStyle name="Normal 19 3 9 2" xfId="32851"/>
    <cellStyle name="Normal 19 4" xfId="2115"/>
    <cellStyle name="Normal 19 5" xfId="2595"/>
    <cellStyle name="Normal 19 6" xfId="2961"/>
    <cellStyle name="Normal 19 6 2" xfId="7126"/>
    <cellStyle name="Normal 19 6 2 2" xfId="26112"/>
    <cellStyle name="Normal 19 6 2 2 2" xfId="50635"/>
    <cellStyle name="Normal 19 6 2 3" xfId="11056"/>
    <cellStyle name="Normal 19 6 2 3 2" xfId="36073"/>
    <cellStyle name="Normal 19 6 2 4" xfId="32200"/>
    <cellStyle name="Normal 19 6 3" xfId="5147"/>
    <cellStyle name="Normal 19 6 3 2" xfId="12562"/>
    <cellStyle name="Normal 19 6 3 2 2" xfId="37579"/>
    <cellStyle name="Normal 19 6 3 3" xfId="30269"/>
    <cellStyle name="Normal 19 6 4" xfId="9113"/>
    <cellStyle name="Normal 19 6 4 2" xfId="34130"/>
    <cellStyle name="Normal 19 6 5" xfId="28337"/>
    <cellStyle name="Normal 19 7" xfId="26862"/>
    <cellStyle name="Normal 190" xfId="1470"/>
    <cellStyle name="Normal 190 10" xfId="8100"/>
    <cellStyle name="Normal 190 10 2" xfId="33117"/>
    <cellStyle name="Normal 190 11" xfId="27334"/>
    <cellStyle name="Normal 190 11 2" xfId="60218"/>
    <cellStyle name="Normal 190 12" xfId="60219"/>
    <cellStyle name="Normal 190 2" xfId="1471"/>
    <cellStyle name="Normal 190 2 10" xfId="27335"/>
    <cellStyle name="Normal 190 2 10 2" xfId="60220"/>
    <cellStyle name="Normal 190 2 11" xfId="60221"/>
    <cellStyle name="Normal 190 2 2" xfId="2964"/>
    <cellStyle name="Normal 190 2 2 2" xfId="7129"/>
    <cellStyle name="Normal 190 2 2 2 2" xfId="26115"/>
    <cellStyle name="Normal 190 2 2 2 2 2" xfId="50638"/>
    <cellStyle name="Normal 190 2 2 2 2 3" xfId="60222"/>
    <cellStyle name="Normal 190 2 2 2 3" xfId="18635"/>
    <cellStyle name="Normal 190 2 2 2 3 2" xfId="43329"/>
    <cellStyle name="Normal 190 2 2 2 4" xfId="11059"/>
    <cellStyle name="Normal 190 2 2 2 4 2" xfId="36076"/>
    <cellStyle name="Normal 190 2 2 2 5" xfId="32203"/>
    <cellStyle name="Normal 190 2 2 3" xfId="5150"/>
    <cellStyle name="Normal 190 2 2 3 2" xfId="12563"/>
    <cellStyle name="Normal 190 2 2 3 2 2" xfId="37580"/>
    <cellStyle name="Normal 190 2 2 3 3" xfId="30272"/>
    <cellStyle name="Normal 190 2 2 4" xfId="9116"/>
    <cellStyle name="Normal 190 2 2 4 2" xfId="34133"/>
    <cellStyle name="Normal 190 2 2 5" xfId="28340"/>
    <cellStyle name="Normal 190 2 2 5 2" xfId="60223"/>
    <cellStyle name="Normal 190 2 2 6" xfId="60224"/>
    <cellStyle name="Normal 190 2 3" xfId="6099"/>
    <cellStyle name="Normal 190 2 3 2" xfId="20870"/>
    <cellStyle name="Normal 190 2 3 2 2" xfId="45431"/>
    <cellStyle name="Normal 190 2 3 2 3" xfId="60225"/>
    <cellStyle name="Normal 190 2 3 3" xfId="14324"/>
    <cellStyle name="Normal 190 2 3 3 2" xfId="39198"/>
    <cellStyle name="Normal 190 2 3 4" xfId="10054"/>
    <cellStyle name="Normal 190 2 3 4 2" xfId="35071"/>
    <cellStyle name="Normal 190 2 3 5" xfId="31198"/>
    <cellStyle name="Normal 190 2 4" xfId="4145"/>
    <cellStyle name="Normal 190 2 4 2" xfId="21880"/>
    <cellStyle name="Normal 190 2 4 2 2" xfId="46439"/>
    <cellStyle name="Normal 190 2 4 2 3" xfId="60226"/>
    <cellStyle name="Normal 190 2 4 3" xfId="12564"/>
    <cellStyle name="Normal 190 2 4 3 2" xfId="37581"/>
    <cellStyle name="Normal 190 2 4 4" xfId="29267"/>
    <cellStyle name="Normal 190 2 5" xfId="15527"/>
    <cellStyle name="Normal 190 2 5 2" xfId="22902"/>
    <cellStyle name="Normal 190 2 5 2 2" xfId="47445"/>
    <cellStyle name="Normal 190 2 5 2 3" xfId="60227"/>
    <cellStyle name="Normal 190 2 5 3" xfId="40324"/>
    <cellStyle name="Normal 190 2 5 4" xfId="60228"/>
    <cellStyle name="Normal 190 2 6" xfId="16584"/>
    <cellStyle name="Normal 190 2 6 2" xfId="24004"/>
    <cellStyle name="Normal 190 2 6 2 2" xfId="48543"/>
    <cellStyle name="Normal 190 2 6 2 3" xfId="60229"/>
    <cellStyle name="Normal 190 2 6 3" xfId="41338"/>
    <cellStyle name="Normal 190 2 6 4" xfId="60230"/>
    <cellStyle name="Normal 190 2 7" xfId="17668"/>
    <cellStyle name="Normal 190 2 7 2" xfId="25110"/>
    <cellStyle name="Normal 190 2 7 2 2" xfId="49633"/>
    <cellStyle name="Normal 190 2 7 2 3" xfId="60231"/>
    <cellStyle name="Normal 190 2 7 3" xfId="42367"/>
    <cellStyle name="Normal 190 2 7 4" xfId="60232"/>
    <cellStyle name="Normal 190 2 8" xfId="19555"/>
    <cellStyle name="Normal 190 2 8 2" xfId="44131"/>
    <cellStyle name="Normal 190 2 8 3" xfId="60233"/>
    <cellStyle name="Normal 190 2 9" xfId="8101"/>
    <cellStyle name="Normal 190 2 9 2" xfId="33118"/>
    <cellStyle name="Normal 190 3" xfId="2963"/>
    <cellStyle name="Normal 190 3 2" xfId="7128"/>
    <cellStyle name="Normal 190 3 2 2" xfId="26114"/>
    <cellStyle name="Normal 190 3 2 2 2" xfId="50637"/>
    <cellStyle name="Normal 190 3 2 2 3" xfId="60234"/>
    <cellStyle name="Normal 190 3 2 3" xfId="18634"/>
    <cellStyle name="Normal 190 3 2 3 2" xfId="43328"/>
    <cellStyle name="Normal 190 3 2 4" xfId="11058"/>
    <cellStyle name="Normal 190 3 2 4 2" xfId="36075"/>
    <cellStyle name="Normal 190 3 2 5" xfId="32202"/>
    <cellStyle name="Normal 190 3 3" xfId="5149"/>
    <cellStyle name="Normal 190 3 3 2" xfId="12565"/>
    <cellStyle name="Normal 190 3 3 2 2" xfId="37582"/>
    <cellStyle name="Normal 190 3 3 3" xfId="30271"/>
    <cellStyle name="Normal 190 3 4" xfId="9115"/>
    <cellStyle name="Normal 190 3 4 2" xfId="34132"/>
    <cellStyle name="Normal 190 3 5" xfId="28339"/>
    <cellStyle name="Normal 190 3 5 2" xfId="60235"/>
    <cellStyle name="Normal 190 3 6" xfId="60236"/>
    <cellStyle name="Normal 190 4" xfId="6098"/>
    <cellStyle name="Normal 190 4 2" xfId="20869"/>
    <cellStyle name="Normal 190 4 2 2" xfId="45430"/>
    <cellStyle name="Normal 190 4 2 3" xfId="60237"/>
    <cellStyle name="Normal 190 4 3" xfId="14323"/>
    <cellStyle name="Normal 190 4 3 2" xfId="39197"/>
    <cellStyle name="Normal 190 4 4" xfId="10053"/>
    <cellStyle name="Normal 190 4 4 2" xfId="35070"/>
    <cellStyle name="Normal 190 4 5" xfId="31197"/>
    <cellStyle name="Normal 190 5" xfId="4144"/>
    <cellStyle name="Normal 190 5 2" xfId="21879"/>
    <cellStyle name="Normal 190 5 2 2" xfId="46438"/>
    <cellStyle name="Normal 190 5 2 3" xfId="60238"/>
    <cellStyle name="Normal 190 5 3" xfId="12566"/>
    <cellStyle name="Normal 190 5 3 2" xfId="37583"/>
    <cellStyle name="Normal 190 5 4" xfId="29266"/>
    <cellStyle name="Normal 190 6" xfId="15526"/>
    <cellStyle name="Normal 190 6 2" xfId="22901"/>
    <cellStyle name="Normal 190 6 2 2" xfId="47444"/>
    <cellStyle name="Normal 190 6 2 3" xfId="60239"/>
    <cellStyle name="Normal 190 6 3" xfId="40323"/>
    <cellStyle name="Normal 190 6 4" xfId="60240"/>
    <cellStyle name="Normal 190 7" xfId="16583"/>
    <cellStyle name="Normal 190 7 2" xfId="24003"/>
    <cellStyle name="Normal 190 7 2 2" xfId="48542"/>
    <cellStyle name="Normal 190 7 2 3" xfId="60241"/>
    <cellStyle name="Normal 190 7 3" xfId="41337"/>
    <cellStyle name="Normal 190 7 4" xfId="60242"/>
    <cellStyle name="Normal 190 8" xfId="17667"/>
    <cellStyle name="Normal 190 8 2" xfId="25109"/>
    <cellStyle name="Normal 190 8 2 2" xfId="49632"/>
    <cellStyle name="Normal 190 8 2 3" xfId="60243"/>
    <cellStyle name="Normal 190 8 3" xfId="42366"/>
    <cellStyle name="Normal 190 8 4" xfId="60244"/>
    <cellStyle name="Normal 190 9" xfId="19554"/>
    <cellStyle name="Normal 190 9 2" xfId="44130"/>
    <cellStyle name="Normal 190 9 3" xfId="60245"/>
    <cellStyle name="Normal 191" xfId="1472"/>
    <cellStyle name="Normal 191 10" xfId="8102"/>
    <cellStyle name="Normal 191 10 2" xfId="33119"/>
    <cellStyle name="Normal 191 11" xfId="27336"/>
    <cellStyle name="Normal 191 11 2" xfId="60246"/>
    <cellStyle name="Normal 191 12" xfId="60247"/>
    <cellStyle name="Normal 191 2" xfId="1473"/>
    <cellStyle name="Normal 191 2 10" xfId="27337"/>
    <cellStyle name="Normal 191 2 10 2" xfId="60248"/>
    <cellStyle name="Normal 191 2 11" xfId="60249"/>
    <cellStyle name="Normal 191 2 2" xfId="2966"/>
    <cellStyle name="Normal 191 2 2 2" xfId="7131"/>
    <cellStyle name="Normal 191 2 2 2 2" xfId="26117"/>
    <cellStyle name="Normal 191 2 2 2 2 2" xfId="50640"/>
    <cellStyle name="Normal 191 2 2 2 2 3" xfId="60250"/>
    <cellStyle name="Normal 191 2 2 2 3" xfId="18637"/>
    <cellStyle name="Normal 191 2 2 2 3 2" xfId="43331"/>
    <cellStyle name="Normal 191 2 2 2 4" xfId="11061"/>
    <cellStyle name="Normal 191 2 2 2 4 2" xfId="36078"/>
    <cellStyle name="Normal 191 2 2 2 5" xfId="32205"/>
    <cellStyle name="Normal 191 2 2 3" xfId="5152"/>
    <cellStyle name="Normal 191 2 2 3 2" xfId="12567"/>
    <cellStyle name="Normal 191 2 2 3 2 2" xfId="37584"/>
    <cellStyle name="Normal 191 2 2 3 3" xfId="30274"/>
    <cellStyle name="Normal 191 2 2 4" xfId="9118"/>
    <cellStyle name="Normal 191 2 2 4 2" xfId="34135"/>
    <cellStyle name="Normal 191 2 2 5" xfId="28342"/>
    <cellStyle name="Normal 191 2 2 5 2" xfId="60251"/>
    <cellStyle name="Normal 191 2 2 6" xfId="60252"/>
    <cellStyle name="Normal 191 2 3" xfId="6101"/>
    <cellStyle name="Normal 191 2 3 2" xfId="20872"/>
    <cellStyle name="Normal 191 2 3 2 2" xfId="45433"/>
    <cellStyle name="Normal 191 2 3 2 3" xfId="60253"/>
    <cellStyle name="Normal 191 2 3 3" xfId="14326"/>
    <cellStyle name="Normal 191 2 3 3 2" xfId="39200"/>
    <cellStyle name="Normal 191 2 3 4" xfId="10056"/>
    <cellStyle name="Normal 191 2 3 4 2" xfId="35073"/>
    <cellStyle name="Normal 191 2 3 5" xfId="31200"/>
    <cellStyle name="Normal 191 2 4" xfId="4147"/>
    <cellStyle name="Normal 191 2 4 2" xfId="21882"/>
    <cellStyle name="Normal 191 2 4 2 2" xfId="46441"/>
    <cellStyle name="Normal 191 2 4 2 3" xfId="60254"/>
    <cellStyle name="Normal 191 2 4 3" xfId="12568"/>
    <cellStyle name="Normal 191 2 4 3 2" xfId="37585"/>
    <cellStyle name="Normal 191 2 4 4" xfId="29269"/>
    <cellStyle name="Normal 191 2 5" xfId="15529"/>
    <cellStyle name="Normal 191 2 5 2" xfId="22904"/>
    <cellStyle name="Normal 191 2 5 2 2" xfId="47447"/>
    <cellStyle name="Normal 191 2 5 2 3" xfId="60255"/>
    <cellStyle name="Normal 191 2 5 3" xfId="40326"/>
    <cellStyle name="Normal 191 2 5 4" xfId="60256"/>
    <cellStyle name="Normal 191 2 6" xfId="16586"/>
    <cellStyle name="Normal 191 2 6 2" xfId="24006"/>
    <cellStyle name="Normal 191 2 6 2 2" xfId="48545"/>
    <cellStyle name="Normal 191 2 6 2 3" xfId="60257"/>
    <cellStyle name="Normal 191 2 6 3" xfId="41340"/>
    <cellStyle name="Normal 191 2 6 4" xfId="60258"/>
    <cellStyle name="Normal 191 2 7" xfId="17670"/>
    <cellStyle name="Normal 191 2 7 2" xfId="25112"/>
    <cellStyle name="Normal 191 2 7 2 2" xfId="49635"/>
    <cellStyle name="Normal 191 2 7 2 3" xfId="60259"/>
    <cellStyle name="Normal 191 2 7 3" xfId="42369"/>
    <cellStyle name="Normal 191 2 7 4" xfId="60260"/>
    <cellStyle name="Normal 191 2 8" xfId="19557"/>
    <cellStyle name="Normal 191 2 8 2" xfId="44133"/>
    <cellStyle name="Normal 191 2 8 3" xfId="60261"/>
    <cellStyle name="Normal 191 2 9" xfId="8103"/>
    <cellStyle name="Normal 191 2 9 2" xfId="33120"/>
    <cellStyle name="Normal 191 3" xfId="2965"/>
    <cellStyle name="Normal 191 3 2" xfId="7130"/>
    <cellStyle name="Normal 191 3 2 2" xfId="26116"/>
    <cellStyle name="Normal 191 3 2 2 2" xfId="50639"/>
    <cellStyle name="Normal 191 3 2 2 3" xfId="60262"/>
    <cellStyle name="Normal 191 3 2 3" xfId="18636"/>
    <cellStyle name="Normal 191 3 2 3 2" xfId="43330"/>
    <cellStyle name="Normal 191 3 2 4" xfId="11060"/>
    <cellStyle name="Normal 191 3 2 4 2" xfId="36077"/>
    <cellStyle name="Normal 191 3 2 5" xfId="32204"/>
    <cellStyle name="Normal 191 3 3" xfId="5151"/>
    <cellStyle name="Normal 191 3 3 2" xfId="12569"/>
    <cellStyle name="Normal 191 3 3 2 2" xfId="37586"/>
    <cellStyle name="Normal 191 3 3 3" xfId="30273"/>
    <cellStyle name="Normal 191 3 4" xfId="9117"/>
    <cellStyle name="Normal 191 3 4 2" xfId="34134"/>
    <cellStyle name="Normal 191 3 5" xfId="28341"/>
    <cellStyle name="Normal 191 3 5 2" xfId="60263"/>
    <cellStyle name="Normal 191 3 6" xfId="60264"/>
    <cellStyle name="Normal 191 4" xfId="6100"/>
    <cellStyle name="Normal 191 4 2" xfId="20871"/>
    <cellStyle name="Normal 191 4 2 2" xfId="45432"/>
    <cellStyle name="Normal 191 4 2 3" xfId="60265"/>
    <cellStyle name="Normal 191 4 3" xfId="14325"/>
    <cellStyle name="Normal 191 4 3 2" xfId="39199"/>
    <cellStyle name="Normal 191 4 4" xfId="10055"/>
    <cellStyle name="Normal 191 4 4 2" xfId="35072"/>
    <cellStyle name="Normal 191 4 5" xfId="31199"/>
    <cellStyle name="Normal 191 5" xfId="4146"/>
    <cellStyle name="Normal 191 5 2" xfId="21881"/>
    <cellStyle name="Normal 191 5 2 2" xfId="46440"/>
    <cellStyle name="Normal 191 5 2 3" xfId="60266"/>
    <cellStyle name="Normal 191 5 3" xfId="12570"/>
    <cellStyle name="Normal 191 5 3 2" xfId="37587"/>
    <cellStyle name="Normal 191 5 4" xfId="29268"/>
    <cellStyle name="Normal 191 6" xfId="15528"/>
    <cellStyle name="Normal 191 6 2" xfId="22903"/>
    <cellStyle name="Normal 191 6 2 2" xfId="47446"/>
    <cellStyle name="Normal 191 6 2 3" xfId="60267"/>
    <cellStyle name="Normal 191 6 3" xfId="40325"/>
    <cellStyle name="Normal 191 6 4" xfId="60268"/>
    <cellStyle name="Normal 191 7" xfId="16585"/>
    <cellStyle name="Normal 191 7 2" xfId="24005"/>
    <cellStyle name="Normal 191 7 2 2" xfId="48544"/>
    <cellStyle name="Normal 191 7 2 3" xfId="60269"/>
    <cellStyle name="Normal 191 7 3" xfId="41339"/>
    <cellStyle name="Normal 191 7 4" xfId="60270"/>
    <cellStyle name="Normal 191 8" xfId="17669"/>
    <cellStyle name="Normal 191 8 2" xfId="25111"/>
    <cellStyle name="Normal 191 8 2 2" xfId="49634"/>
    <cellStyle name="Normal 191 8 2 3" xfId="60271"/>
    <cellStyle name="Normal 191 8 3" xfId="42368"/>
    <cellStyle name="Normal 191 8 4" xfId="60272"/>
    <cellStyle name="Normal 191 9" xfId="19556"/>
    <cellStyle name="Normal 191 9 2" xfId="44132"/>
    <cellStyle name="Normal 191 9 3" xfId="60273"/>
    <cellStyle name="Normal 192" xfId="1474"/>
    <cellStyle name="Normal 192 10" xfId="8104"/>
    <cellStyle name="Normal 192 10 2" xfId="33121"/>
    <cellStyle name="Normal 192 11" xfId="27338"/>
    <cellStyle name="Normal 192 11 2" xfId="60274"/>
    <cellStyle name="Normal 192 12" xfId="60275"/>
    <cellStyle name="Normal 192 2" xfId="1475"/>
    <cellStyle name="Normal 192 2 10" xfId="27339"/>
    <cellStyle name="Normal 192 2 10 2" xfId="60276"/>
    <cellStyle name="Normal 192 2 11" xfId="60277"/>
    <cellStyle name="Normal 192 2 2" xfId="2968"/>
    <cellStyle name="Normal 192 2 2 2" xfId="7133"/>
    <cellStyle name="Normal 192 2 2 2 2" xfId="26119"/>
    <cellStyle name="Normal 192 2 2 2 2 2" xfId="50642"/>
    <cellStyle name="Normal 192 2 2 2 2 3" xfId="60278"/>
    <cellStyle name="Normal 192 2 2 2 3" xfId="18639"/>
    <cellStyle name="Normal 192 2 2 2 3 2" xfId="43333"/>
    <cellStyle name="Normal 192 2 2 2 4" xfId="11063"/>
    <cellStyle name="Normal 192 2 2 2 4 2" xfId="36080"/>
    <cellStyle name="Normal 192 2 2 2 5" xfId="32207"/>
    <cellStyle name="Normal 192 2 2 3" xfId="5154"/>
    <cellStyle name="Normal 192 2 2 3 2" xfId="12571"/>
    <cellStyle name="Normal 192 2 2 3 2 2" xfId="37588"/>
    <cellStyle name="Normal 192 2 2 3 3" xfId="30276"/>
    <cellStyle name="Normal 192 2 2 4" xfId="9120"/>
    <cellStyle name="Normal 192 2 2 4 2" xfId="34137"/>
    <cellStyle name="Normal 192 2 2 5" xfId="28344"/>
    <cellStyle name="Normal 192 2 2 5 2" xfId="60279"/>
    <cellStyle name="Normal 192 2 2 6" xfId="60280"/>
    <cellStyle name="Normal 192 2 3" xfId="6103"/>
    <cellStyle name="Normal 192 2 3 2" xfId="20874"/>
    <cellStyle name="Normal 192 2 3 2 2" xfId="45435"/>
    <cellStyle name="Normal 192 2 3 2 3" xfId="60281"/>
    <cellStyle name="Normal 192 2 3 3" xfId="14328"/>
    <cellStyle name="Normal 192 2 3 3 2" xfId="39202"/>
    <cellStyle name="Normal 192 2 3 4" xfId="10058"/>
    <cellStyle name="Normal 192 2 3 4 2" xfId="35075"/>
    <cellStyle name="Normal 192 2 3 5" xfId="31202"/>
    <cellStyle name="Normal 192 2 4" xfId="4149"/>
    <cellStyle name="Normal 192 2 4 2" xfId="21884"/>
    <cellStyle name="Normal 192 2 4 2 2" xfId="46443"/>
    <cellStyle name="Normal 192 2 4 2 3" xfId="60282"/>
    <cellStyle name="Normal 192 2 4 3" xfId="12572"/>
    <cellStyle name="Normal 192 2 4 3 2" xfId="37589"/>
    <cellStyle name="Normal 192 2 4 4" xfId="29271"/>
    <cellStyle name="Normal 192 2 5" xfId="15531"/>
    <cellStyle name="Normal 192 2 5 2" xfId="22906"/>
    <cellStyle name="Normal 192 2 5 2 2" xfId="47449"/>
    <cellStyle name="Normal 192 2 5 2 3" xfId="60283"/>
    <cellStyle name="Normal 192 2 5 3" xfId="40328"/>
    <cellStyle name="Normal 192 2 5 4" xfId="60284"/>
    <cellStyle name="Normal 192 2 6" xfId="16588"/>
    <cellStyle name="Normal 192 2 6 2" xfId="24008"/>
    <cellStyle name="Normal 192 2 6 2 2" xfId="48547"/>
    <cellStyle name="Normal 192 2 6 2 3" xfId="60285"/>
    <cellStyle name="Normal 192 2 6 3" xfId="41342"/>
    <cellStyle name="Normal 192 2 6 4" xfId="60286"/>
    <cellStyle name="Normal 192 2 7" xfId="17672"/>
    <cellStyle name="Normal 192 2 7 2" xfId="25114"/>
    <cellStyle name="Normal 192 2 7 2 2" xfId="49637"/>
    <cellStyle name="Normal 192 2 7 2 3" xfId="60287"/>
    <cellStyle name="Normal 192 2 7 3" xfId="42371"/>
    <cellStyle name="Normal 192 2 7 4" xfId="60288"/>
    <cellStyle name="Normal 192 2 8" xfId="19559"/>
    <cellStyle name="Normal 192 2 8 2" xfId="44135"/>
    <cellStyle name="Normal 192 2 8 3" xfId="60289"/>
    <cellStyle name="Normal 192 2 9" xfId="8105"/>
    <cellStyle name="Normal 192 2 9 2" xfId="33122"/>
    <cellStyle name="Normal 192 3" xfId="2967"/>
    <cellStyle name="Normal 192 3 2" xfId="7132"/>
    <cellStyle name="Normal 192 3 2 2" xfId="26118"/>
    <cellStyle name="Normal 192 3 2 2 2" xfId="50641"/>
    <cellStyle name="Normal 192 3 2 2 3" xfId="60290"/>
    <cellStyle name="Normal 192 3 2 3" xfId="18638"/>
    <cellStyle name="Normal 192 3 2 3 2" xfId="43332"/>
    <cellStyle name="Normal 192 3 2 4" xfId="11062"/>
    <cellStyle name="Normal 192 3 2 4 2" xfId="36079"/>
    <cellStyle name="Normal 192 3 2 5" xfId="32206"/>
    <cellStyle name="Normal 192 3 3" xfId="5153"/>
    <cellStyle name="Normal 192 3 3 2" xfId="12573"/>
    <cellStyle name="Normal 192 3 3 2 2" xfId="37590"/>
    <cellStyle name="Normal 192 3 3 3" xfId="30275"/>
    <cellStyle name="Normal 192 3 4" xfId="9119"/>
    <cellStyle name="Normal 192 3 4 2" xfId="34136"/>
    <cellStyle name="Normal 192 3 5" xfId="28343"/>
    <cellStyle name="Normal 192 3 5 2" xfId="60291"/>
    <cellStyle name="Normal 192 3 6" xfId="60292"/>
    <cellStyle name="Normal 192 4" xfId="6102"/>
    <cellStyle name="Normal 192 4 2" xfId="20873"/>
    <cellStyle name="Normal 192 4 2 2" xfId="45434"/>
    <cellStyle name="Normal 192 4 2 3" xfId="60293"/>
    <cellStyle name="Normal 192 4 3" xfId="14327"/>
    <cellStyle name="Normal 192 4 3 2" xfId="39201"/>
    <cellStyle name="Normal 192 4 4" xfId="10057"/>
    <cellStyle name="Normal 192 4 4 2" xfId="35074"/>
    <cellStyle name="Normal 192 4 5" xfId="31201"/>
    <cellStyle name="Normal 192 5" xfId="4148"/>
    <cellStyle name="Normal 192 5 2" xfId="21883"/>
    <cellStyle name="Normal 192 5 2 2" xfId="46442"/>
    <cellStyle name="Normal 192 5 2 3" xfId="60294"/>
    <cellStyle name="Normal 192 5 3" xfId="12574"/>
    <cellStyle name="Normal 192 5 3 2" xfId="37591"/>
    <cellStyle name="Normal 192 5 4" xfId="29270"/>
    <cellStyle name="Normal 192 6" xfId="15530"/>
    <cellStyle name="Normal 192 6 2" xfId="22905"/>
    <cellStyle name="Normal 192 6 2 2" xfId="47448"/>
    <cellStyle name="Normal 192 6 2 3" xfId="60295"/>
    <cellStyle name="Normal 192 6 3" xfId="40327"/>
    <cellStyle name="Normal 192 6 4" xfId="60296"/>
    <cellStyle name="Normal 192 7" xfId="16587"/>
    <cellStyle name="Normal 192 7 2" xfId="24007"/>
    <cellStyle name="Normal 192 7 2 2" xfId="48546"/>
    <cellStyle name="Normal 192 7 2 3" xfId="60297"/>
    <cellStyle name="Normal 192 7 3" xfId="41341"/>
    <cellStyle name="Normal 192 7 4" xfId="60298"/>
    <cellStyle name="Normal 192 8" xfId="17671"/>
    <cellStyle name="Normal 192 8 2" xfId="25113"/>
    <cellStyle name="Normal 192 8 2 2" xfId="49636"/>
    <cellStyle name="Normal 192 8 2 3" xfId="60299"/>
    <cellStyle name="Normal 192 8 3" xfId="42370"/>
    <cellStyle name="Normal 192 8 4" xfId="60300"/>
    <cellStyle name="Normal 192 9" xfId="19558"/>
    <cellStyle name="Normal 192 9 2" xfId="44134"/>
    <cellStyle name="Normal 192 9 3" xfId="60301"/>
    <cellStyle name="Normal 193" xfId="1476"/>
    <cellStyle name="Normal 193 10" xfId="8106"/>
    <cellStyle name="Normal 193 10 2" xfId="33123"/>
    <cellStyle name="Normal 193 11" xfId="27340"/>
    <cellStyle name="Normal 193 11 2" xfId="60302"/>
    <cellStyle name="Normal 193 12" xfId="60303"/>
    <cellStyle name="Normal 193 2" xfId="1477"/>
    <cellStyle name="Normal 193 2 10" xfId="27341"/>
    <cellStyle name="Normal 193 2 10 2" xfId="60304"/>
    <cellStyle name="Normal 193 2 11" xfId="60305"/>
    <cellStyle name="Normal 193 2 2" xfId="2970"/>
    <cellStyle name="Normal 193 2 2 2" xfId="7135"/>
    <cellStyle name="Normal 193 2 2 2 2" xfId="26121"/>
    <cellStyle name="Normal 193 2 2 2 2 2" xfId="50644"/>
    <cellStyle name="Normal 193 2 2 2 2 3" xfId="60306"/>
    <cellStyle name="Normal 193 2 2 2 3" xfId="18641"/>
    <cellStyle name="Normal 193 2 2 2 3 2" xfId="43335"/>
    <cellStyle name="Normal 193 2 2 2 4" xfId="11065"/>
    <cellStyle name="Normal 193 2 2 2 4 2" xfId="36082"/>
    <cellStyle name="Normal 193 2 2 2 5" xfId="32209"/>
    <cellStyle name="Normal 193 2 2 3" xfId="5156"/>
    <cellStyle name="Normal 193 2 2 3 2" xfId="12575"/>
    <cellStyle name="Normal 193 2 2 3 2 2" xfId="37592"/>
    <cellStyle name="Normal 193 2 2 3 3" xfId="30278"/>
    <cellStyle name="Normal 193 2 2 4" xfId="9122"/>
    <cellStyle name="Normal 193 2 2 4 2" xfId="34139"/>
    <cellStyle name="Normal 193 2 2 5" xfId="28346"/>
    <cellStyle name="Normal 193 2 2 5 2" xfId="60307"/>
    <cellStyle name="Normal 193 2 2 6" xfId="60308"/>
    <cellStyle name="Normal 193 2 3" xfId="6105"/>
    <cellStyle name="Normal 193 2 3 2" xfId="20876"/>
    <cellStyle name="Normal 193 2 3 2 2" xfId="45437"/>
    <cellStyle name="Normal 193 2 3 2 3" xfId="60309"/>
    <cellStyle name="Normal 193 2 3 3" xfId="14330"/>
    <cellStyle name="Normal 193 2 3 3 2" xfId="39204"/>
    <cellStyle name="Normal 193 2 3 4" xfId="10060"/>
    <cellStyle name="Normal 193 2 3 4 2" xfId="35077"/>
    <cellStyle name="Normal 193 2 3 5" xfId="31204"/>
    <cellStyle name="Normal 193 2 4" xfId="4151"/>
    <cellStyle name="Normal 193 2 4 2" xfId="21886"/>
    <cellStyle name="Normal 193 2 4 2 2" xfId="46445"/>
    <cellStyle name="Normal 193 2 4 2 3" xfId="60310"/>
    <cellStyle name="Normal 193 2 4 3" xfId="12576"/>
    <cellStyle name="Normal 193 2 4 3 2" xfId="37593"/>
    <cellStyle name="Normal 193 2 4 4" xfId="29273"/>
    <cellStyle name="Normal 193 2 5" xfId="15533"/>
    <cellStyle name="Normal 193 2 5 2" xfId="22908"/>
    <cellStyle name="Normal 193 2 5 2 2" xfId="47451"/>
    <cellStyle name="Normal 193 2 5 2 3" xfId="60311"/>
    <cellStyle name="Normal 193 2 5 3" xfId="40330"/>
    <cellStyle name="Normal 193 2 5 4" xfId="60312"/>
    <cellStyle name="Normal 193 2 6" xfId="16590"/>
    <cellStyle name="Normal 193 2 6 2" xfId="24010"/>
    <cellStyle name="Normal 193 2 6 2 2" xfId="48549"/>
    <cellStyle name="Normal 193 2 6 2 3" xfId="60313"/>
    <cellStyle name="Normal 193 2 6 3" xfId="41344"/>
    <cellStyle name="Normal 193 2 6 4" xfId="60314"/>
    <cellStyle name="Normal 193 2 7" xfId="17674"/>
    <cellStyle name="Normal 193 2 7 2" xfId="25116"/>
    <cellStyle name="Normal 193 2 7 2 2" xfId="49639"/>
    <cellStyle name="Normal 193 2 7 2 3" xfId="60315"/>
    <cellStyle name="Normal 193 2 7 3" xfId="42373"/>
    <cellStyle name="Normal 193 2 7 4" xfId="60316"/>
    <cellStyle name="Normal 193 2 8" xfId="19561"/>
    <cellStyle name="Normal 193 2 8 2" xfId="44137"/>
    <cellStyle name="Normal 193 2 8 3" xfId="60317"/>
    <cellStyle name="Normal 193 2 9" xfId="8107"/>
    <cellStyle name="Normal 193 2 9 2" xfId="33124"/>
    <cellStyle name="Normal 193 3" xfId="2969"/>
    <cellStyle name="Normal 193 3 2" xfId="7134"/>
    <cellStyle name="Normal 193 3 2 2" xfId="26120"/>
    <cellStyle name="Normal 193 3 2 2 2" xfId="50643"/>
    <cellStyle name="Normal 193 3 2 2 3" xfId="60318"/>
    <cellStyle name="Normal 193 3 2 3" xfId="18640"/>
    <cellStyle name="Normal 193 3 2 3 2" xfId="43334"/>
    <cellStyle name="Normal 193 3 2 4" xfId="11064"/>
    <cellStyle name="Normal 193 3 2 4 2" xfId="36081"/>
    <cellStyle name="Normal 193 3 2 5" xfId="32208"/>
    <cellStyle name="Normal 193 3 3" xfId="5155"/>
    <cellStyle name="Normal 193 3 3 2" xfId="12577"/>
    <cellStyle name="Normal 193 3 3 2 2" xfId="37594"/>
    <cellStyle name="Normal 193 3 3 3" xfId="30277"/>
    <cellStyle name="Normal 193 3 4" xfId="9121"/>
    <cellStyle name="Normal 193 3 4 2" xfId="34138"/>
    <cellStyle name="Normal 193 3 5" xfId="28345"/>
    <cellStyle name="Normal 193 3 5 2" xfId="60319"/>
    <cellStyle name="Normal 193 3 6" xfId="60320"/>
    <cellStyle name="Normal 193 4" xfId="6104"/>
    <cellStyle name="Normal 193 4 2" xfId="20875"/>
    <cellStyle name="Normal 193 4 2 2" xfId="45436"/>
    <cellStyle name="Normal 193 4 2 3" xfId="60321"/>
    <cellStyle name="Normal 193 4 3" xfId="14329"/>
    <cellStyle name="Normal 193 4 3 2" xfId="39203"/>
    <cellStyle name="Normal 193 4 4" xfId="10059"/>
    <cellStyle name="Normal 193 4 4 2" xfId="35076"/>
    <cellStyle name="Normal 193 4 5" xfId="31203"/>
    <cellStyle name="Normal 193 5" xfId="4150"/>
    <cellStyle name="Normal 193 5 2" xfId="21885"/>
    <cellStyle name="Normal 193 5 2 2" xfId="46444"/>
    <cellStyle name="Normal 193 5 2 3" xfId="60322"/>
    <cellStyle name="Normal 193 5 3" xfId="12578"/>
    <cellStyle name="Normal 193 5 3 2" xfId="37595"/>
    <cellStyle name="Normal 193 5 4" xfId="29272"/>
    <cellStyle name="Normal 193 6" xfId="15532"/>
    <cellStyle name="Normal 193 6 2" xfId="22907"/>
    <cellStyle name="Normal 193 6 2 2" xfId="47450"/>
    <cellStyle name="Normal 193 6 2 3" xfId="60323"/>
    <cellStyle name="Normal 193 6 3" xfId="40329"/>
    <cellStyle name="Normal 193 6 4" xfId="60324"/>
    <cellStyle name="Normal 193 7" xfId="16589"/>
    <cellStyle name="Normal 193 7 2" xfId="24009"/>
    <cellStyle name="Normal 193 7 2 2" xfId="48548"/>
    <cellStyle name="Normal 193 7 2 3" xfId="60325"/>
    <cellStyle name="Normal 193 7 3" xfId="41343"/>
    <cellStyle name="Normal 193 7 4" xfId="60326"/>
    <cellStyle name="Normal 193 8" xfId="17673"/>
    <cellStyle name="Normal 193 8 2" xfId="25115"/>
    <cellStyle name="Normal 193 8 2 2" xfId="49638"/>
    <cellStyle name="Normal 193 8 2 3" xfId="60327"/>
    <cellStyle name="Normal 193 8 3" xfId="42372"/>
    <cellStyle name="Normal 193 8 4" xfId="60328"/>
    <cellStyle name="Normal 193 9" xfId="19560"/>
    <cellStyle name="Normal 193 9 2" xfId="44136"/>
    <cellStyle name="Normal 193 9 3" xfId="60329"/>
    <cellStyle name="Normal 194" xfId="1478"/>
    <cellStyle name="Normal 194 10" xfId="8108"/>
    <cellStyle name="Normal 194 10 2" xfId="33125"/>
    <cellStyle name="Normal 194 11" xfId="27342"/>
    <cellStyle name="Normal 194 11 2" xfId="60330"/>
    <cellStyle name="Normal 194 12" xfId="60331"/>
    <cellStyle name="Normal 194 2" xfId="1479"/>
    <cellStyle name="Normal 194 2 10" xfId="27343"/>
    <cellStyle name="Normal 194 2 10 2" xfId="60332"/>
    <cellStyle name="Normal 194 2 11" xfId="60333"/>
    <cellStyle name="Normal 194 2 2" xfId="2972"/>
    <cellStyle name="Normal 194 2 2 2" xfId="7137"/>
    <cellStyle name="Normal 194 2 2 2 2" xfId="26123"/>
    <cellStyle name="Normal 194 2 2 2 2 2" xfId="50646"/>
    <cellStyle name="Normal 194 2 2 2 2 3" xfId="60334"/>
    <cellStyle name="Normal 194 2 2 2 3" xfId="18643"/>
    <cellStyle name="Normal 194 2 2 2 3 2" xfId="43337"/>
    <cellStyle name="Normal 194 2 2 2 4" xfId="11067"/>
    <cellStyle name="Normal 194 2 2 2 4 2" xfId="36084"/>
    <cellStyle name="Normal 194 2 2 2 5" xfId="32211"/>
    <cellStyle name="Normal 194 2 2 3" xfId="5158"/>
    <cellStyle name="Normal 194 2 2 3 2" xfId="12579"/>
    <cellStyle name="Normal 194 2 2 3 2 2" xfId="37596"/>
    <cellStyle name="Normal 194 2 2 3 3" xfId="30280"/>
    <cellStyle name="Normal 194 2 2 4" xfId="9124"/>
    <cellStyle name="Normal 194 2 2 4 2" xfId="34141"/>
    <cellStyle name="Normal 194 2 2 5" xfId="28348"/>
    <cellStyle name="Normal 194 2 2 5 2" xfId="60335"/>
    <cellStyle name="Normal 194 2 2 6" xfId="60336"/>
    <cellStyle name="Normal 194 2 3" xfId="6107"/>
    <cellStyle name="Normal 194 2 3 2" xfId="20878"/>
    <cellStyle name="Normal 194 2 3 2 2" xfId="45439"/>
    <cellStyle name="Normal 194 2 3 2 3" xfId="60337"/>
    <cellStyle name="Normal 194 2 3 3" xfId="14332"/>
    <cellStyle name="Normal 194 2 3 3 2" xfId="39206"/>
    <cellStyle name="Normal 194 2 3 4" xfId="10062"/>
    <cellStyle name="Normal 194 2 3 4 2" xfId="35079"/>
    <cellStyle name="Normal 194 2 3 5" xfId="31206"/>
    <cellStyle name="Normal 194 2 4" xfId="4153"/>
    <cellStyle name="Normal 194 2 4 2" xfId="21888"/>
    <cellStyle name="Normal 194 2 4 2 2" xfId="46447"/>
    <cellStyle name="Normal 194 2 4 2 3" xfId="60338"/>
    <cellStyle name="Normal 194 2 4 3" xfId="12580"/>
    <cellStyle name="Normal 194 2 4 3 2" xfId="37597"/>
    <cellStyle name="Normal 194 2 4 4" xfId="29275"/>
    <cellStyle name="Normal 194 2 5" xfId="15535"/>
    <cellStyle name="Normal 194 2 5 2" xfId="22910"/>
    <cellStyle name="Normal 194 2 5 2 2" xfId="47453"/>
    <cellStyle name="Normal 194 2 5 2 3" xfId="60339"/>
    <cellStyle name="Normal 194 2 5 3" xfId="40332"/>
    <cellStyle name="Normal 194 2 5 4" xfId="60340"/>
    <cellStyle name="Normal 194 2 6" xfId="16592"/>
    <cellStyle name="Normal 194 2 6 2" xfId="24012"/>
    <cellStyle name="Normal 194 2 6 2 2" xfId="48551"/>
    <cellStyle name="Normal 194 2 6 2 3" xfId="60341"/>
    <cellStyle name="Normal 194 2 6 3" xfId="41346"/>
    <cellStyle name="Normal 194 2 6 4" xfId="60342"/>
    <cellStyle name="Normal 194 2 7" xfId="17676"/>
    <cellStyle name="Normal 194 2 7 2" xfId="25118"/>
    <cellStyle name="Normal 194 2 7 2 2" xfId="49641"/>
    <cellStyle name="Normal 194 2 7 2 3" xfId="60343"/>
    <cellStyle name="Normal 194 2 7 3" xfId="42375"/>
    <cellStyle name="Normal 194 2 7 4" xfId="60344"/>
    <cellStyle name="Normal 194 2 8" xfId="19563"/>
    <cellStyle name="Normal 194 2 8 2" xfId="44139"/>
    <cellStyle name="Normal 194 2 8 3" xfId="60345"/>
    <cellStyle name="Normal 194 2 9" xfId="8109"/>
    <cellStyle name="Normal 194 2 9 2" xfId="33126"/>
    <cellStyle name="Normal 194 3" xfId="2971"/>
    <cellStyle name="Normal 194 3 2" xfId="7136"/>
    <cellStyle name="Normal 194 3 2 2" xfId="26122"/>
    <cellStyle name="Normal 194 3 2 2 2" xfId="50645"/>
    <cellStyle name="Normal 194 3 2 2 3" xfId="60346"/>
    <cellStyle name="Normal 194 3 2 3" xfId="18642"/>
    <cellStyle name="Normal 194 3 2 3 2" xfId="43336"/>
    <cellStyle name="Normal 194 3 2 4" xfId="11066"/>
    <cellStyle name="Normal 194 3 2 4 2" xfId="36083"/>
    <cellStyle name="Normal 194 3 2 5" xfId="32210"/>
    <cellStyle name="Normal 194 3 3" xfId="5157"/>
    <cellStyle name="Normal 194 3 3 2" xfId="12581"/>
    <cellStyle name="Normal 194 3 3 2 2" xfId="37598"/>
    <cellStyle name="Normal 194 3 3 3" xfId="30279"/>
    <cellStyle name="Normal 194 3 4" xfId="9123"/>
    <cellStyle name="Normal 194 3 4 2" xfId="34140"/>
    <cellStyle name="Normal 194 3 5" xfId="28347"/>
    <cellStyle name="Normal 194 3 5 2" xfId="60347"/>
    <cellStyle name="Normal 194 3 6" xfId="60348"/>
    <cellStyle name="Normal 194 4" xfId="6106"/>
    <cellStyle name="Normal 194 4 2" xfId="20877"/>
    <cellStyle name="Normal 194 4 2 2" xfId="45438"/>
    <cellStyle name="Normal 194 4 2 3" xfId="60349"/>
    <cellStyle name="Normal 194 4 3" xfId="14331"/>
    <cellStyle name="Normal 194 4 3 2" xfId="39205"/>
    <cellStyle name="Normal 194 4 4" xfId="10061"/>
    <cellStyle name="Normal 194 4 4 2" xfId="35078"/>
    <cellStyle name="Normal 194 4 5" xfId="31205"/>
    <cellStyle name="Normal 194 5" xfId="4152"/>
    <cellStyle name="Normal 194 5 2" xfId="21887"/>
    <cellStyle name="Normal 194 5 2 2" xfId="46446"/>
    <cellStyle name="Normal 194 5 2 3" xfId="60350"/>
    <cellStyle name="Normal 194 5 3" xfId="12582"/>
    <cellStyle name="Normal 194 5 3 2" xfId="37599"/>
    <cellStyle name="Normal 194 5 4" xfId="29274"/>
    <cellStyle name="Normal 194 6" xfId="15534"/>
    <cellStyle name="Normal 194 6 2" xfId="22909"/>
    <cellStyle name="Normal 194 6 2 2" xfId="47452"/>
    <cellStyle name="Normal 194 6 2 3" xfId="60351"/>
    <cellStyle name="Normal 194 6 3" xfId="40331"/>
    <cellStyle name="Normal 194 6 4" xfId="60352"/>
    <cellStyle name="Normal 194 7" xfId="16591"/>
    <cellStyle name="Normal 194 7 2" xfId="24011"/>
    <cellStyle name="Normal 194 7 2 2" xfId="48550"/>
    <cellStyle name="Normal 194 7 2 3" xfId="60353"/>
    <cellStyle name="Normal 194 7 3" xfId="41345"/>
    <cellStyle name="Normal 194 7 4" xfId="60354"/>
    <cellStyle name="Normal 194 8" xfId="17675"/>
    <cellStyle name="Normal 194 8 2" xfId="25117"/>
    <cellStyle name="Normal 194 8 2 2" xfId="49640"/>
    <cellStyle name="Normal 194 8 2 3" xfId="60355"/>
    <cellStyle name="Normal 194 8 3" xfId="42374"/>
    <cellStyle name="Normal 194 8 4" xfId="60356"/>
    <cellStyle name="Normal 194 9" xfId="19562"/>
    <cellStyle name="Normal 194 9 2" xfId="44138"/>
    <cellStyle name="Normal 194 9 3" xfId="60357"/>
    <cellStyle name="Normal 195" xfId="1480"/>
    <cellStyle name="Normal 195 10" xfId="8110"/>
    <cellStyle name="Normal 195 10 2" xfId="33127"/>
    <cellStyle name="Normal 195 11" xfId="27344"/>
    <cellStyle name="Normal 195 11 2" xfId="60358"/>
    <cellStyle name="Normal 195 12" xfId="60359"/>
    <cellStyle name="Normal 195 2" xfId="1481"/>
    <cellStyle name="Normal 195 2 10" xfId="27345"/>
    <cellStyle name="Normal 195 2 10 2" xfId="60360"/>
    <cellStyle name="Normal 195 2 11" xfId="60361"/>
    <cellStyle name="Normal 195 2 2" xfId="2974"/>
    <cellStyle name="Normal 195 2 2 2" xfId="7139"/>
    <cellStyle name="Normal 195 2 2 2 2" xfId="26125"/>
    <cellStyle name="Normal 195 2 2 2 2 2" xfId="50648"/>
    <cellStyle name="Normal 195 2 2 2 2 3" xfId="60362"/>
    <cellStyle name="Normal 195 2 2 2 3" xfId="18645"/>
    <cellStyle name="Normal 195 2 2 2 3 2" xfId="43339"/>
    <cellStyle name="Normal 195 2 2 2 4" xfId="11069"/>
    <cellStyle name="Normal 195 2 2 2 4 2" xfId="36086"/>
    <cellStyle name="Normal 195 2 2 2 5" xfId="32213"/>
    <cellStyle name="Normal 195 2 2 3" xfId="5160"/>
    <cellStyle name="Normal 195 2 2 3 2" xfId="12583"/>
    <cellStyle name="Normal 195 2 2 3 2 2" xfId="37600"/>
    <cellStyle name="Normal 195 2 2 3 3" xfId="30282"/>
    <cellStyle name="Normal 195 2 2 4" xfId="9126"/>
    <cellStyle name="Normal 195 2 2 4 2" xfId="34143"/>
    <cellStyle name="Normal 195 2 2 5" xfId="28350"/>
    <cellStyle name="Normal 195 2 2 5 2" xfId="60363"/>
    <cellStyle name="Normal 195 2 2 6" xfId="60364"/>
    <cellStyle name="Normal 195 2 3" xfId="6109"/>
    <cellStyle name="Normal 195 2 3 2" xfId="20880"/>
    <cellStyle name="Normal 195 2 3 2 2" xfId="45441"/>
    <cellStyle name="Normal 195 2 3 2 3" xfId="60365"/>
    <cellStyle name="Normal 195 2 3 3" xfId="14334"/>
    <cellStyle name="Normal 195 2 3 3 2" xfId="39208"/>
    <cellStyle name="Normal 195 2 3 4" xfId="10064"/>
    <cellStyle name="Normal 195 2 3 4 2" xfId="35081"/>
    <cellStyle name="Normal 195 2 3 5" xfId="31208"/>
    <cellStyle name="Normal 195 2 4" xfId="4155"/>
    <cellStyle name="Normal 195 2 4 2" xfId="21890"/>
    <cellStyle name="Normal 195 2 4 2 2" xfId="46449"/>
    <cellStyle name="Normal 195 2 4 2 3" xfId="60366"/>
    <cellStyle name="Normal 195 2 4 3" xfId="12584"/>
    <cellStyle name="Normal 195 2 4 3 2" xfId="37601"/>
    <cellStyle name="Normal 195 2 4 4" xfId="29277"/>
    <cellStyle name="Normal 195 2 5" xfId="15537"/>
    <cellStyle name="Normal 195 2 5 2" xfId="22912"/>
    <cellStyle name="Normal 195 2 5 2 2" xfId="47455"/>
    <cellStyle name="Normal 195 2 5 2 3" xfId="60367"/>
    <cellStyle name="Normal 195 2 5 3" xfId="40334"/>
    <cellStyle name="Normal 195 2 5 4" xfId="60368"/>
    <cellStyle name="Normal 195 2 6" xfId="16594"/>
    <cellStyle name="Normal 195 2 6 2" xfId="24014"/>
    <cellStyle name="Normal 195 2 6 2 2" xfId="48553"/>
    <cellStyle name="Normal 195 2 6 2 3" xfId="60369"/>
    <cellStyle name="Normal 195 2 6 3" xfId="41348"/>
    <cellStyle name="Normal 195 2 6 4" xfId="60370"/>
    <cellStyle name="Normal 195 2 7" xfId="17678"/>
    <cellStyle name="Normal 195 2 7 2" xfId="25120"/>
    <cellStyle name="Normal 195 2 7 2 2" xfId="49643"/>
    <cellStyle name="Normal 195 2 7 2 3" xfId="60371"/>
    <cellStyle name="Normal 195 2 7 3" xfId="42377"/>
    <cellStyle name="Normal 195 2 7 4" xfId="60372"/>
    <cellStyle name="Normal 195 2 8" xfId="19565"/>
    <cellStyle name="Normal 195 2 8 2" xfId="44141"/>
    <cellStyle name="Normal 195 2 8 3" xfId="60373"/>
    <cellStyle name="Normal 195 2 9" xfId="8111"/>
    <cellStyle name="Normal 195 2 9 2" xfId="33128"/>
    <cellStyle name="Normal 195 3" xfId="2973"/>
    <cellStyle name="Normal 195 3 2" xfId="7138"/>
    <cellStyle name="Normal 195 3 2 2" xfId="26124"/>
    <cellStyle name="Normal 195 3 2 2 2" xfId="50647"/>
    <cellStyle name="Normal 195 3 2 2 3" xfId="60374"/>
    <cellStyle name="Normal 195 3 2 3" xfId="18644"/>
    <cellStyle name="Normal 195 3 2 3 2" xfId="43338"/>
    <cellStyle name="Normal 195 3 2 4" xfId="11068"/>
    <cellStyle name="Normal 195 3 2 4 2" xfId="36085"/>
    <cellStyle name="Normal 195 3 2 5" xfId="32212"/>
    <cellStyle name="Normal 195 3 3" xfId="5159"/>
    <cellStyle name="Normal 195 3 3 2" xfId="12585"/>
    <cellStyle name="Normal 195 3 3 2 2" xfId="37602"/>
    <cellStyle name="Normal 195 3 3 3" xfId="30281"/>
    <cellStyle name="Normal 195 3 4" xfId="9125"/>
    <cellStyle name="Normal 195 3 4 2" xfId="34142"/>
    <cellStyle name="Normal 195 3 5" xfId="28349"/>
    <cellStyle name="Normal 195 3 5 2" xfId="60375"/>
    <cellStyle name="Normal 195 3 6" xfId="60376"/>
    <cellStyle name="Normal 195 4" xfId="6108"/>
    <cellStyle name="Normal 195 4 2" xfId="20879"/>
    <cellStyle name="Normal 195 4 2 2" xfId="45440"/>
    <cellStyle name="Normal 195 4 2 3" xfId="60377"/>
    <cellStyle name="Normal 195 4 3" xfId="14333"/>
    <cellStyle name="Normal 195 4 3 2" xfId="39207"/>
    <cellStyle name="Normal 195 4 4" xfId="10063"/>
    <cellStyle name="Normal 195 4 4 2" xfId="35080"/>
    <cellStyle name="Normal 195 4 5" xfId="31207"/>
    <cellStyle name="Normal 195 5" xfId="4154"/>
    <cellStyle name="Normal 195 5 2" xfId="21889"/>
    <cellStyle name="Normal 195 5 2 2" xfId="46448"/>
    <cellStyle name="Normal 195 5 2 3" xfId="60378"/>
    <cellStyle name="Normal 195 5 3" xfId="12586"/>
    <cellStyle name="Normal 195 5 3 2" xfId="37603"/>
    <cellStyle name="Normal 195 5 4" xfId="29276"/>
    <cellStyle name="Normal 195 6" xfId="15536"/>
    <cellStyle name="Normal 195 6 2" xfId="22911"/>
    <cellStyle name="Normal 195 6 2 2" xfId="47454"/>
    <cellStyle name="Normal 195 6 2 3" xfId="60379"/>
    <cellStyle name="Normal 195 6 3" xfId="40333"/>
    <cellStyle name="Normal 195 6 4" xfId="60380"/>
    <cellStyle name="Normal 195 7" xfId="16593"/>
    <cellStyle name="Normal 195 7 2" xfId="24013"/>
    <cellStyle name="Normal 195 7 2 2" xfId="48552"/>
    <cellStyle name="Normal 195 7 2 3" xfId="60381"/>
    <cellStyle name="Normal 195 7 3" xfId="41347"/>
    <cellStyle name="Normal 195 7 4" xfId="60382"/>
    <cellStyle name="Normal 195 8" xfId="17677"/>
    <cellStyle name="Normal 195 8 2" xfId="25119"/>
    <cellStyle name="Normal 195 8 2 2" xfId="49642"/>
    <cellStyle name="Normal 195 8 2 3" xfId="60383"/>
    <cellStyle name="Normal 195 8 3" xfId="42376"/>
    <cellStyle name="Normal 195 8 4" xfId="60384"/>
    <cellStyle name="Normal 195 9" xfId="19564"/>
    <cellStyle name="Normal 195 9 2" xfId="44140"/>
    <cellStyle name="Normal 195 9 3" xfId="60385"/>
    <cellStyle name="Normal 196" xfId="1482"/>
    <cellStyle name="Normal 196 10" xfId="8112"/>
    <cellStyle name="Normal 196 10 2" xfId="33129"/>
    <cellStyle name="Normal 196 11" xfId="27346"/>
    <cellStyle name="Normal 196 11 2" xfId="60386"/>
    <cellStyle name="Normal 196 12" xfId="60387"/>
    <cellStyle name="Normal 196 2" xfId="1483"/>
    <cellStyle name="Normal 196 2 10" xfId="27347"/>
    <cellStyle name="Normal 196 2 10 2" xfId="60388"/>
    <cellStyle name="Normal 196 2 11" xfId="60389"/>
    <cellStyle name="Normal 196 2 2" xfId="2976"/>
    <cellStyle name="Normal 196 2 2 2" xfId="7141"/>
    <cellStyle name="Normal 196 2 2 2 2" xfId="26127"/>
    <cellStyle name="Normal 196 2 2 2 2 2" xfId="50650"/>
    <cellStyle name="Normal 196 2 2 2 2 3" xfId="60390"/>
    <cellStyle name="Normal 196 2 2 2 3" xfId="18647"/>
    <cellStyle name="Normal 196 2 2 2 3 2" xfId="43341"/>
    <cellStyle name="Normal 196 2 2 2 4" xfId="11071"/>
    <cellStyle name="Normal 196 2 2 2 4 2" xfId="36088"/>
    <cellStyle name="Normal 196 2 2 2 5" xfId="32215"/>
    <cellStyle name="Normal 196 2 2 3" xfId="5162"/>
    <cellStyle name="Normal 196 2 2 3 2" xfId="12587"/>
    <cellStyle name="Normal 196 2 2 3 2 2" xfId="37604"/>
    <cellStyle name="Normal 196 2 2 3 3" xfId="30284"/>
    <cellStyle name="Normal 196 2 2 4" xfId="9128"/>
    <cellStyle name="Normal 196 2 2 4 2" xfId="34145"/>
    <cellStyle name="Normal 196 2 2 5" xfId="28352"/>
    <cellStyle name="Normal 196 2 2 5 2" xfId="60391"/>
    <cellStyle name="Normal 196 2 2 6" xfId="60392"/>
    <cellStyle name="Normal 196 2 3" xfId="6111"/>
    <cellStyle name="Normal 196 2 3 2" xfId="20882"/>
    <cellStyle name="Normal 196 2 3 2 2" xfId="45443"/>
    <cellStyle name="Normal 196 2 3 2 3" xfId="60393"/>
    <cellStyle name="Normal 196 2 3 3" xfId="14336"/>
    <cellStyle name="Normal 196 2 3 3 2" xfId="39210"/>
    <cellStyle name="Normal 196 2 3 4" xfId="10066"/>
    <cellStyle name="Normal 196 2 3 4 2" xfId="35083"/>
    <cellStyle name="Normal 196 2 3 5" xfId="31210"/>
    <cellStyle name="Normal 196 2 4" xfId="4157"/>
    <cellStyle name="Normal 196 2 4 2" xfId="21892"/>
    <cellStyle name="Normal 196 2 4 2 2" xfId="46451"/>
    <cellStyle name="Normal 196 2 4 2 3" xfId="60394"/>
    <cellStyle name="Normal 196 2 4 3" xfId="12588"/>
    <cellStyle name="Normal 196 2 4 3 2" xfId="37605"/>
    <cellStyle name="Normal 196 2 4 4" xfId="29279"/>
    <cellStyle name="Normal 196 2 5" xfId="15539"/>
    <cellStyle name="Normal 196 2 5 2" xfId="22914"/>
    <cellStyle name="Normal 196 2 5 2 2" xfId="47457"/>
    <cellStyle name="Normal 196 2 5 2 3" xfId="60395"/>
    <cellStyle name="Normal 196 2 5 3" xfId="40336"/>
    <cellStyle name="Normal 196 2 5 4" xfId="60396"/>
    <cellStyle name="Normal 196 2 6" xfId="16596"/>
    <cellStyle name="Normal 196 2 6 2" xfId="24016"/>
    <cellStyle name="Normal 196 2 6 2 2" xfId="48555"/>
    <cellStyle name="Normal 196 2 6 2 3" xfId="60397"/>
    <cellStyle name="Normal 196 2 6 3" xfId="41350"/>
    <cellStyle name="Normal 196 2 6 4" xfId="60398"/>
    <cellStyle name="Normal 196 2 7" xfId="17680"/>
    <cellStyle name="Normal 196 2 7 2" xfId="25122"/>
    <cellStyle name="Normal 196 2 7 2 2" xfId="49645"/>
    <cellStyle name="Normal 196 2 7 2 3" xfId="60399"/>
    <cellStyle name="Normal 196 2 7 3" xfId="42379"/>
    <cellStyle name="Normal 196 2 7 4" xfId="60400"/>
    <cellStyle name="Normal 196 2 8" xfId="19567"/>
    <cellStyle name="Normal 196 2 8 2" xfId="44143"/>
    <cellStyle name="Normal 196 2 8 3" xfId="60401"/>
    <cellStyle name="Normal 196 2 9" xfId="8113"/>
    <cellStyle name="Normal 196 2 9 2" xfId="33130"/>
    <cellStyle name="Normal 196 3" xfId="2975"/>
    <cellStyle name="Normal 196 3 2" xfId="7140"/>
    <cellStyle name="Normal 196 3 2 2" xfId="26126"/>
    <cellStyle name="Normal 196 3 2 2 2" xfId="50649"/>
    <cellStyle name="Normal 196 3 2 2 3" xfId="60402"/>
    <cellStyle name="Normal 196 3 2 3" xfId="18646"/>
    <cellStyle name="Normal 196 3 2 3 2" xfId="43340"/>
    <cellStyle name="Normal 196 3 2 4" xfId="11070"/>
    <cellStyle name="Normal 196 3 2 4 2" xfId="36087"/>
    <cellStyle name="Normal 196 3 2 5" xfId="32214"/>
    <cellStyle name="Normal 196 3 3" xfId="5161"/>
    <cellStyle name="Normal 196 3 3 2" xfId="12589"/>
    <cellStyle name="Normal 196 3 3 2 2" xfId="37606"/>
    <cellStyle name="Normal 196 3 3 3" xfId="30283"/>
    <cellStyle name="Normal 196 3 4" xfId="9127"/>
    <cellStyle name="Normal 196 3 4 2" xfId="34144"/>
    <cellStyle name="Normal 196 3 5" xfId="28351"/>
    <cellStyle name="Normal 196 3 5 2" xfId="60403"/>
    <cellStyle name="Normal 196 3 6" xfId="60404"/>
    <cellStyle name="Normal 196 4" xfId="6110"/>
    <cellStyle name="Normal 196 4 2" xfId="20881"/>
    <cellStyle name="Normal 196 4 2 2" xfId="45442"/>
    <cellStyle name="Normal 196 4 2 3" xfId="60405"/>
    <cellStyle name="Normal 196 4 3" xfId="14335"/>
    <cellStyle name="Normal 196 4 3 2" xfId="39209"/>
    <cellStyle name="Normal 196 4 4" xfId="10065"/>
    <cellStyle name="Normal 196 4 4 2" xfId="35082"/>
    <cellStyle name="Normal 196 4 5" xfId="31209"/>
    <cellStyle name="Normal 196 5" xfId="4156"/>
    <cellStyle name="Normal 196 5 2" xfId="21891"/>
    <cellStyle name="Normal 196 5 2 2" xfId="46450"/>
    <cellStyle name="Normal 196 5 2 3" xfId="60406"/>
    <cellStyle name="Normal 196 5 3" xfId="12590"/>
    <cellStyle name="Normal 196 5 3 2" xfId="37607"/>
    <cellStyle name="Normal 196 5 4" xfId="29278"/>
    <cellStyle name="Normal 196 6" xfId="15538"/>
    <cellStyle name="Normal 196 6 2" xfId="22913"/>
    <cellStyle name="Normal 196 6 2 2" xfId="47456"/>
    <cellStyle name="Normal 196 6 2 3" xfId="60407"/>
    <cellStyle name="Normal 196 6 3" xfId="40335"/>
    <cellStyle name="Normal 196 6 4" xfId="60408"/>
    <cellStyle name="Normal 196 7" xfId="16595"/>
    <cellStyle name="Normal 196 7 2" xfId="24015"/>
    <cellStyle name="Normal 196 7 2 2" xfId="48554"/>
    <cellStyle name="Normal 196 7 2 3" xfId="60409"/>
    <cellStyle name="Normal 196 7 3" xfId="41349"/>
    <cellStyle name="Normal 196 7 4" xfId="60410"/>
    <cellStyle name="Normal 196 8" xfId="17679"/>
    <cellStyle name="Normal 196 8 2" xfId="25121"/>
    <cellStyle name="Normal 196 8 2 2" xfId="49644"/>
    <cellStyle name="Normal 196 8 2 3" xfId="60411"/>
    <cellStyle name="Normal 196 8 3" xfId="42378"/>
    <cellStyle name="Normal 196 8 4" xfId="60412"/>
    <cellStyle name="Normal 196 9" xfId="19566"/>
    <cellStyle name="Normal 196 9 2" xfId="44142"/>
    <cellStyle name="Normal 196 9 3" xfId="60413"/>
    <cellStyle name="Normal 197" xfId="1484"/>
    <cellStyle name="Normal 197 10" xfId="8114"/>
    <cellStyle name="Normal 197 10 2" xfId="33131"/>
    <cellStyle name="Normal 197 11" xfId="27348"/>
    <cellStyle name="Normal 197 11 2" xfId="60414"/>
    <cellStyle name="Normal 197 12" xfId="60415"/>
    <cellStyle name="Normal 197 2" xfId="1485"/>
    <cellStyle name="Normal 197 2 10" xfId="27349"/>
    <cellStyle name="Normal 197 2 10 2" xfId="60416"/>
    <cellStyle name="Normal 197 2 11" xfId="60417"/>
    <cellStyle name="Normal 197 2 2" xfId="2978"/>
    <cellStyle name="Normal 197 2 2 2" xfId="7143"/>
    <cellStyle name="Normal 197 2 2 2 2" xfId="26129"/>
    <cellStyle name="Normal 197 2 2 2 2 2" xfId="50652"/>
    <cellStyle name="Normal 197 2 2 2 2 3" xfId="60418"/>
    <cellStyle name="Normal 197 2 2 2 3" xfId="18649"/>
    <cellStyle name="Normal 197 2 2 2 3 2" xfId="43343"/>
    <cellStyle name="Normal 197 2 2 2 4" xfId="11073"/>
    <cellStyle name="Normal 197 2 2 2 4 2" xfId="36090"/>
    <cellStyle name="Normal 197 2 2 2 5" xfId="32217"/>
    <cellStyle name="Normal 197 2 2 3" xfId="5164"/>
    <cellStyle name="Normal 197 2 2 3 2" xfId="12591"/>
    <cellStyle name="Normal 197 2 2 3 2 2" xfId="37608"/>
    <cellStyle name="Normal 197 2 2 3 3" xfId="30286"/>
    <cellStyle name="Normal 197 2 2 4" xfId="9130"/>
    <cellStyle name="Normal 197 2 2 4 2" xfId="34147"/>
    <cellStyle name="Normal 197 2 2 5" xfId="28354"/>
    <cellStyle name="Normal 197 2 2 5 2" xfId="60419"/>
    <cellStyle name="Normal 197 2 2 6" xfId="60420"/>
    <cellStyle name="Normal 197 2 3" xfId="6113"/>
    <cellStyle name="Normal 197 2 3 2" xfId="20884"/>
    <cellStyle name="Normal 197 2 3 2 2" xfId="45445"/>
    <cellStyle name="Normal 197 2 3 2 3" xfId="60421"/>
    <cellStyle name="Normal 197 2 3 3" xfId="14338"/>
    <cellStyle name="Normal 197 2 3 3 2" xfId="39212"/>
    <cellStyle name="Normal 197 2 3 4" xfId="10068"/>
    <cellStyle name="Normal 197 2 3 4 2" xfId="35085"/>
    <cellStyle name="Normal 197 2 3 5" xfId="31212"/>
    <cellStyle name="Normal 197 2 4" xfId="4159"/>
    <cellStyle name="Normal 197 2 4 2" xfId="21894"/>
    <cellStyle name="Normal 197 2 4 2 2" xfId="46453"/>
    <cellStyle name="Normal 197 2 4 2 3" xfId="60422"/>
    <cellStyle name="Normal 197 2 4 3" xfId="12592"/>
    <cellStyle name="Normal 197 2 4 3 2" xfId="37609"/>
    <cellStyle name="Normal 197 2 4 4" xfId="29281"/>
    <cellStyle name="Normal 197 2 5" xfId="15541"/>
    <cellStyle name="Normal 197 2 5 2" xfId="22916"/>
    <cellStyle name="Normal 197 2 5 2 2" xfId="47459"/>
    <cellStyle name="Normal 197 2 5 2 3" xfId="60423"/>
    <cellStyle name="Normal 197 2 5 3" xfId="40338"/>
    <cellStyle name="Normal 197 2 5 4" xfId="60424"/>
    <cellStyle name="Normal 197 2 6" xfId="16598"/>
    <cellStyle name="Normal 197 2 6 2" xfId="24018"/>
    <cellStyle name="Normal 197 2 6 2 2" xfId="48557"/>
    <cellStyle name="Normal 197 2 6 2 3" xfId="60425"/>
    <cellStyle name="Normal 197 2 6 3" xfId="41352"/>
    <cellStyle name="Normal 197 2 6 4" xfId="60426"/>
    <cellStyle name="Normal 197 2 7" xfId="17682"/>
    <cellStyle name="Normal 197 2 7 2" xfId="25124"/>
    <cellStyle name="Normal 197 2 7 2 2" xfId="49647"/>
    <cellStyle name="Normal 197 2 7 2 3" xfId="60427"/>
    <cellStyle name="Normal 197 2 7 3" xfId="42381"/>
    <cellStyle name="Normal 197 2 7 4" xfId="60428"/>
    <cellStyle name="Normal 197 2 8" xfId="19569"/>
    <cellStyle name="Normal 197 2 8 2" xfId="44145"/>
    <cellStyle name="Normal 197 2 8 3" xfId="60429"/>
    <cellStyle name="Normal 197 2 9" xfId="8115"/>
    <cellStyle name="Normal 197 2 9 2" xfId="33132"/>
    <cellStyle name="Normal 197 3" xfId="2977"/>
    <cellStyle name="Normal 197 3 2" xfId="7142"/>
    <cellStyle name="Normal 197 3 2 2" xfId="26128"/>
    <cellStyle name="Normal 197 3 2 2 2" xfId="50651"/>
    <cellStyle name="Normal 197 3 2 2 3" xfId="60430"/>
    <cellStyle name="Normal 197 3 2 3" xfId="18648"/>
    <cellStyle name="Normal 197 3 2 3 2" xfId="43342"/>
    <cellStyle name="Normal 197 3 2 4" xfId="11072"/>
    <cellStyle name="Normal 197 3 2 4 2" xfId="36089"/>
    <cellStyle name="Normal 197 3 2 5" xfId="32216"/>
    <cellStyle name="Normal 197 3 3" xfId="5163"/>
    <cellStyle name="Normal 197 3 3 2" xfId="12593"/>
    <cellStyle name="Normal 197 3 3 2 2" xfId="37610"/>
    <cellStyle name="Normal 197 3 3 3" xfId="30285"/>
    <cellStyle name="Normal 197 3 4" xfId="9129"/>
    <cellStyle name="Normal 197 3 4 2" xfId="34146"/>
    <cellStyle name="Normal 197 3 5" xfId="28353"/>
    <cellStyle name="Normal 197 3 5 2" xfId="60431"/>
    <cellStyle name="Normal 197 3 6" xfId="60432"/>
    <cellStyle name="Normal 197 4" xfId="6112"/>
    <cellStyle name="Normal 197 4 2" xfId="20883"/>
    <cellStyle name="Normal 197 4 2 2" xfId="45444"/>
    <cellStyle name="Normal 197 4 2 3" xfId="60433"/>
    <cellStyle name="Normal 197 4 3" xfId="14337"/>
    <cellStyle name="Normal 197 4 3 2" xfId="39211"/>
    <cellStyle name="Normal 197 4 4" xfId="10067"/>
    <cellStyle name="Normal 197 4 4 2" xfId="35084"/>
    <cellStyle name="Normal 197 4 5" xfId="31211"/>
    <cellStyle name="Normal 197 5" xfId="4158"/>
    <cellStyle name="Normal 197 5 2" xfId="21893"/>
    <cellStyle name="Normal 197 5 2 2" xfId="46452"/>
    <cellStyle name="Normal 197 5 2 3" xfId="60434"/>
    <cellStyle name="Normal 197 5 3" xfId="12594"/>
    <cellStyle name="Normal 197 5 3 2" xfId="37611"/>
    <cellStyle name="Normal 197 5 4" xfId="29280"/>
    <cellStyle name="Normal 197 6" xfId="15540"/>
    <cellStyle name="Normal 197 6 2" xfId="22915"/>
    <cellStyle name="Normal 197 6 2 2" xfId="47458"/>
    <cellStyle name="Normal 197 6 2 3" xfId="60435"/>
    <cellStyle name="Normal 197 6 3" xfId="40337"/>
    <cellStyle name="Normal 197 6 4" xfId="60436"/>
    <cellStyle name="Normal 197 7" xfId="16597"/>
    <cellStyle name="Normal 197 7 2" xfId="24017"/>
    <cellStyle name="Normal 197 7 2 2" xfId="48556"/>
    <cellStyle name="Normal 197 7 2 3" xfId="60437"/>
    <cellStyle name="Normal 197 7 3" xfId="41351"/>
    <cellStyle name="Normal 197 7 4" xfId="60438"/>
    <cellStyle name="Normal 197 8" xfId="17681"/>
    <cellStyle name="Normal 197 8 2" xfId="25123"/>
    <cellStyle name="Normal 197 8 2 2" xfId="49646"/>
    <cellStyle name="Normal 197 8 2 3" xfId="60439"/>
    <cellStyle name="Normal 197 8 3" xfId="42380"/>
    <cellStyle name="Normal 197 8 4" xfId="60440"/>
    <cellStyle name="Normal 197 9" xfId="19568"/>
    <cellStyle name="Normal 197 9 2" xfId="44144"/>
    <cellStyle name="Normal 197 9 3" xfId="60441"/>
    <cellStyle name="Normal 198" xfId="1486"/>
    <cellStyle name="Normal 198 10" xfId="8116"/>
    <cellStyle name="Normal 198 10 2" xfId="33133"/>
    <cellStyle name="Normal 198 11" xfId="27350"/>
    <cellStyle name="Normal 198 11 2" xfId="60442"/>
    <cellStyle name="Normal 198 12" xfId="60443"/>
    <cellStyle name="Normal 198 2" xfId="1487"/>
    <cellStyle name="Normal 198 2 10" xfId="27351"/>
    <cellStyle name="Normal 198 2 10 2" xfId="60444"/>
    <cellStyle name="Normal 198 2 11" xfId="60445"/>
    <cellStyle name="Normal 198 2 2" xfId="2980"/>
    <cellStyle name="Normal 198 2 2 2" xfId="7145"/>
    <cellStyle name="Normal 198 2 2 2 2" xfId="26131"/>
    <cellStyle name="Normal 198 2 2 2 2 2" xfId="50654"/>
    <cellStyle name="Normal 198 2 2 2 2 3" xfId="60446"/>
    <cellStyle name="Normal 198 2 2 2 3" xfId="18651"/>
    <cellStyle name="Normal 198 2 2 2 3 2" xfId="43345"/>
    <cellStyle name="Normal 198 2 2 2 4" xfId="11075"/>
    <cellStyle name="Normal 198 2 2 2 4 2" xfId="36092"/>
    <cellStyle name="Normal 198 2 2 2 5" xfId="32219"/>
    <cellStyle name="Normal 198 2 2 3" xfId="5166"/>
    <cellStyle name="Normal 198 2 2 3 2" xfId="12595"/>
    <cellStyle name="Normal 198 2 2 3 2 2" xfId="37612"/>
    <cellStyle name="Normal 198 2 2 3 3" xfId="30288"/>
    <cellStyle name="Normal 198 2 2 4" xfId="9132"/>
    <cellStyle name="Normal 198 2 2 4 2" xfId="34149"/>
    <cellStyle name="Normal 198 2 2 5" xfId="28356"/>
    <cellStyle name="Normal 198 2 2 5 2" xfId="60447"/>
    <cellStyle name="Normal 198 2 2 6" xfId="60448"/>
    <cellStyle name="Normal 198 2 3" xfId="6115"/>
    <cellStyle name="Normal 198 2 3 2" xfId="20886"/>
    <cellStyle name="Normal 198 2 3 2 2" xfId="45447"/>
    <cellStyle name="Normal 198 2 3 2 3" xfId="60449"/>
    <cellStyle name="Normal 198 2 3 3" xfId="14340"/>
    <cellStyle name="Normal 198 2 3 3 2" xfId="39214"/>
    <cellStyle name="Normal 198 2 3 4" xfId="10070"/>
    <cellStyle name="Normal 198 2 3 4 2" xfId="35087"/>
    <cellStyle name="Normal 198 2 3 5" xfId="31214"/>
    <cellStyle name="Normal 198 2 4" xfId="4161"/>
    <cellStyle name="Normal 198 2 4 2" xfId="21896"/>
    <cellStyle name="Normal 198 2 4 2 2" xfId="46455"/>
    <cellStyle name="Normal 198 2 4 2 3" xfId="60450"/>
    <cellStyle name="Normal 198 2 4 3" xfId="12596"/>
    <cellStyle name="Normal 198 2 4 3 2" xfId="37613"/>
    <cellStyle name="Normal 198 2 4 4" xfId="29283"/>
    <cellStyle name="Normal 198 2 5" xfId="15543"/>
    <cellStyle name="Normal 198 2 5 2" xfId="22918"/>
    <cellStyle name="Normal 198 2 5 2 2" xfId="47461"/>
    <cellStyle name="Normal 198 2 5 2 3" xfId="60451"/>
    <cellStyle name="Normal 198 2 5 3" xfId="40340"/>
    <cellStyle name="Normal 198 2 5 4" xfId="60452"/>
    <cellStyle name="Normal 198 2 6" xfId="16600"/>
    <cellStyle name="Normal 198 2 6 2" xfId="24020"/>
    <cellStyle name="Normal 198 2 6 2 2" xfId="48559"/>
    <cellStyle name="Normal 198 2 6 2 3" xfId="60453"/>
    <cellStyle name="Normal 198 2 6 3" xfId="41354"/>
    <cellStyle name="Normal 198 2 6 4" xfId="60454"/>
    <cellStyle name="Normal 198 2 7" xfId="17684"/>
    <cellStyle name="Normal 198 2 7 2" xfId="25126"/>
    <cellStyle name="Normal 198 2 7 2 2" xfId="49649"/>
    <cellStyle name="Normal 198 2 7 2 3" xfId="60455"/>
    <cellStyle name="Normal 198 2 7 3" xfId="42383"/>
    <cellStyle name="Normal 198 2 7 4" xfId="60456"/>
    <cellStyle name="Normal 198 2 8" xfId="19571"/>
    <cellStyle name="Normal 198 2 8 2" xfId="44147"/>
    <cellStyle name="Normal 198 2 8 3" xfId="60457"/>
    <cellStyle name="Normal 198 2 9" xfId="8117"/>
    <cellStyle name="Normal 198 2 9 2" xfId="33134"/>
    <cellStyle name="Normal 198 3" xfId="2979"/>
    <cellStyle name="Normal 198 3 2" xfId="7144"/>
    <cellStyle name="Normal 198 3 2 2" xfId="26130"/>
    <cellStyle name="Normal 198 3 2 2 2" xfId="50653"/>
    <cellStyle name="Normal 198 3 2 2 3" xfId="60458"/>
    <cellStyle name="Normal 198 3 2 3" xfId="18650"/>
    <cellStyle name="Normal 198 3 2 3 2" xfId="43344"/>
    <cellStyle name="Normal 198 3 2 4" xfId="11074"/>
    <cellStyle name="Normal 198 3 2 4 2" xfId="36091"/>
    <cellStyle name="Normal 198 3 2 5" xfId="32218"/>
    <cellStyle name="Normal 198 3 3" xfId="5165"/>
    <cellStyle name="Normal 198 3 3 2" xfId="12597"/>
    <cellStyle name="Normal 198 3 3 2 2" xfId="37614"/>
    <cellStyle name="Normal 198 3 3 3" xfId="30287"/>
    <cellStyle name="Normal 198 3 4" xfId="9131"/>
    <cellStyle name="Normal 198 3 4 2" xfId="34148"/>
    <cellStyle name="Normal 198 3 5" xfId="28355"/>
    <cellStyle name="Normal 198 3 5 2" xfId="60459"/>
    <cellStyle name="Normal 198 3 6" xfId="60460"/>
    <cellStyle name="Normal 198 4" xfId="6114"/>
    <cellStyle name="Normal 198 4 2" xfId="20885"/>
    <cellStyle name="Normal 198 4 2 2" xfId="45446"/>
    <cellStyle name="Normal 198 4 2 3" xfId="60461"/>
    <cellStyle name="Normal 198 4 3" xfId="14339"/>
    <cellStyle name="Normal 198 4 3 2" xfId="39213"/>
    <cellStyle name="Normal 198 4 4" xfId="10069"/>
    <cellStyle name="Normal 198 4 4 2" xfId="35086"/>
    <cellStyle name="Normal 198 4 5" xfId="31213"/>
    <cellStyle name="Normal 198 5" xfId="4160"/>
    <cellStyle name="Normal 198 5 2" xfId="21895"/>
    <cellStyle name="Normal 198 5 2 2" xfId="46454"/>
    <cellStyle name="Normal 198 5 2 3" xfId="60462"/>
    <cellStyle name="Normal 198 5 3" xfId="12598"/>
    <cellStyle name="Normal 198 5 3 2" xfId="37615"/>
    <cellStyle name="Normal 198 5 4" xfId="29282"/>
    <cellStyle name="Normal 198 6" xfId="15542"/>
    <cellStyle name="Normal 198 6 2" xfId="22917"/>
    <cellStyle name="Normal 198 6 2 2" xfId="47460"/>
    <cellStyle name="Normal 198 6 2 3" xfId="60463"/>
    <cellStyle name="Normal 198 6 3" xfId="40339"/>
    <cellStyle name="Normal 198 6 4" xfId="60464"/>
    <cellStyle name="Normal 198 7" xfId="16599"/>
    <cellStyle name="Normal 198 7 2" xfId="24019"/>
    <cellStyle name="Normal 198 7 2 2" xfId="48558"/>
    <cellStyle name="Normal 198 7 2 3" xfId="60465"/>
    <cellStyle name="Normal 198 7 3" xfId="41353"/>
    <cellStyle name="Normal 198 7 4" xfId="60466"/>
    <cellStyle name="Normal 198 8" xfId="17683"/>
    <cellStyle name="Normal 198 8 2" xfId="25125"/>
    <cellStyle name="Normal 198 8 2 2" xfId="49648"/>
    <cellStyle name="Normal 198 8 2 3" xfId="60467"/>
    <cellStyle name="Normal 198 8 3" xfId="42382"/>
    <cellStyle name="Normal 198 8 4" xfId="60468"/>
    <cellStyle name="Normal 198 9" xfId="19570"/>
    <cellStyle name="Normal 198 9 2" xfId="44146"/>
    <cellStyle name="Normal 198 9 3" xfId="60469"/>
    <cellStyle name="Normal 199" xfId="1488"/>
    <cellStyle name="Normal 199 10" xfId="8118"/>
    <cellStyle name="Normal 199 10 2" xfId="33135"/>
    <cellStyle name="Normal 199 11" xfId="27352"/>
    <cellStyle name="Normal 199 11 2" xfId="60470"/>
    <cellStyle name="Normal 199 12" xfId="60471"/>
    <cellStyle name="Normal 199 2" xfId="1489"/>
    <cellStyle name="Normal 199 2 10" xfId="27353"/>
    <cellStyle name="Normal 199 2 10 2" xfId="60472"/>
    <cellStyle name="Normal 199 2 11" xfId="60473"/>
    <cellStyle name="Normal 199 2 2" xfId="2982"/>
    <cellStyle name="Normal 199 2 2 2" xfId="7147"/>
    <cellStyle name="Normal 199 2 2 2 2" xfId="26133"/>
    <cellStyle name="Normal 199 2 2 2 2 2" xfId="50656"/>
    <cellStyle name="Normal 199 2 2 2 2 3" xfId="60474"/>
    <cellStyle name="Normal 199 2 2 2 3" xfId="18653"/>
    <cellStyle name="Normal 199 2 2 2 3 2" xfId="43347"/>
    <cellStyle name="Normal 199 2 2 2 4" xfId="11077"/>
    <cellStyle name="Normal 199 2 2 2 4 2" xfId="36094"/>
    <cellStyle name="Normal 199 2 2 2 5" xfId="32221"/>
    <cellStyle name="Normal 199 2 2 3" xfId="5168"/>
    <cellStyle name="Normal 199 2 2 3 2" xfId="12599"/>
    <cellStyle name="Normal 199 2 2 3 2 2" xfId="37616"/>
    <cellStyle name="Normal 199 2 2 3 3" xfId="30290"/>
    <cellStyle name="Normal 199 2 2 4" xfId="9134"/>
    <cellStyle name="Normal 199 2 2 4 2" xfId="34151"/>
    <cellStyle name="Normal 199 2 2 5" xfId="28358"/>
    <cellStyle name="Normal 199 2 2 5 2" xfId="60475"/>
    <cellStyle name="Normal 199 2 2 6" xfId="60476"/>
    <cellStyle name="Normal 199 2 3" xfId="6117"/>
    <cellStyle name="Normal 199 2 3 2" xfId="20888"/>
    <cellStyle name="Normal 199 2 3 2 2" xfId="45449"/>
    <cellStyle name="Normal 199 2 3 2 3" xfId="60477"/>
    <cellStyle name="Normal 199 2 3 3" xfId="14342"/>
    <cellStyle name="Normal 199 2 3 3 2" xfId="39216"/>
    <cellStyle name="Normal 199 2 3 4" xfId="10072"/>
    <cellStyle name="Normal 199 2 3 4 2" xfId="35089"/>
    <cellStyle name="Normal 199 2 3 5" xfId="31216"/>
    <cellStyle name="Normal 199 2 4" xfId="4163"/>
    <cellStyle name="Normal 199 2 4 2" xfId="21898"/>
    <cellStyle name="Normal 199 2 4 2 2" xfId="46457"/>
    <cellStyle name="Normal 199 2 4 2 3" xfId="60478"/>
    <cellStyle name="Normal 199 2 4 3" xfId="12600"/>
    <cellStyle name="Normal 199 2 4 3 2" xfId="37617"/>
    <cellStyle name="Normal 199 2 4 4" xfId="29285"/>
    <cellStyle name="Normal 199 2 5" xfId="15545"/>
    <cellStyle name="Normal 199 2 5 2" xfId="22920"/>
    <cellStyle name="Normal 199 2 5 2 2" xfId="47463"/>
    <cellStyle name="Normal 199 2 5 2 3" xfId="60479"/>
    <cellStyle name="Normal 199 2 5 3" xfId="40342"/>
    <cellStyle name="Normal 199 2 5 4" xfId="60480"/>
    <cellStyle name="Normal 199 2 6" xfId="16602"/>
    <cellStyle name="Normal 199 2 6 2" xfId="24022"/>
    <cellStyle name="Normal 199 2 6 2 2" xfId="48561"/>
    <cellStyle name="Normal 199 2 6 2 3" xfId="60481"/>
    <cellStyle name="Normal 199 2 6 3" xfId="41356"/>
    <cellStyle name="Normal 199 2 6 4" xfId="60482"/>
    <cellStyle name="Normal 199 2 7" xfId="17686"/>
    <cellStyle name="Normal 199 2 7 2" xfId="25128"/>
    <cellStyle name="Normal 199 2 7 2 2" xfId="49651"/>
    <cellStyle name="Normal 199 2 7 2 3" xfId="60483"/>
    <cellStyle name="Normal 199 2 7 3" xfId="42385"/>
    <cellStyle name="Normal 199 2 7 4" xfId="60484"/>
    <cellStyle name="Normal 199 2 8" xfId="19573"/>
    <cellStyle name="Normal 199 2 8 2" xfId="44149"/>
    <cellStyle name="Normal 199 2 8 3" xfId="60485"/>
    <cellStyle name="Normal 199 2 9" xfId="8119"/>
    <cellStyle name="Normal 199 2 9 2" xfId="33136"/>
    <cellStyle name="Normal 199 3" xfId="2981"/>
    <cellStyle name="Normal 199 3 2" xfId="7146"/>
    <cellStyle name="Normal 199 3 2 2" xfId="26132"/>
    <cellStyle name="Normal 199 3 2 2 2" xfId="50655"/>
    <cellStyle name="Normal 199 3 2 2 3" xfId="60486"/>
    <cellStyle name="Normal 199 3 2 3" xfId="18652"/>
    <cellStyle name="Normal 199 3 2 3 2" xfId="43346"/>
    <cellStyle name="Normal 199 3 2 4" xfId="11076"/>
    <cellStyle name="Normal 199 3 2 4 2" xfId="36093"/>
    <cellStyle name="Normal 199 3 2 5" xfId="32220"/>
    <cellStyle name="Normal 199 3 3" xfId="5167"/>
    <cellStyle name="Normal 199 3 3 2" xfId="12601"/>
    <cellStyle name="Normal 199 3 3 2 2" xfId="37618"/>
    <cellStyle name="Normal 199 3 3 3" xfId="30289"/>
    <cellStyle name="Normal 199 3 4" xfId="9133"/>
    <cellStyle name="Normal 199 3 4 2" xfId="34150"/>
    <cellStyle name="Normal 199 3 5" xfId="28357"/>
    <cellStyle name="Normal 199 3 5 2" xfId="60487"/>
    <cellStyle name="Normal 199 3 6" xfId="60488"/>
    <cellStyle name="Normal 199 4" xfId="6116"/>
    <cellStyle name="Normal 199 4 2" xfId="20887"/>
    <cellStyle name="Normal 199 4 2 2" xfId="45448"/>
    <cellStyle name="Normal 199 4 2 3" xfId="60489"/>
    <cellStyle name="Normal 199 4 3" xfId="14341"/>
    <cellStyle name="Normal 199 4 3 2" xfId="39215"/>
    <cellStyle name="Normal 199 4 4" xfId="10071"/>
    <cellStyle name="Normal 199 4 4 2" xfId="35088"/>
    <cellStyle name="Normal 199 4 5" xfId="31215"/>
    <cellStyle name="Normal 199 5" xfId="4162"/>
    <cellStyle name="Normal 199 5 2" xfId="21897"/>
    <cellStyle name="Normal 199 5 2 2" xfId="46456"/>
    <cellStyle name="Normal 199 5 2 3" xfId="60490"/>
    <cellStyle name="Normal 199 5 3" xfId="12602"/>
    <cellStyle name="Normal 199 5 3 2" xfId="37619"/>
    <cellStyle name="Normal 199 5 4" xfId="29284"/>
    <cellStyle name="Normal 199 6" xfId="15544"/>
    <cellStyle name="Normal 199 6 2" xfId="22919"/>
    <cellStyle name="Normal 199 6 2 2" xfId="47462"/>
    <cellStyle name="Normal 199 6 2 3" xfId="60491"/>
    <cellStyle name="Normal 199 6 3" xfId="40341"/>
    <cellStyle name="Normal 199 6 4" xfId="60492"/>
    <cellStyle name="Normal 199 7" xfId="16601"/>
    <cellStyle name="Normal 199 7 2" xfId="24021"/>
    <cellStyle name="Normal 199 7 2 2" xfId="48560"/>
    <cellStyle name="Normal 199 7 2 3" xfId="60493"/>
    <cellStyle name="Normal 199 7 3" xfId="41355"/>
    <cellStyle name="Normal 199 7 4" xfId="60494"/>
    <cellStyle name="Normal 199 8" xfId="17685"/>
    <cellStyle name="Normal 199 8 2" xfId="25127"/>
    <cellStyle name="Normal 199 8 2 2" xfId="49650"/>
    <cellStyle name="Normal 199 8 2 3" xfId="60495"/>
    <cellStyle name="Normal 199 8 3" xfId="42384"/>
    <cellStyle name="Normal 199 8 4" xfId="60496"/>
    <cellStyle name="Normal 199 9" xfId="19572"/>
    <cellStyle name="Normal 199 9 2" xfId="44148"/>
    <cellStyle name="Normal 199 9 3" xfId="60497"/>
    <cellStyle name="Normal 2" xfId="122"/>
    <cellStyle name="Normal 2 10" xfId="476"/>
    <cellStyle name="Normal 2 10 2" xfId="26596"/>
    <cellStyle name="Normal 2 11" xfId="3740"/>
    <cellStyle name="Normal 2 11 2" xfId="19001"/>
    <cellStyle name="Normal 2 11 3" xfId="12603"/>
    <cellStyle name="Normal 2 11 3 2" xfId="37620"/>
    <cellStyle name="Normal 2 11 4" xfId="28894"/>
    <cellStyle name="Normal 2 12" xfId="26805"/>
    <cellStyle name="Normal 2 13" xfId="7726"/>
    <cellStyle name="Normal 2 13 2" xfId="32745"/>
    <cellStyle name="Normal 2 14" xfId="26962"/>
    <cellStyle name="Normal 2 2" xfId="123"/>
    <cellStyle name="Normal 2 2 2" xfId="335"/>
    <cellStyle name="Normal 2 2 2 2" xfId="1490"/>
    <cellStyle name="Normal 2 2 2 3" xfId="2596"/>
    <cellStyle name="Normal 2 2 2 4" xfId="26597"/>
    <cellStyle name="Normal 2 2 2 5" xfId="19037"/>
    <cellStyle name="Normal 2 2 2 6" xfId="19002"/>
    <cellStyle name="Normal 2 2 2 7" xfId="26832"/>
    <cellStyle name="Normal 2 2 3" xfId="1491"/>
    <cellStyle name="Normal 2 2 3 10" xfId="8120"/>
    <cellStyle name="Normal 2 2 3 10 2" xfId="33137"/>
    <cellStyle name="Normal 2 2 3 11" xfId="27354"/>
    <cellStyle name="Normal 2 2 3 11 2" xfId="60498"/>
    <cellStyle name="Normal 2 2 3 12" xfId="60499"/>
    <cellStyle name="Normal 2 2 3 2" xfId="2163"/>
    <cellStyle name="Normal 2 2 3 3" xfId="2597"/>
    <cellStyle name="Normal 2 2 3 3 2" xfId="6846"/>
    <cellStyle name="Normal 2 2 3 3 2 2" xfId="24722"/>
    <cellStyle name="Normal 2 2 3 3 2 2 2" xfId="49258"/>
    <cellStyle name="Normal 2 2 3 3 2 2 3" xfId="60500"/>
    <cellStyle name="Normal 2 2 3 3 2 3" xfId="17262"/>
    <cellStyle name="Normal 2 2 3 3 2 3 2" xfId="41998"/>
    <cellStyle name="Normal 2 2 3 3 2 4" xfId="10781"/>
    <cellStyle name="Normal 2 2 3 3 2 4 2" xfId="35798"/>
    <cellStyle name="Normal 2 2 3 3 2 5" xfId="31925"/>
    <cellStyle name="Normal 2 2 3 3 3" xfId="4872"/>
    <cellStyle name="Normal 2 2 3 3 3 2" xfId="25837"/>
    <cellStyle name="Normal 2 2 3 3 3 2 2" xfId="50360"/>
    <cellStyle name="Normal 2 2 3 3 3 2 3" xfId="60501"/>
    <cellStyle name="Normal 2 2 3 3 3 3" xfId="12604"/>
    <cellStyle name="Normal 2 2 3 3 3 3 2" xfId="37621"/>
    <cellStyle name="Normal 2 2 3 3 3 4" xfId="29994"/>
    <cellStyle name="Normal 2 2 3 3 4" xfId="20164"/>
    <cellStyle name="Normal 2 2 3 3 4 2" xfId="44728"/>
    <cellStyle name="Normal 2 2 3 3 4 3" xfId="60502"/>
    <cellStyle name="Normal 2 2 3 3 5" xfId="8829"/>
    <cellStyle name="Normal 2 2 3 3 5 2" xfId="33846"/>
    <cellStyle name="Normal 2 2 3 3 6" xfId="28062"/>
    <cellStyle name="Normal 2 2 3 3 6 2" xfId="60503"/>
    <cellStyle name="Normal 2 2 3 3 7" xfId="60504"/>
    <cellStyle name="Normal 2 2 3 4" xfId="2983"/>
    <cellStyle name="Normal 2 2 3 4 2" xfId="7148"/>
    <cellStyle name="Normal 2 2 3 4 2 2" xfId="26134"/>
    <cellStyle name="Normal 2 2 3 4 2 2 2" xfId="50657"/>
    <cellStyle name="Normal 2 2 3 4 2 2 3" xfId="60505"/>
    <cellStyle name="Normal 2 2 3 4 2 3" xfId="18654"/>
    <cellStyle name="Normal 2 2 3 4 2 3 2" xfId="43348"/>
    <cellStyle name="Normal 2 2 3 4 2 4" xfId="11078"/>
    <cellStyle name="Normal 2 2 3 4 2 4 2" xfId="36095"/>
    <cellStyle name="Normal 2 2 3 4 2 5" xfId="32222"/>
    <cellStyle name="Normal 2 2 3 4 3" xfId="5169"/>
    <cellStyle name="Normal 2 2 3 4 3 2" xfId="12605"/>
    <cellStyle name="Normal 2 2 3 4 3 2 2" xfId="37622"/>
    <cellStyle name="Normal 2 2 3 4 3 3" xfId="30291"/>
    <cellStyle name="Normal 2 2 3 4 4" xfId="9135"/>
    <cellStyle name="Normal 2 2 3 4 4 2" xfId="34152"/>
    <cellStyle name="Normal 2 2 3 4 5" xfId="28359"/>
    <cellStyle name="Normal 2 2 3 4 5 2" xfId="60506"/>
    <cellStyle name="Normal 2 2 3 4 6" xfId="60507"/>
    <cellStyle name="Normal 2 2 3 5" xfId="6118"/>
    <cellStyle name="Normal 2 2 3 5 2" xfId="21899"/>
    <cellStyle name="Normal 2 2 3 5 2 2" xfId="46458"/>
    <cellStyle name="Normal 2 2 3 5 2 3" xfId="60508"/>
    <cellStyle name="Normal 2 2 3 5 3" xfId="14840"/>
    <cellStyle name="Normal 2 2 3 5 3 2" xfId="39684"/>
    <cellStyle name="Normal 2 2 3 5 4" xfId="10073"/>
    <cellStyle name="Normal 2 2 3 5 4 2" xfId="35090"/>
    <cellStyle name="Normal 2 2 3 5 5" xfId="31217"/>
    <cellStyle name="Normal 2 2 3 6" xfId="4164"/>
    <cellStyle name="Normal 2 2 3 6 2" xfId="22921"/>
    <cellStyle name="Normal 2 2 3 6 2 2" xfId="47464"/>
    <cellStyle name="Normal 2 2 3 6 2 3" xfId="60509"/>
    <cellStyle name="Normal 2 2 3 6 3" xfId="12606"/>
    <cellStyle name="Normal 2 2 3 6 3 2" xfId="37623"/>
    <cellStyle name="Normal 2 2 3 6 4" xfId="29286"/>
    <cellStyle name="Normal 2 2 3 7" xfId="13555"/>
    <cellStyle name="Normal 2 2 3 7 2" xfId="24023"/>
    <cellStyle name="Normal 2 2 3 7 2 2" xfId="48562"/>
    <cellStyle name="Normal 2 2 3 7 2 3" xfId="60510"/>
    <cellStyle name="Normal 2 2 3 7 3" xfId="16603"/>
    <cellStyle name="Normal 2 2 3 7 3 2" xfId="41357"/>
    <cellStyle name="Normal 2 2 3 7 4" xfId="60511"/>
    <cellStyle name="Normal 2 2 3 8" xfId="17687"/>
    <cellStyle name="Normal 2 2 3 8 2" xfId="25129"/>
    <cellStyle name="Normal 2 2 3 8 2 2" xfId="49652"/>
    <cellStyle name="Normal 2 2 3 8 2 3" xfId="60512"/>
    <cellStyle name="Normal 2 2 3 8 3" xfId="42386"/>
    <cellStyle name="Normal 2 2 3 8 4" xfId="60513"/>
    <cellStyle name="Normal 2 2 3 9" xfId="19574"/>
    <cellStyle name="Normal 2 2 3 9 2" xfId="44150"/>
    <cellStyle name="Normal 2 2 3 9 3" xfId="60514"/>
    <cellStyle name="Normal 2 2 4" xfId="849"/>
    <cellStyle name="Normal 2 2 5" xfId="2598"/>
    <cellStyle name="Normal 2 2 6" xfId="477"/>
    <cellStyle name="Normal 2 2 7" xfId="60515"/>
    <cellStyle name="Normal 2 2 8" xfId="60516"/>
    <cellStyle name="Normal 2 2 9" xfId="60517"/>
    <cellStyle name="Normal 2 3" xfId="124"/>
    <cellStyle name="Normal 2 3 2" xfId="1492"/>
    <cellStyle name="Normal 2 3 2 2" xfId="2175"/>
    <cellStyle name="Normal 2 3 2 3" xfId="2599"/>
    <cellStyle name="Normal 2 3 3" xfId="850"/>
    <cellStyle name="Normal 2 3 3 2" xfId="3487"/>
    <cellStyle name="Normal 2 3 4" xfId="2162"/>
    <cellStyle name="Normal 2 3 5" xfId="2600"/>
    <cellStyle name="Normal 2 3 6" xfId="3441"/>
    <cellStyle name="Normal 2 3 6 2" xfId="26653"/>
    <cellStyle name="Normal 2 3 7" xfId="478"/>
    <cellStyle name="Normal 2 4" xfId="479"/>
    <cellStyle name="Normal 2 4 2" xfId="1494"/>
    <cellStyle name="Normal 2 4 2 10" xfId="27356"/>
    <cellStyle name="Normal 2 4 2 10 2" xfId="60518"/>
    <cellStyle name="Normal 2 4 2 11" xfId="60519"/>
    <cellStyle name="Normal 2 4 2 2" xfId="2985"/>
    <cellStyle name="Normal 2 4 2 2 2" xfId="7150"/>
    <cellStyle name="Normal 2 4 2 2 2 2" xfId="26136"/>
    <cellStyle name="Normal 2 4 2 2 2 2 2" xfId="50659"/>
    <cellStyle name="Normal 2 4 2 2 2 2 3" xfId="60520"/>
    <cellStyle name="Normal 2 4 2 2 2 3" xfId="18655"/>
    <cellStyle name="Normal 2 4 2 2 2 3 2" xfId="43349"/>
    <cellStyle name="Normal 2 4 2 2 2 4" xfId="11080"/>
    <cellStyle name="Normal 2 4 2 2 2 4 2" xfId="36097"/>
    <cellStyle name="Normal 2 4 2 2 2 5" xfId="32224"/>
    <cellStyle name="Normal 2 4 2 2 3" xfId="5171"/>
    <cellStyle name="Normal 2 4 2 2 3 2" xfId="12607"/>
    <cellStyle name="Normal 2 4 2 2 3 2 2" xfId="37624"/>
    <cellStyle name="Normal 2 4 2 2 3 3" xfId="30293"/>
    <cellStyle name="Normal 2 4 2 2 4" xfId="9137"/>
    <cellStyle name="Normal 2 4 2 2 4 2" xfId="34154"/>
    <cellStyle name="Normal 2 4 2 2 5" xfId="28361"/>
    <cellStyle name="Normal 2 4 2 2 5 2" xfId="60521"/>
    <cellStyle name="Normal 2 4 2 2 6" xfId="60522"/>
    <cellStyle name="Normal 2 4 2 3" xfId="6120"/>
    <cellStyle name="Normal 2 4 2 3 2" xfId="20890"/>
    <cellStyle name="Normal 2 4 2 3 2 2" xfId="45451"/>
    <cellStyle name="Normal 2 4 2 3 2 3" xfId="60523"/>
    <cellStyle name="Normal 2 4 2 3 3" xfId="14343"/>
    <cellStyle name="Normal 2 4 2 3 3 2" xfId="39217"/>
    <cellStyle name="Normal 2 4 2 3 4" xfId="10075"/>
    <cellStyle name="Normal 2 4 2 3 4 2" xfId="35092"/>
    <cellStyle name="Normal 2 4 2 3 5" xfId="31219"/>
    <cellStyle name="Normal 2 4 2 4" xfId="4166"/>
    <cellStyle name="Normal 2 4 2 4 2" xfId="21901"/>
    <cellStyle name="Normal 2 4 2 4 2 2" xfId="46460"/>
    <cellStyle name="Normal 2 4 2 4 2 3" xfId="60524"/>
    <cellStyle name="Normal 2 4 2 4 3" xfId="12608"/>
    <cellStyle name="Normal 2 4 2 4 3 2" xfId="37625"/>
    <cellStyle name="Normal 2 4 2 4 4" xfId="29288"/>
    <cellStyle name="Normal 2 4 2 5" xfId="15547"/>
    <cellStyle name="Normal 2 4 2 5 2" xfId="22923"/>
    <cellStyle name="Normal 2 4 2 5 2 2" xfId="47466"/>
    <cellStyle name="Normal 2 4 2 5 2 3" xfId="60525"/>
    <cellStyle name="Normal 2 4 2 5 3" xfId="40344"/>
    <cellStyle name="Normal 2 4 2 5 4" xfId="60526"/>
    <cellStyle name="Normal 2 4 2 6" xfId="16605"/>
    <cellStyle name="Normal 2 4 2 6 2" xfId="24025"/>
    <cellStyle name="Normal 2 4 2 6 2 2" xfId="48564"/>
    <cellStyle name="Normal 2 4 2 6 2 3" xfId="60527"/>
    <cellStyle name="Normal 2 4 2 6 3" xfId="41359"/>
    <cellStyle name="Normal 2 4 2 6 4" xfId="60528"/>
    <cellStyle name="Normal 2 4 2 7" xfId="17689"/>
    <cellStyle name="Normal 2 4 2 7 2" xfId="25131"/>
    <cellStyle name="Normal 2 4 2 7 2 2" xfId="49654"/>
    <cellStyle name="Normal 2 4 2 7 2 3" xfId="60529"/>
    <cellStyle name="Normal 2 4 2 7 3" xfId="42388"/>
    <cellStyle name="Normal 2 4 2 7 4" xfId="60530"/>
    <cellStyle name="Normal 2 4 2 8" xfId="19576"/>
    <cellStyle name="Normal 2 4 2 8 2" xfId="44152"/>
    <cellStyle name="Normal 2 4 2 8 3" xfId="60531"/>
    <cellStyle name="Normal 2 4 2 9" xfId="8122"/>
    <cellStyle name="Normal 2 4 2 9 2" xfId="33139"/>
    <cellStyle name="Normal 2 4 3" xfId="1493"/>
    <cellStyle name="Normal 2 4 3 10" xfId="27355"/>
    <cellStyle name="Normal 2 4 3 10 2" xfId="60532"/>
    <cellStyle name="Normal 2 4 3 11" xfId="60533"/>
    <cellStyle name="Normal 2 4 3 2" xfId="6119"/>
    <cellStyle name="Normal 2 4 3 2 2" xfId="20165"/>
    <cellStyle name="Normal 2 4 3 2 2 2" xfId="44729"/>
    <cellStyle name="Normal 2 4 3 2 2 3" xfId="60534"/>
    <cellStyle name="Normal 2 4 3 2 3" xfId="13777"/>
    <cellStyle name="Normal 2 4 3 2 3 2" xfId="38687"/>
    <cellStyle name="Normal 2 4 3 2 4" xfId="10074"/>
    <cellStyle name="Normal 2 4 3 2 4 2" xfId="35091"/>
    <cellStyle name="Normal 2 4 3 2 5" xfId="31218"/>
    <cellStyle name="Normal 2 4 3 3" xfId="4165"/>
    <cellStyle name="Normal 2 4 3 3 2" xfId="20889"/>
    <cellStyle name="Normal 2 4 3 3 2 2" xfId="45450"/>
    <cellStyle name="Normal 2 4 3 3 2 3" xfId="60535"/>
    <cellStyle name="Normal 2 4 3 3 3" xfId="12609"/>
    <cellStyle name="Normal 2 4 3 3 3 2" xfId="37626"/>
    <cellStyle name="Normal 2 4 3 3 4" xfId="29287"/>
    <cellStyle name="Normal 2 4 3 4" xfId="14841"/>
    <cellStyle name="Normal 2 4 3 4 2" xfId="21900"/>
    <cellStyle name="Normal 2 4 3 4 2 2" xfId="46459"/>
    <cellStyle name="Normal 2 4 3 4 2 3" xfId="60536"/>
    <cellStyle name="Normal 2 4 3 4 3" xfId="39685"/>
    <cellStyle name="Normal 2 4 3 4 4" xfId="60537"/>
    <cellStyle name="Normal 2 4 3 5" xfId="15546"/>
    <cellStyle name="Normal 2 4 3 5 2" xfId="22922"/>
    <cellStyle name="Normal 2 4 3 5 2 2" xfId="47465"/>
    <cellStyle name="Normal 2 4 3 5 2 3" xfId="60538"/>
    <cellStyle name="Normal 2 4 3 5 3" xfId="40343"/>
    <cellStyle name="Normal 2 4 3 5 4" xfId="60539"/>
    <cellStyle name="Normal 2 4 3 6" xfId="16604"/>
    <cellStyle name="Normal 2 4 3 6 2" xfId="24024"/>
    <cellStyle name="Normal 2 4 3 6 2 2" xfId="48563"/>
    <cellStyle name="Normal 2 4 3 6 2 3" xfId="60540"/>
    <cellStyle name="Normal 2 4 3 6 3" xfId="41358"/>
    <cellStyle name="Normal 2 4 3 6 4" xfId="60541"/>
    <cellStyle name="Normal 2 4 3 7" xfId="17688"/>
    <cellStyle name="Normal 2 4 3 7 2" xfId="25130"/>
    <cellStyle name="Normal 2 4 3 7 2 2" xfId="49653"/>
    <cellStyle name="Normal 2 4 3 7 2 3" xfId="60542"/>
    <cellStyle name="Normal 2 4 3 7 3" xfId="42387"/>
    <cellStyle name="Normal 2 4 3 7 4" xfId="60543"/>
    <cellStyle name="Normal 2 4 3 8" xfId="19575"/>
    <cellStyle name="Normal 2 4 3 8 2" xfId="44151"/>
    <cellStyle name="Normal 2 4 3 8 3" xfId="60544"/>
    <cellStyle name="Normal 2 4 3 9" xfId="8121"/>
    <cellStyle name="Normal 2 4 3 9 2" xfId="33138"/>
    <cellStyle name="Normal 2 4 4" xfId="2173"/>
    <cellStyle name="Normal 2 4 5" xfId="2601"/>
    <cellStyle name="Normal 2 4 6" xfId="2984"/>
    <cellStyle name="Normal 2 4 6 2" xfId="7149"/>
    <cellStyle name="Normal 2 4 6 2 2" xfId="26135"/>
    <cellStyle name="Normal 2 4 6 2 2 2" xfId="50658"/>
    <cellStyle name="Normal 2 4 6 2 3" xfId="11079"/>
    <cellStyle name="Normal 2 4 6 2 3 2" xfId="36096"/>
    <cellStyle name="Normal 2 4 6 2 4" xfId="32223"/>
    <cellStyle name="Normal 2 4 6 3" xfId="5170"/>
    <cellStyle name="Normal 2 4 6 3 2" xfId="12610"/>
    <cellStyle name="Normal 2 4 6 3 2 2" xfId="37627"/>
    <cellStyle name="Normal 2 4 6 3 3" xfId="30292"/>
    <cellStyle name="Normal 2 4 6 4" xfId="9136"/>
    <cellStyle name="Normal 2 4 6 4 2" xfId="34153"/>
    <cellStyle name="Normal 2 4 6 5" xfId="28360"/>
    <cellStyle name="Normal 2 4 7" xfId="26873"/>
    <cellStyle name="Normal 2 5" xfId="621"/>
    <cellStyle name="Normal 2 5 2" xfId="706"/>
    <cellStyle name="Normal 2 5 2 2" xfId="1496"/>
    <cellStyle name="Normal 2 5 2 2 10" xfId="27357"/>
    <cellStyle name="Normal 2 5 2 2 10 2" xfId="60545"/>
    <cellStyle name="Normal 2 5 2 2 11" xfId="60546"/>
    <cellStyle name="Normal 2 5 2 2 11 2" xfId="60547"/>
    <cellStyle name="Normal 2 5 2 2 12" xfId="60548"/>
    <cellStyle name="Normal 2 5 2 2 2" xfId="6121"/>
    <cellStyle name="Normal 2 5 2 2 2 2" xfId="20166"/>
    <cellStyle name="Normal 2 5 2 2 2 2 2" xfId="44730"/>
    <cellStyle name="Normal 2 5 2 2 2 2 3" xfId="60549"/>
    <cellStyle name="Normal 2 5 2 2 2 3" xfId="13778"/>
    <cellStyle name="Normal 2 5 2 2 2 3 2" xfId="38688"/>
    <cellStyle name="Normal 2 5 2 2 2 4" xfId="10076"/>
    <cellStyle name="Normal 2 5 2 2 2 4 2" xfId="35093"/>
    <cellStyle name="Normal 2 5 2 2 2 5" xfId="31220"/>
    <cellStyle name="Normal 2 5 2 2 3" xfId="4167"/>
    <cellStyle name="Normal 2 5 2 2 3 2" xfId="20891"/>
    <cellStyle name="Normal 2 5 2 2 3 2 2" xfId="45452"/>
    <cellStyle name="Normal 2 5 2 2 3 2 3" xfId="60550"/>
    <cellStyle name="Normal 2 5 2 2 3 3" xfId="12611"/>
    <cellStyle name="Normal 2 5 2 2 3 3 2" xfId="37628"/>
    <cellStyle name="Normal 2 5 2 2 3 4" xfId="29289"/>
    <cellStyle name="Normal 2 5 2 2 4" xfId="14842"/>
    <cellStyle name="Normal 2 5 2 2 4 2" xfId="21902"/>
    <cellStyle name="Normal 2 5 2 2 4 2 2" xfId="46461"/>
    <cellStyle name="Normal 2 5 2 2 4 2 3" xfId="60551"/>
    <cellStyle name="Normal 2 5 2 2 4 3" xfId="39686"/>
    <cellStyle name="Normal 2 5 2 2 4 4" xfId="60552"/>
    <cellStyle name="Normal 2 5 2 2 5" xfId="15548"/>
    <cellStyle name="Normal 2 5 2 2 5 2" xfId="22924"/>
    <cellStyle name="Normal 2 5 2 2 5 2 2" xfId="47467"/>
    <cellStyle name="Normal 2 5 2 2 5 2 3" xfId="60553"/>
    <cellStyle name="Normal 2 5 2 2 5 3" xfId="40345"/>
    <cellStyle name="Normal 2 5 2 2 5 4" xfId="60554"/>
    <cellStyle name="Normal 2 5 2 2 6" xfId="16606"/>
    <cellStyle name="Normal 2 5 2 2 6 2" xfId="24026"/>
    <cellStyle name="Normal 2 5 2 2 6 2 2" xfId="48565"/>
    <cellStyle name="Normal 2 5 2 2 6 2 3" xfId="60555"/>
    <cellStyle name="Normal 2 5 2 2 6 3" xfId="41360"/>
    <cellStyle name="Normal 2 5 2 2 6 4" xfId="60556"/>
    <cellStyle name="Normal 2 5 2 2 7" xfId="17690"/>
    <cellStyle name="Normal 2 5 2 2 7 2" xfId="25132"/>
    <cellStyle name="Normal 2 5 2 2 7 2 2" xfId="49655"/>
    <cellStyle name="Normal 2 5 2 2 7 2 3" xfId="60557"/>
    <cellStyle name="Normal 2 5 2 2 7 3" xfId="42389"/>
    <cellStyle name="Normal 2 5 2 2 7 4" xfId="60558"/>
    <cellStyle name="Normal 2 5 2 2 8" xfId="19577"/>
    <cellStyle name="Normal 2 5 2 2 8 2" xfId="44153"/>
    <cellStyle name="Normal 2 5 2 2 8 3" xfId="60559"/>
    <cellStyle name="Normal 2 5 2 2 9" xfId="8123"/>
    <cellStyle name="Normal 2 5 2 2 9 2" xfId="33140"/>
    <cellStyle name="Normal 2 5 2 2 9 3" xfId="60560"/>
    <cellStyle name="Normal 2 5 2 3" xfId="2986"/>
    <cellStyle name="Normal 2 5 2 3 2" xfId="7151"/>
    <cellStyle name="Normal 2 5 2 3 2 2" xfId="26137"/>
    <cellStyle name="Normal 2 5 2 3 2 2 2" xfId="50660"/>
    <cellStyle name="Normal 2 5 2 3 2 3" xfId="11081"/>
    <cellStyle name="Normal 2 5 2 3 2 3 2" xfId="36098"/>
    <cellStyle name="Normal 2 5 2 3 2 4" xfId="32225"/>
    <cellStyle name="Normal 2 5 2 3 3" xfId="5172"/>
    <cellStyle name="Normal 2 5 2 3 3 2" xfId="12612"/>
    <cellStyle name="Normal 2 5 2 3 3 2 2" xfId="37629"/>
    <cellStyle name="Normal 2 5 2 3 3 3" xfId="30294"/>
    <cellStyle name="Normal 2 5 2 3 4" xfId="9138"/>
    <cellStyle name="Normal 2 5 2 3 4 2" xfId="34155"/>
    <cellStyle name="Normal 2 5 2 3 5" xfId="28362"/>
    <cellStyle name="Normal 2 5 2 4" xfId="26665"/>
    <cellStyle name="Normal 2 5 3" xfId="1495"/>
    <cellStyle name="Normal 2 5 4" xfId="26598"/>
    <cellStyle name="Normal 2 5 5" xfId="19035"/>
    <cellStyle name="Normal 2 5 6" xfId="19003"/>
    <cellStyle name="Normal 2 5 7" xfId="19365"/>
    <cellStyle name="Normal 2 6" xfId="638"/>
    <cellStyle name="Normal 2 6 2" xfId="1497"/>
    <cellStyle name="Normal 2 6 2 10" xfId="27358"/>
    <cellStyle name="Normal 2 6 2 10 2" xfId="60561"/>
    <cellStyle name="Normal 2 6 2 11" xfId="60562"/>
    <cellStyle name="Normal 2 6 2 2" xfId="6122"/>
    <cellStyle name="Normal 2 6 2 2 2" xfId="20167"/>
    <cellStyle name="Normal 2 6 2 2 2 2" xfId="44731"/>
    <cellStyle name="Normal 2 6 2 2 2 3" xfId="60563"/>
    <cellStyle name="Normal 2 6 2 2 3" xfId="13779"/>
    <cellStyle name="Normal 2 6 2 2 3 2" xfId="38689"/>
    <cellStyle name="Normal 2 6 2 2 4" xfId="10077"/>
    <cellStyle name="Normal 2 6 2 2 4 2" xfId="35094"/>
    <cellStyle name="Normal 2 6 2 2 5" xfId="31221"/>
    <cellStyle name="Normal 2 6 2 3" xfId="4168"/>
    <cellStyle name="Normal 2 6 2 3 2" xfId="20892"/>
    <cellStyle name="Normal 2 6 2 3 2 2" xfId="45453"/>
    <cellStyle name="Normal 2 6 2 3 2 3" xfId="60564"/>
    <cellStyle name="Normal 2 6 2 3 3" xfId="12613"/>
    <cellStyle name="Normal 2 6 2 3 3 2" xfId="37630"/>
    <cellStyle name="Normal 2 6 2 3 4" xfId="29290"/>
    <cellStyle name="Normal 2 6 2 4" xfId="14843"/>
    <cellStyle name="Normal 2 6 2 4 2" xfId="21903"/>
    <cellStyle name="Normal 2 6 2 4 2 2" xfId="46462"/>
    <cellStyle name="Normal 2 6 2 4 2 3" xfId="60565"/>
    <cellStyle name="Normal 2 6 2 4 3" xfId="39687"/>
    <cellStyle name="Normal 2 6 2 4 4" xfId="60566"/>
    <cellStyle name="Normal 2 6 2 5" xfId="15549"/>
    <cellStyle name="Normal 2 6 2 5 2" xfId="22925"/>
    <cellStyle name="Normal 2 6 2 5 2 2" xfId="47468"/>
    <cellStyle name="Normal 2 6 2 5 2 3" xfId="60567"/>
    <cellStyle name="Normal 2 6 2 5 3" xfId="40346"/>
    <cellStyle name="Normal 2 6 2 5 4" xfId="60568"/>
    <cellStyle name="Normal 2 6 2 6" xfId="16607"/>
    <cellStyle name="Normal 2 6 2 6 2" xfId="24027"/>
    <cellStyle name="Normal 2 6 2 6 2 2" xfId="48566"/>
    <cellStyle name="Normal 2 6 2 6 2 3" xfId="60569"/>
    <cellStyle name="Normal 2 6 2 6 3" xfId="41361"/>
    <cellStyle name="Normal 2 6 2 6 4" xfId="60570"/>
    <cellStyle name="Normal 2 6 2 7" xfId="17691"/>
    <cellStyle name="Normal 2 6 2 7 2" xfId="25133"/>
    <cellStyle name="Normal 2 6 2 7 2 2" xfId="49656"/>
    <cellStyle name="Normal 2 6 2 7 2 3" xfId="60571"/>
    <cellStyle name="Normal 2 6 2 7 3" xfId="42390"/>
    <cellStyle name="Normal 2 6 2 7 4" xfId="60572"/>
    <cellStyle name="Normal 2 6 2 8" xfId="19578"/>
    <cellStyle name="Normal 2 6 2 8 2" xfId="44154"/>
    <cellStyle name="Normal 2 6 2 8 3" xfId="60573"/>
    <cellStyle name="Normal 2 6 2 9" xfId="8124"/>
    <cellStyle name="Normal 2 6 2 9 2" xfId="33141"/>
    <cellStyle name="Normal 2 6 3" xfId="2987"/>
    <cellStyle name="Normal 2 6 3 2" xfId="7152"/>
    <cellStyle name="Normal 2 6 3 2 2" xfId="26138"/>
    <cellStyle name="Normal 2 6 3 2 2 2" xfId="50661"/>
    <cellStyle name="Normal 2 6 3 2 3" xfId="11082"/>
    <cellStyle name="Normal 2 6 3 2 3 2" xfId="36099"/>
    <cellStyle name="Normal 2 6 3 2 4" xfId="32226"/>
    <cellStyle name="Normal 2 6 3 3" xfId="5173"/>
    <cellStyle name="Normal 2 6 3 3 2" xfId="12614"/>
    <cellStyle name="Normal 2 6 3 3 2 2" xfId="37631"/>
    <cellStyle name="Normal 2 6 3 3 3" xfId="30295"/>
    <cellStyle name="Normal 2 6 3 4" xfId="9139"/>
    <cellStyle name="Normal 2 6 3 4 2" xfId="34156"/>
    <cellStyle name="Normal 2 6 3 5" xfId="28363"/>
    <cellStyle name="Normal 2 6 4" xfId="26799"/>
    <cellStyle name="Normal 2 7" xfId="760"/>
    <cellStyle name="Normal 2 7 2" xfId="1498"/>
    <cellStyle name="Normal 2 7 2 10" xfId="27359"/>
    <cellStyle name="Normal 2 7 2 10 2" xfId="60574"/>
    <cellStyle name="Normal 2 7 2 11" xfId="60575"/>
    <cellStyle name="Normal 2 7 2 2" xfId="6123"/>
    <cellStyle name="Normal 2 7 2 2 2" xfId="20168"/>
    <cellStyle name="Normal 2 7 2 2 2 2" xfId="44732"/>
    <cellStyle name="Normal 2 7 2 2 2 3" xfId="60576"/>
    <cellStyle name="Normal 2 7 2 2 3" xfId="13780"/>
    <cellStyle name="Normal 2 7 2 2 3 2" xfId="38690"/>
    <cellStyle name="Normal 2 7 2 2 4" xfId="10078"/>
    <cellStyle name="Normal 2 7 2 2 4 2" xfId="35095"/>
    <cellStyle name="Normal 2 7 2 2 5" xfId="31222"/>
    <cellStyle name="Normal 2 7 2 3" xfId="4169"/>
    <cellStyle name="Normal 2 7 2 3 2" xfId="20893"/>
    <cellStyle name="Normal 2 7 2 3 2 2" xfId="45454"/>
    <cellStyle name="Normal 2 7 2 3 2 3" xfId="60577"/>
    <cellStyle name="Normal 2 7 2 3 3" xfId="12615"/>
    <cellStyle name="Normal 2 7 2 3 3 2" xfId="37632"/>
    <cellStyle name="Normal 2 7 2 3 4" xfId="29291"/>
    <cellStyle name="Normal 2 7 2 4" xfId="14844"/>
    <cellStyle name="Normal 2 7 2 4 2" xfId="21904"/>
    <cellStyle name="Normal 2 7 2 4 2 2" xfId="46463"/>
    <cellStyle name="Normal 2 7 2 4 2 3" xfId="60578"/>
    <cellStyle name="Normal 2 7 2 4 3" xfId="39688"/>
    <cellStyle name="Normal 2 7 2 4 4" xfId="60579"/>
    <cellStyle name="Normal 2 7 2 5" xfId="15550"/>
    <cellStyle name="Normal 2 7 2 5 2" xfId="22926"/>
    <cellStyle name="Normal 2 7 2 5 2 2" xfId="47469"/>
    <cellStyle name="Normal 2 7 2 5 2 3" xfId="60580"/>
    <cellStyle name="Normal 2 7 2 5 3" xfId="40347"/>
    <cellStyle name="Normal 2 7 2 5 4" xfId="60581"/>
    <cellStyle name="Normal 2 7 2 6" xfId="16608"/>
    <cellStyle name="Normal 2 7 2 6 2" xfId="24028"/>
    <cellStyle name="Normal 2 7 2 6 2 2" xfId="48567"/>
    <cellStyle name="Normal 2 7 2 6 2 3" xfId="60582"/>
    <cellStyle name="Normal 2 7 2 6 3" xfId="41362"/>
    <cellStyle name="Normal 2 7 2 6 4" xfId="60583"/>
    <cellStyle name="Normal 2 7 2 7" xfId="17692"/>
    <cellStyle name="Normal 2 7 2 7 2" xfId="25134"/>
    <cellStyle name="Normal 2 7 2 7 2 2" xfId="49657"/>
    <cellStyle name="Normal 2 7 2 7 2 3" xfId="60584"/>
    <cellStyle name="Normal 2 7 2 7 3" xfId="42391"/>
    <cellStyle name="Normal 2 7 2 7 4" xfId="60585"/>
    <cellStyle name="Normal 2 7 2 8" xfId="19579"/>
    <cellStyle name="Normal 2 7 2 8 2" xfId="44155"/>
    <cellStyle name="Normal 2 7 2 8 3" xfId="60586"/>
    <cellStyle name="Normal 2 7 2 9" xfId="8125"/>
    <cellStyle name="Normal 2 7 2 9 2" xfId="33142"/>
    <cellStyle name="Normal 2 7 3" xfId="2988"/>
    <cellStyle name="Normal 2 7 3 2" xfId="7153"/>
    <cellStyle name="Normal 2 7 3 2 2" xfId="26139"/>
    <cellStyle name="Normal 2 7 3 2 2 2" xfId="50662"/>
    <cellStyle name="Normal 2 7 3 2 3" xfId="11083"/>
    <cellStyle name="Normal 2 7 3 2 3 2" xfId="36100"/>
    <cellStyle name="Normal 2 7 3 2 4" xfId="32227"/>
    <cellStyle name="Normal 2 7 3 3" xfId="5174"/>
    <cellStyle name="Normal 2 7 3 3 2" xfId="12616"/>
    <cellStyle name="Normal 2 7 3 3 2 2" xfId="37633"/>
    <cellStyle name="Normal 2 7 3 3 3" xfId="30296"/>
    <cellStyle name="Normal 2 7 3 4" xfId="9140"/>
    <cellStyle name="Normal 2 7 3 4 2" xfId="34157"/>
    <cellStyle name="Normal 2 7 3 5" xfId="28364"/>
    <cellStyle name="Normal 2 7 4" xfId="26859"/>
    <cellStyle name="Normal 2 8" xfId="848"/>
    <cellStyle name="Normal 2 9" xfId="2602"/>
    <cellStyle name="Normal 2 9 2" xfId="17263"/>
    <cellStyle name="Normal 2 9 3" xfId="22537"/>
    <cellStyle name="Normal 2 9 3 2" xfId="47082"/>
    <cellStyle name="Normal 2 9 3 3" xfId="60587"/>
    <cellStyle name="Normal 2 9 4" xfId="15158"/>
    <cellStyle name="Normal 2 9 4 2" xfId="39974"/>
    <cellStyle name="Normal 2 9 5" xfId="60588"/>
    <cellStyle name="Normal 2_DAPBA_02-2012" xfId="851"/>
    <cellStyle name="Normal 20" xfId="480"/>
    <cellStyle name="Normal 20 2" xfId="1499"/>
    <cellStyle name="Normal 20 2 10" xfId="27360"/>
    <cellStyle name="Normal 20 2 10 2" xfId="60589"/>
    <cellStyle name="Normal 20 2 11" xfId="60590"/>
    <cellStyle name="Normal 20 2 2" xfId="2989"/>
    <cellStyle name="Normal 20 2 2 2" xfId="7154"/>
    <cellStyle name="Normal 20 2 2 2 2" xfId="26140"/>
    <cellStyle name="Normal 20 2 2 2 2 2" xfId="50663"/>
    <cellStyle name="Normal 20 2 2 2 2 3" xfId="60591"/>
    <cellStyle name="Normal 20 2 2 2 3" xfId="18656"/>
    <cellStyle name="Normal 20 2 2 2 3 2" xfId="43350"/>
    <cellStyle name="Normal 20 2 2 2 4" xfId="11084"/>
    <cellStyle name="Normal 20 2 2 2 4 2" xfId="36101"/>
    <cellStyle name="Normal 20 2 2 2 5" xfId="32228"/>
    <cellStyle name="Normal 20 2 2 3" xfId="5175"/>
    <cellStyle name="Normal 20 2 2 3 2" xfId="12617"/>
    <cellStyle name="Normal 20 2 2 3 2 2" xfId="37634"/>
    <cellStyle name="Normal 20 2 2 3 3" xfId="30297"/>
    <cellStyle name="Normal 20 2 2 4" xfId="9141"/>
    <cellStyle name="Normal 20 2 2 4 2" xfId="34158"/>
    <cellStyle name="Normal 20 2 2 5" xfId="28365"/>
    <cellStyle name="Normal 20 2 2 5 2" xfId="60592"/>
    <cellStyle name="Normal 20 2 2 6" xfId="60593"/>
    <cellStyle name="Normal 20 2 3" xfId="6124"/>
    <cellStyle name="Normal 20 2 3 2" xfId="20894"/>
    <cellStyle name="Normal 20 2 3 2 2" xfId="45455"/>
    <cellStyle name="Normal 20 2 3 2 3" xfId="60594"/>
    <cellStyle name="Normal 20 2 3 3" xfId="14344"/>
    <cellStyle name="Normal 20 2 3 3 2" xfId="39218"/>
    <cellStyle name="Normal 20 2 3 4" xfId="10079"/>
    <cellStyle name="Normal 20 2 3 4 2" xfId="35096"/>
    <cellStyle name="Normal 20 2 3 5" xfId="31223"/>
    <cellStyle name="Normal 20 2 4" xfId="4170"/>
    <cellStyle name="Normal 20 2 4 2" xfId="21905"/>
    <cellStyle name="Normal 20 2 4 2 2" xfId="46464"/>
    <cellStyle name="Normal 20 2 4 2 3" xfId="60595"/>
    <cellStyle name="Normal 20 2 4 3" xfId="12618"/>
    <cellStyle name="Normal 20 2 4 3 2" xfId="37635"/>
    <cellStyle name="Normal 20 2 4 4" xfId="29292"/>
    <cellStyle name="Normal 20 2 5" xfId="15551"/>
    <cellStyle name="Normal 20 2 5 2" xfId="22927"/>
    <cellStyle name="Normal 20 2 5 2 2" xfId="47470"/>
    <cellStyle name="Normal 20 2 5 2 3" xfId="60596"/>
    <cellStyle name="Normal 20 2 5 3" xfId="40348"/>
    <cellStyle name="Normal 20 2 5 4" xfId="60597"/>
    <cellStyle name="Normal 20 2 6" xfId="16609"/>
    <cellStyle name="Normal 20 2 6 2" xfId="24029"/>
    <cellStyle name="Normal 20 2 6 2 2" xfId="48568"/>
    <cellStyle name="Normal 20 2 6 2 3" xfId="60598"/>
    <cellStyle name="Normal 20 2 6 3" xfId="41363"/>
    <cellStyle name="Normal 20 2 6 4" xfId="60599"/>
    <cellStyle name="Normal 20 2 7" xfId="17693"/>
    <cellStyle name="Normal 20 2 7 2" xfId="25135"/>
    <cellStyle name="Normal 20 2 7 2 2" xfId="49658"/>
    <cellStyle name="Normal 20 2 7 2 3" xfId="60600"/>
    <cellStyle name="Normal 20 2 7 3" xfId="42392"/>
    <cellStyle name="Normal 20 2 7 4" xfId="60601"/>
    <cellStyle name="Normal 20 2 8" xfId="19580"/>
    <cellStyle name="Normal 20 2 8 2" xfId="44156"/>
    <cellStyle name="Normal 20 2 8 3" xfId="60602"/>
    <cellStyle name="Normal 20 2 9" xfId="8126"/>
    <cellStyle name="Normal 20 2 9 2" xfId="33143"/>
    <cellStyle name="Normal 20 3" xfId="879"/>
    <cellStyle name="Normal 20 4" xfId="2112"/>
    <cellStyle name="Normal 20 5" xfId="2603"/>
    <cellStyle name="Normal 20 6" xfId="24723"/>
    <cellStyle name="Normal 200" xfId="1500"/>
    <cellStyle name="Normal 200 10" xfId="8127"/>
    <cellStyle name="Normal 200 10 2" xfId="33144"/>
    <cellStyle name="Normal 200 11" xfId="27361"/>
    <cellStyle name="Normal 200 11 2" xfId="60603"/>
    <cellStyle name="Normal 200 12" xfId="60604"/>
    <cellStyle name="Normal 200 2" xfId="1501"/>
    <cellStyle name="Normal 200 2 10" xfId="27362"/>
    <cellStyle name="Normal 200 2 10 2" xfId="60605"/>
    <cellStyle name="Normal 200 2 11" xfId="60606"/>
    <cellStyle name="Normal 200 2 2" xfId="2991"/>
    <cellStyle name="Normal 200 2 2 2" xfId="7156"/>
    <cellStyle name="Normal 200 2 2 2 2" xfId="26142"/>
    <cellStyle name="Normal 200 2 2 2 2 2" xfId="50665"/>
    <cellStyle name="Normal 200 2 2 2 2 3" xfId="60607"/>
    <cellStyle name="Normal 200 2 2 2 3" xfId="18658"/>
    <cellStyle name="Normal 200 2 2 2 3 2" xfId="43352"/>
    <cellStyle name="Normal 200 2 2 2 4" xfId="11086"/>
    <cellStyle name="Normal 200 2 2 2 4 2" xfId="36103"/>
    <cellStyle name="Normal 200 2 2 2 5" xfId="32230"/>
    <cellStyle name="Normal 200 2 2 3" xfId="5177"/>
    <cellStyle name="Normal 200 2 2 3 2" xfId="12619"/>
    <cellStyle name="Normal 200 2 2 3 2 2" xfId="37636"/>
    <cellStyle name="Normal 200 2 2 3 3" xfId="30299"/>
    <cellStyle name="Normal 200 2 2 4" xfId="9143"/>
    <cellStyle name="Normal 200 2 2 4 2" xfId="34160"/>
    <cellStyle name="Normal 200 2 2 5" xfId="28367"/>
    <cellStyle name="Normal 200 2 2 5 2" xfId="60608"/>
    <cellStyle name="Normal 200 2 2 6" xfId="60609"/>
    <cellStyle name="Normal 200 2 3" xfId="6126"/>
    <cellStyle name="Normal 200 2 3 2" xfId="20896"/>
    <cellStyle name="Normal 200 2 3 2 2" xfId="45457"/>
    <cellStyle name="Normal 200 2 3 2 3" xfId="60610"/>
    <cellStyle name="Normal 200 2 3 3" xfId="14346"/>
    <cellStyle name="Normal 200 2 3 3 2" xfId="39220"/>
    <cellStyle name="Normal 200 2 3 4" xfId="10081"/>
    <cellStyle name="Normal 200 2 3 4 2" xfId="35098"/>
    <cellStyle name="Normal 200 2 3 5" xfId="31225"/>
    <cellStyle name="Normal 200 2 4" xfId="4172"/>
    <cellStyle name="Normal 200 2 4 2" xfId="21907"/>
    <cellStyle name="Normal 200 2 4 2 2" xfId="46466"/>
    <cellStyle name="Normal 200 2 4 2 3" xfId="60611"/>
    <cellStyle name="Normal 200 2 4 3" xfId="12620"/>
    <cellStyle name="Normal 200 2 4 3 2" xfId="37637"/>
    <cellStyle name="Normal 200 2 4 4" xfId="29294"/>
    <cellStyle name="Normal 200 2 5" xfId="15553"/>
    <cellStyle name="Normal 200 2 5 2" xfId="22929"/>
    <cellStyle name="Normal 200 2 5 2 2" xfId="47472"/>
    <cellStyle name="Normal 200 2 5 2 3" xfId="60612"/>
    <cellStyle name="Normal 200 2 5 3" xfId="40350"/>
    <cellStyle name="Normal 200 2 5 4" xfId="60613"/>
    <cellStyle name="Normal 200 2 6" xfId="16611"/>
    <cellStyle name="Normal 200 2 6 2" xfId="24031"/>
    <cellStyle name="Normal 200 2 6 2 2" xfId="48570"/>
    <cellStyle name="Normal 200 2 6 2 3" xfId="60614"/>
    <cellStyle name="Normal 200 2 6 3" xfId="41365"/>
    <cellStyle name="Normal 200 2 6 4" xfId="60615"/>
    <cellStyle name="Normal 200 2 7" xfId="17695"/>
    <cellStyle name="Normal 200 2 7 2" xfId="25137"/>
    <cellStyle name="Normal 200 2 7 2 2" xfId="49660"/>
    <cellStyle name="Normal 200 2 7 2 3" xfId="60616"/>
    <cellStyle name="Normal 200 2 7 3" xfId="42394"/>
    <cellStyle name="Normal 200 2 7 4" xfId="60617"/>
    <cellStyle name="Normal 200 2 8" xfId="19582"/>
    <cellStyle name="Normal 200 2 8 2" xfId="44158"/>
    <cellStyle name="Normal 200 2 8 3" xfId="60618"/>
    <cellStyle name="Normal 200 2 9" xfId="8128"/>
    <cellStyle name="Normal 200 2 9 2" xfId="33145"/>
    <cellStyle name="Normal 200 3" xfId="2990"/>
    <cellStyle name="Normal 200 3 2" xfId="7155"/>
    <cellStyle name="Normal 200 3 2 2" xfId="26141"/>
    <cellStyle name="Normal 200 3 2 2 2" xfId="50664"/>
    <cellStyle name="Normal 200 3 2 2 3" xfId="60619"/>
    <cellStyle name="Normal 200 3 2 3" xfId="18657"/>
    <cellStyle name="Normal 200 3 2 3 2" xfId="43351"/>
    <cellStyle name="Normal 200 3 2 4" xfId="11085"/>
    <cellStyle name="Normal 200 3 2 4 2" xfId="36102"/>
    <cellStyle name="Normal 200 3 2 5" xfId="32229"/>
    <cellStyle name="Normal 200 3 3" xfId="5176"/>
    <cellStyle name="Normal 200 3 3 2" xfId="12621"/>
    <cellStyle name="Normal 200 3 3 2 2" xfId="37638"/>
    <cellStyle name="Normal 200 3 3 3" xfId="30298"/>
    <cellStyle name="Normal 200 3 4" xfId="9142"/>
    <cellStyle name="Normal 200 3 4 2" xfId="34159"/>
    <cellStyle name="Normal 200 3 5" xfId="28366"/>
    <cellStyle name="Normal 200 3 5 2" xfId="60620"/>
    <cellStyle name="Normal 200 3 6" xfId="60621"/>
    <cellStyle name="Normal 200 4" xfId="6125"/>
    <cellStyle name="Normal 200 4 2" xfId="20895"/>
    <cellStyle name="Normal 200 4 2 2" xfId="45456"/>
    <cellStyle name="Normal 200 4 2 3" xfId="60622"/>
    <cellStyle name="Normal 200 4 3" xfId="14345"/>
    <cellStyle name="Normal 200 4 3 2" xfId="39219"/>
    <cellStyle name="Normal 200 4 4" xfId="10080"/>
    <cellStyle name="Normal 200 4 4 2" xfId="35097"/>
    <cellStyle name="Normal 200 4 5" xfId="31224"/>
    <cellStyle name="Normal 200 5" xfId="4171"/>
    <cellStyle name="Normal 200 5 2" xfId="21906"/>
    <cellStyle name="Normal 200 5 2 2" xfId="46465"/>
    <cellStyle name="Normal 200 5 2 3" xfId="60623"/>
    <cellStyle name="Normal 200 5 3" xfId="12622"/>
    <cellStyle name="Normal 200 5 3 2" xfId="37639"/>
    <cellStyle name="Normal 200 5 4" xfId="29293"/>
    <cellStyle name="Normal 200 6" xfId="15552"/>
    <cellStyle name="Normal 200 6 2" xfId="22928"/>
    <cellStyle name="Normal 200 6 2 2" xfId="47471"/>
    <cellStyle name="Normal 200 6 2 3" xfId="60624"/>
    <cellStyle name="Normal 200 6 3" xfId="40349"/>
    <cellStyle name="Normal 200 6 4" xfId="60625"/>
    <cellStyle name="Normal 200 7" xfId="16610"/>
    <cellStyle name="Normal 200 7 2" xfId="24030"/>
    <cellStyle name="Normal 200 7 2 2" xfId="48569"/>
    <cellStyle name="Normal 200 7 2 3" xfId="60626"/>
    <cellStyle name="Normal 200 7 3" xfId="41364"/>
    <cellStyle name="Normal 200 7 4" xfId="60627"/>
    <cellStyle name="Normal 200 8" xfId="17694"/>
    <cellStyle name="Normal 200 8 2" xfId="25136"/>
    <cellStyle name="Normal 200 8 2 2" xfId="49659"/>
    <cellStyle name="Normal 200 8 2 3" xfId="60628"/>
    <cellStyle name="Normal 200 8 3" xfId="42393"/>
    <cellStyle name="Normal 200 8 4" xfId="60629"/>
    <cellStyle name="Normal 200 9" xfId="19581"/>
    <cellStyle name="Normal 200 9 2" xfId="44157"/>
    <cellStyle name="Normal 200 9 3" xfId="60630"/>
    <cellStyle name="Normal 201" xfId="1502"/>
    <cellStyle name="Normal 201 10" xfId="8129"/>
    <cellStyle name="Normal 201 10 2" xfId="33146"/>
    <cellStyle name="Normal 201 11" xfId="27363"/>
    <cellStyle name="Normal 201 11 2" xfId="60631"/>
    <cellStyle name="Normal 201 12" xfId="60632"/>
    <cellStyle name="Normal 201 2" xfId="1503"/>
    <cellStyle name="Normal 201 2 10" xfId="27364"/>
    <cellStyle name="Normal 201 2 10 2" xfId="60633"/>
    <cellStyle name="Normal 201 2 11" xfId="60634"/>
    <cellStyle name="Normal 201 2 2" xfId="2993"/>
    <cellStyle name="Normal 201 2 2 2" xfId="7158"/>
    <cellStyle name="Normal 201 2 2 2 2" xfId="26144"/>
    <cellStyle name="Normal 201 2 2 2 2 2" xfId="50667"/>
    <cellStyle name="Normal 201 2 2 2 2 3" xfId="60635"/>
    <cellStyle name="Normal 201 2 2 2 3" xfId="18660"/>
    <cellStyle name="Normal 201 2 2 2 3 2" xfId="43354"/>
    <cellStyle name="Normal 201 2 2 2 4" xfId="11088"/>
    <cellStyle name="Normal 201 2 2 2 4 2" xfId="36105"/>
    <cellStyle name="Normal 201 2 2 2 5" xfId="32232"/>
    <cellStyle name="Normal 201 2 2 3" xfId="5179"/>
    <cellStyle name="Normal 201 2 2 3 2" xfId="12623"/>
    <cellStyle name="Normal 201 2 2 3 2 2" xfId="37640"/>
    <cellStyle name="Normal 201 2 2 3 3" xfId="30301"/>
    <cellStyle name="Normal 201 2 2 4" xfId="9145"/>
    <cellStyle name="Normal 201 2 2 4 2" xfId="34162"/>
    <cellStyle name="Normal 201 2 2 5" xfId="28369"/>
    <cellStyle name="Normal 201 2 2 5 2" xfId="60636"/>
    <cellStyle name="Normal 201 2 2 6" xfId="60637"/>
    <cellStyle name="Normal 201 2 3" xfId="6128"/>
    <cellStyle name="Normal 201 2 3 2" xfId="20898"/>
    <cellStyle name="Normal 201 2 3 2 2" xfId="45459"/>
    <cellStyle name="Normal 201 2 3 2 3" xfId="60638"/>
    <cellStyle name="Normal 201 2 3 3" xfId="14348"/>
    <cellStyle name="Normal 201 2 3 3 2" xfId="39222"/>
    <cellStyle name="Normal 201 2 3 4" xfId="10083"/>
    <cellStyle name="Normal 201 2 3 4 2" xfId="35100"/>
    <cellStyle name="Normal 201 2 3 5" xfId="31227"/>
    <cellStyle name="Normal 201 2 4" xfId="4174"/>
    <cellStyle name="Normal 201 2 4 2" xfId="21909"/>
    <cellStyle name="Normal 201 2 4 2 2" xfId="46468"/>
    <cellStyle name="Normal 201 2 4 2 3" xfId="60639"/>
    <cellStyle name="Normal 201 2 4 3" xfId="12624"/>
    <cellStyle name="Normal 201 2 4 3 2" xfId="37641"/>
    <cellStyle name="Normal 201 2 4 4" xfId="29296"/>
    <cellStyle name="Normal 201 2 5" xfId="15555"/>
    <cellStyle name="Normal 201 2 5 2" xfId="22931"/>
    <cellStyle name="Normal 201 2 5 2 2" xfId="47474"/>
    <cellStyle name="Normal 201 2 5 2 3" xfId="60640"/>
    <cellStyle name="Normal 201 2 5 3" xfId="40352"/>
    <cellStyle name="Normal 201 2 5 4" xfId="60641"/>
    <cellStyle name="Normal 201 2 6" xfId="16613"/>
    <cellStyle name="Normal 201 2 6 2" xfId="24033"/>
    <cellStyle name="Normal 201 2 6 2 2" xfId="48572"/>
    <cellStyle name="Normal 201 2 6 2 3" xfId="60642"/>
    <cellStyle name="Normal 201 2 6 3" xfId="41367"/>
    <cellStyle name="Normal 201 2 6 4" xfId="60643"/>
    <cellStyle name="Normal 201 2 7" xfId="17697"/>
    <cellStyle name="Normal 201 2 7 2" xfId="25139"/>
    <cellStyle name="Normal 201 2 7 2 2" xfId="49662"/>
    <cellStyle name="Normal 201 2 7 2 3" xfId="60644"/>
    <cellStyle name="Normal 201 2 7 3" xfId="42396"/>
    <cellStyle name="Normal 201 2 7 4" xfId="60645"/>
    <cellStyle name="Normal 201 2 8" xfId="19584"/>
    <cellStyle name="Normal 201 2 8 2" xfId="44160"/>
    <cellStyle name="Normal 201 2 8 3" xfId="60646"/>
    <cellStyle name="Normal 201 2 9" xfId="8130"/>
    <cellStyle name="Normal 201 2 9 2" xfId="33147"/>
    <cellStyle name="Normal 201 3" xfId="2992"/>
    <cellStyle name="Normal 201 3 2" xfId="7157"/>
    <cellStyle name="Normal 201 3 2 2" xfId="26143"/>
    <cellStyle name="Normal 201 3 2 2 2" xfId="50666"/>
    <cellStyle name="Normal 201 3 2 2 3" xfId="60647"/>
    <cellStyle name="Normal 201 3 2 3" xfId="18659"/>
    <cellStyle name="Normal 201 3 2 3 2" xfId="43353"/>
    <cellStyle name="Normal 201 3 2 4" xfId="11087"/>
    <cellStyle name="Normal 201 3 2 4 2" xfId="36104"/>
    <cellStyle name="Normal 201 3 2 5" xfId="32231"/>
    <cellStyle name="Normal 201 3 3" xfId="5178"/>
    <cellStyle name="Normal 201 3 3 2" xfId="12625"/>
    <cellStyle name="Normal 201 3 3 2 2" xfId="37642"/>
    <cellStyle name="Normal 201 3 3 3" xfId="30300"/>
    <cellStyle name="Normal 201 3 4" xfId="9144"/>
    <cellStyle name="Normal 201 3 4 2" xfId="34161"/>
    <cellStyle name="Normal 201 3 5" xfId="28368"/>
    <cellStyle name="Normal 201 3 5 2" xfId="60648"/>
    <cellStyle name="Normal 201 3 6" xfId="60649"/>
    <cellStyle name="Normal 201 4" xfId="6127"/>
    <cellStyle name="Normal 201 4 2" xfId="20897"/>
    <cellStyle name="Normal 201 4 2 2" xfId="45458"/>
    <cellStyle name="Normal 201 4 2 3" xfId="60650"/>
    <cellStyle name="Normal 201 4 3" xfId="14347"/>
    <cellStyle name="Normal 201 4 3 2" xfId="39221"/>
    <cellStyle name="Normal 201 4 4" xfId="10082"/>
    <cellStyle name="Normal 201 4 4 2" xfId="35099"/>
    <cellStyle name="Normal 201 4 5" xfId="31226"/>
    <cellStyle name="Normal 201 5" xfId="4173"/>
    <cellStyle name="Normal 201 5 2" xfId="21908"/>
    <cellStyle name="Normal 201 5 2 2" xfId="46467"/>
    <cellStyle name="Normal 201 5 2 3" xfId="60651"/>
    <cellStyle name="Normal 201 5 3" xfId="12626"/>
    <cellStyle name="Normal 201 5 3 2" xfId="37643"/>
    <cellStyle name="Normal 201 5 4" xfId="29295"/>
    <cellStyle name="Normal 201 6" xfId="15554"/>
    <cellStyle name="Normal 201 6 2" xfId="22930"/>
    <cellStyle name="Normal 201 6 2 2" xfId="47473"/>
    <cellStyle name="Normal 201 6 2 3" xfId="60652"/>
    <cellStyle name="Normal 201 6 3" xfId="40351"/>
    <cellStyle name="Normal 201 6 4" xfId="60653"/>
    <cellStyle name="Normal 201 7" xfId="16612"/>
    <cellStyle name="Normal 201 7 2" xfId="24032"/>
    <cellStyle name="Normal 201 7 2 2" xfId="48571"/>
    <cellStyle name="Normal 201 7 2 3" xfId="60654"/>
    <cellStyle name="Normal 201 7 3" xfId="41366"/>
    <cellStyle name="Normal 201 7 4" xfId="60655"/>
    <cellStyle name="Normal 201 8" xfId="17696"/>
    <cellStyle name="Normal 201 8 2" xfId="25138"/>
    <cellStyle name="Normal 201 8 2 2" xfId="49661"/>
    <cellStyle name="Normal 201 8 2 3" xfId="60656"/>
    <cellStyle name="Normal 201 8 3" xfId="42395"/>
    <cellStyle name="Normal 201 8 4" xfId="60657"/>
    <cellStyle name="Normal 201 9" xfId="19583"/>
    <cellStyle name="Normal 201 9 2" xfId="44159"/>
    <cellStyle name="Normal 201 9 3" xfId="60658"/>
    <cellStyle name="Normal 202" xfId="1504"/>
    <cellStyle name="Normal 202 10" xfId="8131"/>
    <cellStyle name="Normal 202 10 2" xfId="33148"/>
    <cellStyle name="Normal 202 11" xfId="27365"/>
    <cellStyle name="Normal 202 11 2" xfId="60659"/>
    <cellStyle name="Normal 202 12" xfId="60660"/>
    <cellStyle name="Normal 202 2" xfId="1505"/>
    <cellStyle name="Normal 202 2 10" xfId="27366"/>
    <cellStyle name="Normal 202 2 10 2" xfId="60661"/>
    <cellStyle name="Normal 202 2 11" xfId="60662"/>
    <cellStyle name="Normal 202 2 2" xfId="2995"/>
    <cellStyle name="Normal 202 2 2 2" xfId="7160"/>
    <cellStyle name="Normal 202 2 2 2 2" xfId="26146"/>
    <cellStyle name="Normal 202 2 2 2 2 2" xfId="50669"/>
    <cellStyle name="Normal 202 2 2 2 2 3" xfId="60663"/>
    <cellStyle name="Normal 202 2 2 2 3" xfId="18662"/>
    <cellStyle name="Normal 202 2 2 2 3 2" xfId="43356"/>
    <cellStyle name="Normal 202 2 2 2 4" xfId="11090"/>
    <cellStyle name="Normal 202 2 2 2 4 2" xfId="36107"/>
    <cellStyle name="Normal 202 2 2 2 5" xfId="32234"/>
    <cellStyle name="Normal 202 2 2 3" xfId="5181"/>
    <cellStyle name="Normal 202 2 2 3 2" xfId="12627"/>
    <cellStyle name="Normal 202 2 2 3 2 2" xfId="37644"/>
    <cellStyle name="Normal 202 2 2 3 3" xfId="30303"/>
    <cellStyle name="Normal 202 2 2 4" xfId="9147"/>
    <cellStyle name="Normal 202 2 2 4 2" xfId="34164"/>
    <cellStyle name="Normal 202 2 2 5" xfId="28371"/>
    <cellStyle name="Normal 202 2 2 5 2" xfId="60664"/>
    <cellStyle name="Normal 202 2 2 6" xfId="60665"/>
    <cellStyle name="Normal 202 2 3" xfId="6130"/>
    <cellStyle name="Normal 202 2 3 2" xfId="20900"/>
    <cellStyle name="Normal 202 2 3 2 2" xfId="45461"/>
    <cellStyle name="Normal 202 2 3 2 3" xfId="60666"/>
    <cellStyle name="Normal 202 2 3 3" xfId="14350"/>
    <cellStyle name="Normal 202 2 3 3 2" xfId="39224"/>
    <cellStyle name="Normal 202 2 3 4" xfId="10085"/>
    <cellStyle name="Normal 202 2 3 4 2" xfId="35102"/>
    <cellStyle name="Normal 202 2 3 5" xfId="31229"/>
    <cellStyle name="Normal 202 2 4" xfId="4176"/>
    <cellStyle name="Normal 202 2 4 2" xfId="21911"/>
    <cellStyle name="Normal 202 2 4 2 2" xfId="46470"/>
    <cellStyle name="Normal 202 2 4 2 3" xfId="60667"/>
    <cellStyle name="Normal 202 2 4 3" xfId="12628"/>
    <cellStyle name="Normal 202 2 4 3 2" xfId="37645"/>
    <cellStyle name="Normal 202 2 4 4" xfId="29298"/>
    <cellStyle name="Normal 202 2 5" xfId="15557"/>
    <cellStyle name="Normal 202 2 5 2" xfId="22933"/>
    <cellStyle name="Normal 202 2 5 2 2" xfId="47476"/>
    <cellStyle name="Normal 202 2 5 2 3" xfId="60668"/>
    <cellStyle name="Normal 202 2 5 3" xfId="40354"/>
    <cellStyle name="Normal 202 2 5 4" xfId="60669"/>
    <cellStyle name="Normal 202 2 6" xfId="16615"/>
    <cellStyle name="Normal 202 2 6 2" xfId="24035"/>
    <cellStyle name="Normal 202 2 6 2 2" xfId="48574"/>
    <cellStyle name="Normal 202 2 6 2 3" xfId="60670"/>
    <cellStyle name="Normal 202 2 6 3" xfId="41369"/>
    <cellStyle name="Normal 202 2 6 4" xfId="60671"/>
    <cellStyle name="Normal 202 2 7" xfId="17699"/>
    <cellStyle name="Normal 202 2 7 2" xfId="25141"/>
    <cellStyle name="Normal 202 2 7 2 2" xfId="49664"/>
    <cellStyle name="Normal 202 2 7 2 3" xfId="60672"/>
    <cellStyle name="Normal 202 2 7 3" xfId="42398"/>
    <cellStyle name="Normal 202 2 7 4" xfId="60673"/>
    <cellStyle name="Normal 202 2 8" xfId="19586"/>
    <cellStyle name="Normal 202 2 8 2" xfId="44162"/>
    <cellStyle name="Normal 202 2 8 3" xfId="60674"/>
    <cellStyle name="Normal 202 2 9" xfId="8132"/>
    <cellStyle name="Normal 202 2 9 2" xfId="33149"/>
    <cellStyle name="Normal 202 3" xfId="2994"/>
    <cellStyle name="Normal 202 3 2" xfId="7159"/>
    <cellStyle name="Normal 202 3 2 2" xfId="26145"/>
    <cellStyle name="Normal 202 3 2 2 2" xfId="50668"/>
    <cellStyle name="Normal 202 3 2 2 3" xfId="60675"/>
    <cellStyle name="Normal 202 3 2 3" xfId="18661"/>
    <cellStyle name="Normal 202 3 2 3 2" xfId="43355"/>
    <cellStyle name="Normal 202 3 2 4" xfId="11089"/>
    <cellStyle name="Normal 202 3 2 4 2" xfId="36106"/>
    <cellStyle name="Normal 202 3 2 5" xfId="32233"/>
    <cellStyle name="Normal 202 3 3" xfId="5180"/>
    <cellStyle name="Normal 202 3 3 2" xfId="12629"/>
    <cellStyle name="Normal 202 3 3 2 2" xfId="37646"/>
    <cellStyle name="Normal 202 3 3 3" xfId="30302"/>
    <cellStyle name="Normal 202 3 4" xfId="9146"/>
    <cellStyle name="Normal 202 3 4 2" xfId="34163"/>
    <cellStyle name="Normal 202 3 5" xfId="28370"/>
    <cellStyle name="Normal 202 3 5 2" xfId="60676"/>
    <cellStyle name="Normal 202 3 6" xfId="60677"/>
    <cellStyle name="Normal 202 4" xfId="6129"/>
    <cellStyle name="Normal 202 4 2" xfId="20899"/>
    <cellStyle name="Normal 202 4 2 2" xfId="45460"/>
    <cellStyle name="Normal 202 4 2 3" xfId="60678"/>
    <cellStyle name="Normal 202 4 3" xfId="14349"/>
    <cellStyle name="Normal 202 4 3 2" xfId="39223"/>
    <cellStyle name="Normal 202 4 4" xfId="10084"/>
    <cellStyle name="Normal 202 4 4 2" xfId="35101"/>
    <cellStyle name="Normal 202 4 5" xfId="31228"/>
    <cellStyle name="Normal 202 5" xfId="4175"/>
    <cellStyle name="Normal 202 5 2" xfId="21910"/>
    <cellStyle name="Normal 202 5 2 2" xfId="46469"/>
    <cellStyle name="Normal 202 5 2 3" xfId="60679"/>
    <cellStyle name="Normal 202 5 3" xfId="12630"/>
    <cellStyle name="Normal 202 5 3 2" xfId="37647"/>
    <cellStyle name="Normal 202 5 4" xfId="29297"/>
    <cellStyle name="Normal 202 6" xfId="15556"/>
    <cellStyle name="Normal 202 6 2" xfId="22932"/>
    <cellStyle name="Normal 202 6 2 2" xfId="47475"/>
    <cellStyle name="Normal 202 6 2 3" xfId="60680"/>
    <cellStyle name="Normal 202 6 3" xfId="40353"/>
    <cellStyle name="Normal 202 6 4" xfId="60681"/>
    <cellStyle name="Normal 202 7" xfId="16614"/>
    <cellStyle name="Normal 202 7 2" xfId="24034"/>
    <cellStyle name="Normal 202 7 2 2" xfId="48573"/>
    <cellStyle name="Normal 202 7 2 3" xfId="60682"/>
    <cellStyle name="Normal 202 7 3" xfId="41368"/>
    <cellStyle name="Normal 202 7 4" xfId="60683"/>
    <cellStyle name="Normal 202 8" xfId="17698"/>
    <cellStyle name="Normal 202 8 2" xfId="25140"/>
    <cellStyle name="Normal 202 8 2 2" xfId="49663"/>
    <cellStyle name="Normal 202 8 2 3" xfId="60684"/>
    <cellStyle name="Normal 202 8 3" xfId="42397"/>
    <cellStyle name="Normal 202 8 4" xfId="60685"/>
    <cellStyle name="Normal 202 9" xfId="19585"/>
    <cellStyle name="Normal 202 9 2" xfId="44161"/>
    <cellStyle name="Normal 202 9 3" xfId="60686"/>
    <cellStyle name="Normal 203" xfId="1506"/>
    <cellStyle name="Normal 203 10" xfId="8133"/>
    <cellStyle name="Normal 203 10 2" xfId="33150"/>
    <cellStyle name="Normal 203 11" xfId="27367"/>
    <cellStyle name="Normal 203 11 2" xfId="60687"/>
    <cellStyle name="Normal 203 12" xfId="60688"/>
    <cellStyle name="Normal 203 2" xfId="1507"/>
    <cellStyle name="Normal 203 2 10" xfId="27368"/>
    <cellStyle name="Normal 203 2 10 2" xfId="60689"/>
    <cellStyle name="Normal 203 2 11" xfId="60690"/>
    <cellStyle name="Normal 203 2 2" xfId="2997"/>
    <cellStyle name="Normal 203 2 2 2" xfId="7162"/>
    <cellStyle name="Normal 203 2 2 2 2" xfId="26148"/>
    <cellStyle name="Normal 203 2 2 2 2 2" xfId="50671"/>
    <cellStyle name="Normal 203 2 2 2 2 3" xfId="60691"/>
    <cellStyle name="Normal 203 2 2 2 3" xfId="18664"/>
    <cellStyle name="Normal 203 2 2 2 3 2" xfId="43358"/>
    <cellStyle name="Normal 203 2 2 2 4" xfId="11092"/>
    <cellStyle name="Normal 203 2 2 2 4 2" xfId="36109"/>
    <cellStyle name="Normal 203 2 2 2 5" xfId="32236"/>
    <cellStyle name="Normal 203 2 2 3" xfId="5183"/>
    <cellStyle name="Normal 203 2 2 3 2" xfId="12631"/>
    <cellStyle name="Normal 203 2 2 3 2 2" xfId="37648"/>
    <cellStyle name="Normal 203 2 2 3 3" xfId="30305"/>
    <cellStyle name="Normal 203 2 2 4" xfId="9149"/>
    <cellStyle name="Normal 203 2 2 4 2" xfId="34166"/>
    <cellStyle name="Normal 203 2 2 5" xfId="28373"/>
    <cellStyle name="Normal 203 2 2 5 2" xfId="60692"/>
    <cellStyle name="Normal 203 2 2 6" xfId="60693"/>
    <cellStyle name="Normal 203 2 3" xfId="6132"/>
    <cellStyle name="Normal 203 2 3 2" xfId="20902"/>
    <cellStyle name="Normal 203 2 3 2 2" xfId="45463"/>
    <cellStyle name="Normal 203 2 3 2 3" xfId="60694"/>
    <cellStyle name="Normal 203 2 3 3" xfId="14352"/>
    <cellStyle name="Normal 203 2 3 3 2" xfId="39226"/>
    <cellStyle name="Normal 203 2 3 4" xfId="10087"/>
    <cellStyle name="Normal 203 2 3 4 2" xfId="35104"/>
    <cellStyle name="Normal 203 2 3 5" xfId="31231"/>
    <cellStyle name="Normal 203 2 4" xfId="4178"/>
    <cellStyle name="Normal 203 2 4 2" xfId="21913"/>
    <cellStyle name="Normal 203 2 4 2 2" xfId="46472"/>
    <cellStyle name="Normal 203 2 4 2 3" xfId="60695"/>
    <cellStyle name="Normal 203 2 4 3" xfId="12632"/>
    <cellStyle name="Normal 203 2 4 3 2" xfId="37649"/>
    <cellStyle name="Normal 203 2 4 4" xfId="29300"/>
    <cellStyle name="Normal 203 2 5" xfId="15559"/>
    <cellStyle name="Normal 203 2 5 2" xfId="22935"/>
    <cellStyle name="Normal 203 2 5 2 2" xfId="47478"/>
    <cellStyle name="Normal 203 2 5 2 3" xfId="60696"/>
    <cellStyle name="Normal 203 2 5 3" xfId="40356"/>
    <cellStyle name="Normal 203 2 5 4" xfId="60697"/>
    <cellStyle name="Normal 203 2 6" xfId="16617"/>
    <cellStyle name="Normal 203 2 6 2" xfId="24037"/>
    <cellStyle name="Normal 203 2 6 2 2" xfId="48576"/>
    <cellStyle name="Normal 203 2 6 2 3" xfId="60698"/>
    <cellStyle name="Normal 203 2 6 3" xfId="41371"/>
    <cellStyle name="Normal 203 2 6 4" xfId="60699"/>
    <cellStyle name="Normal 203 2 7" xfId="17701"/>
    <cellStyle name="Normal 203 2 7 2" xfId="25143"/>
    <cellStyle name="Normal 203 2 7 2 2" xfId="49666"/>
    <cellStyle name="Normal 203 2 7 2 3" xfId="60700"/>
    <cellStyle name="Normal 203 2 7 3" xfId="42400"/>
    <cellStyle name="Normal 203 2 7 4" xfId="60701"/>
    <cellStyle name="Normal 203 2 8" xfId="19588"/>
    <cellStyle name="Normal 203 2 8 2" xfId="44164"/>
    <cellStyle name="Normal 203 2 8 3" xfId="60702"/>
    <cellStyle name="Normal 203 2 9" xfId="8134"/>
    <cellStyle name="Normal 203 2 9 2" xfId="33151"/>
    <cellStyle name="Normal 203 3" xfId="2996"/>
    <cellStyle name="Normal 203 3 2" xfId="7161"/>
    <cellStyle name="Normal 203 3 2 2" xfId="26147"/>
    <cellStyle name="Normal 203 3 2 2 2" xfId="50670"/>
    <cellStyle name="Normal 203 3 2 2 3" xfId="60703"/>
    <cellStyle name="Normal 203 3 2 3" xfId="18663"/>
    <cellStyle name="Normal 203 3 2 3 2" xfId="43357"/>
    <cellStyle name="Normal 203 3 2 4" xfId="11091"/>
    <cellStyle name="Normal 203 3 2 4 2" xfId="36108"/>
    <cellStyle name="Normal 203 3 2 5" xfId="32235"/>
    <cellStyle name="Normal 203 3 3" xfId="5182"/>
    <cellStyle name="Normal 203 3 3 2" xfId="12633"/>
    <cellStyle name="Normal 203 3 3 2 2" xfId="37650"/>
    <cellStyle name="Normal 203 3 3 3" xfId="30304"/>
    <cellStyle name="Normal 203 3 4" xfId="9148"/>
    <cellStyle name="Normal 203 3 4 2" xfId="34165"/>
    <cellStyle name="Normal 203 3 5" xfId="28372"/>
    <cellStyle name="Normal 203 3 5 2" xfId="60704"/>
    <cellStyle name="Normal 203 3 6" xfId="60705"/>
    <cellStyle name="Normal 203 4" xfId="6131"/>
    <cellStyle name="Normal 203 4 2" xfId="20901"/>
    <cellStyle name="Normal 203 4 2 2" xfId="45462"/>
    <cellStyle name="Normal 203 4 2 3" xfId="60706"/>
    <cellStyle name="Normal 203 4 3" xfId="14351"/>
    <cellStyle name="Normal 203 4 3 2" xfId="39225"/>
    <cellStyle name="Normal 203 4 4" xfId="10086"/>
    <cellStyle name="Normal 203 4 4 2" xfId="35103"/>
    <cellStyle name="Normal 203 4 5" xfId="31230"/>
    <cellStyle name="Normal 203 5" xfId="4177"/>
    <cellStyle name="Normal 203 5 2" xfId="21912"/>
    <cellStyle name="Normal 203 5 2 2" xfId="46471"/>
    <cellStyle name="Normal 203 5 2 3" xfId="60707"/>
    <cellStyle name="Normal 203 5 3" xfId="12634"/>
    <cellStyle name="Normal 203 5 3 2" xfId="37651"/>
    <cellStyle name="Normal 203 5 4" xfId="29299"/>
    <cellStyle name="Normal 203 6" xfId="15558"/>
    <cellStyle name="Normal 203 6 2" xfId="22934"/>
    <cellStyle name="Normal 203 6 2 2" xfId="47477"/>
    <cellStyle name="Normal 203 6 2 3" xfId="60708"/>
    <cellStyle name="Normal 203 6 3" xfId="40355"/>
    <cellStyle name="Normal 203 6 4" xfId="60709"/>
    <cellStyle name="Normal 203 7" xfId="16616"/>
    <cellStyle name="Normal 203 7 2" xfId="24036"/>
    <cellStyle name="Normal 203 7 2 2" xfId="48575"/>
    <cellStyle name="Normal 203 7 2 3" xfId="60710"/>
    <cellStyle name="Normal 203 7 3" xfId="41370"/>
    <cellStyle name="Normal 203 7 4" xfId="60711"/>
    <cellStyle name="Normal 203 8" xfId="17700"/>
    <cellStyle name="Normal 203 8 2" xfId="25142"/>
    <cellStyle name="Normal 203 8 2 2" xfId="49665"/>
    <cellStyle name="Normal 203 8 2 3" xfId="60712"/>
    <cellStyle name="Normal 203 8 3" xfId="42399"/>
    <cellStyle name="Normal 203 8 4" xfId="60713"/>
    <cellStyle name="Normal 203 9" xfId="19587"/>
    <cellStyle name="Normal 203 9 2" xfId="44163"/>
    <cellStyle name="Normal 203 9 3" xfId="60714"/>
    <cellStyle name="Normal 204" xfId="1508"/>
    <cellStyle name="Normal 204 10" xfId="8135"/>
    <cellStyle name="Normal 204 10 2" xfId="33152"/>
    <cellStyle name="Normal 204 11" xfId="27369"/>
    <cellStyle name="Normal 204 11 2" xfId="60715"/>
    <cellStyle name="Normal 204 12" xfId="60716"/>
    <cellStyle name="Normal 204 2" xfId="1509"/>
    <cellStyle name="Normal 204 2 10" xfId="27370"/>
    <cellStyle name="Normal 204 2 10 2" xfId="60717"/>
    <cellStyle name="Normal 204 2 11" xfId="60718"/>
    <cellStyle name="Normal 204 2 2" xfId="2999"/>
    <cellStyle name="Normal 204 2 2 2" xfId="7164"/>
    <cellStyle name="Normal 204 2 2 2 2" xfId="26150"/>
    <cellStyle name="Normal 204 2 2 2 2 2" xfId="50673"/>
    <cellStyle name="Normal 204 2 2 2 2 3" xfId="60719"/>
    <cellStyle name="Normal 204 2 2 2 3" xfId="18666"/>
    <cellStyle name="Normal 204 2 2 2 3 2" xfId="43360"/>
    <cellStyle name="Normal 204 2 2 2 4" xfId="11094"/>
    <cellStyle name="Normal 204 2 2 2 4 2" xfId="36111"/>
    <cellStyle name="Normal 204 2 2 2 5" xfId="32238"/>
    <cellStyle name="Normal 204 2 2 3" xfId="5185"/>
    <cellStyle name="Normal 204 2 2 3 2" xfId="12635"/>
    <cellStyle name="Normal 204 2 2 3 2 2" xfId="37652"/>
    <cellStyle name="Normal 204 2 2 3 3" xfId="30307"/>
    <cellStyle name="Normal 204 2 2 4" xfId="9151"/>
    <cellStyle name="Normal 204 2 2 4 2" xfId="34168"/>
    <cellStyle name="Normal 204 2 2 5" xfId="28375"/>
    <cellStyle name="Normal 204 2 2 5 2" xfId="60720"/>
    <cellStyle name="Normal 204 2 2 6" xfId="60721"/>
    <cellStyle name="Normal 204 2 3" xfId="6134"/>
    <cellStyle name="Normal 204 2 3 2" xfId="20904"/>
    <cellStyle name="Normal 204 2 3 2 2" xfId="45465"/>
    <cellStyle name="Normal 204 2 3 2 3" xfId="60722"/>
    <cellStyle name="Normal 204 2 3 3" xfId="14354"/>
    <cellStyle name="Normal 204 2 3 3 2" xfId="39228"/>
    <cellStyle name="Normal 204 2 3 4" xfId="10089"/>
    <cellStyle name="Normal 204 2 3 4 2" xfId="35106"/>
    <cellStyle name="Normal 204 2 3 5" xfId="31233"/>
    <cellStyle name="Normal 204 2 4" xfId="4180"/>
    <cellStyle name="Normal 204 2 4 2" xfId="21915"/>
    <cellStyle name="Normal 204 2 4 2 2" xfId="46474"/>
    <cellStyle name="Normal 204 2 4 2 3" xfId="60723"/>
    <cellStyle name="Normal 204 2 4 3" xfId="12636"/>
    <cellStyle name="Normal 204 2 4 3 2" xfId="37653"/>
    <cellStyle name="Normal 204 2 4 4" xfId="29302"/>
    <cellStyle name="Normal 204 2 5" xfId="15561"/>
    <cellStyle name="Normal 204 2 5 2" xfId="22937"/>
    <cellStyle name="Normal 204 2 5 2 2" xfId="47480"/>
    <cellStyle name="Normal 204 2 5 2 3" xfId="60724"/>
    <cellStyle name="Normal 204 2 5 3" xfId="40358"/>
    <cellStyle name="Normal 204 2 5 4" xfId="60725"/>
    <cellStyle name="Normal 204 2 6" xfId="16619"/>
    <cellStyle name="Normal 204 2 6 2" xfId="24039"/>
    <cellStyle name="Normal 204 2 6 2 2" xfId="48578"/>
    <cellStyle name="Normal 204 2 6 2 3" xfId="60726"/>
    <cellStyle name="Normal 204 2 6 3" xfId="41373"/>
    <cellStyle name="Normal 204 2 6 4" xfId="60727"/>
    <cellStyle name="Normal 204 2 7" xfId="17703"/>
    <cellStyle name="Normal 204 2 7 2" xfId="25145"/>
    <cellStyle name="Normal 204 2 7 2 2" xfId="49668"/>
    <cellStyle name="Normal 204 2 7 2 3" xfId="60728"/>
    <cellStyle name="Normal 204 2 7 3" xfId="42402"/>
    <cellStyle name="Normal 204 2 7 4" xfId="60729"/>
    <cellStyle name="Normal 204 2 8" xfId="19590"/>
    <cellStyle name="Normal 204 2 8 2" xfId="44166"/>
    <cellStyle name="Normal 204 2 8 3" xfId="60730"/>
    <cellStyle name="Normal 204 2 9" xfId="8136"/>
    <cellStyle name="Normal 204 2 9 2" xfId="33153"/>
    <cellStyle name="Normal 204 3" xfId="2998"/>
    <cellStyle name="Normal 204 3 2" xfId="7163"/>
    <cellStyle name="Normal 204 3 2 2" xfId="26149"/>
    <cellStyle name="Normal 204 3 2 2 2" xfId="50672"/>
    <cellStyle name="Normal 204 3 2 2 3" xfId="60731"/>
    <cellStyle name="Normal 204 3 2 3" xfId="18665"/>
    <cellStyle name="Normal 204 3 2 3 2" xfId="43359"/>
    <cellStyle name="Normal 204 3 2 4" xfId="11093"/>
    <cellStyle name="Normal 204 3 2 4 2" xfId="36110"/>
    <cellStyle name="Normal 204 3 2 5" xfId="32237"/>
    <cellStyle name="Normal 204 3 3" xfId="5184"/>
    <cellStyle name="Normal 204 3 3 2" xfId="12637"/>
    <cellStyle name="Normal 204 3 3 2 2" xfId="37654"/>
    <cellStyle name="Normal 204 3 3 3" xfId="30306"/>
    <cellStyle name="Normal 204 3 4" xfId="9150"/>
    <cellStyle name="Normal 204 3 4 2" xfId="34167"/>
    <cellStyle name="Normal 204 3 5" xfId="28374"/>
    <cellStyle name="Normal 204 3 5 2" xfId="60732"/>
    <cellStyle name="Normal 204 3 6" xfId="60733"/>
    <cellStyle name="Normal 204 4" xfId="6133"/>
    <cellStyle name="Normal 204 4 2" xfId="20903"/>
    <cellStyle name="Normal 204 4 2 2" xfId="45464"/>
    <cellStyle name="Normal 204 4 2 3" xfId="60734"/>
    <cellStyle name="Normal 204 4 3" xfId="14353"/>
    <cellStyle name="Normal 204 4 3 2" xfId="39227"/>
    <cellStyle name="Normal 204 4 4" xfId="10088"/>
    <cellStyle name="Normal 204 4 4 2" xfId="35105"/>
    <cellStyle name="Normal 204 4 5" xfId="31232"/>
    <cellStyle name="Normal 204 5" xfId="4179"/>
    <cellStyle name="Normal 204 5 2" xfId="21914"/>
    <cellStyle name="Normal 204 5 2 2" xfId="46473"/>
    <cellStyle name="Normal 204 5 2 3" xfId="60735"/>
    <cellStyle name="Normal 204 5 3" xfId="12638"/>
    <cellStyle name="Normal 204 5 3 2" xfId="37655"/>
    <cellStyle name="Normal 204 5 4" xfId="29301"/>
    <cellStyle name="Normal 204 6" xfId="15560"/>
    <cellStyle name="Normal 204 6 2" xfId="22936"/>
    <cellStyle name="Normal 204 6 2 2" xfId="47479"/>
    <cellStyle name="Normal 204 6 2 3" xfId="60736"/>
    <cellStyle name="Normal 204 6 3" xfId="40357"/>
    <cellStyle name="Normal 204 6 4" xfId="60737"/>
    <cellStyle name="Normal 204 7" xfId="16618"/>
    <cellStyle name="Normal 204 7 2" xfId="24038"/>
    <cellStyle name="Normal 204 7 2 2" xfId="48577"/>
    <cellStyle name="Normal 204 7 2 3" xfId="60738"/>
    <cellStyle name="Normal 204 7 3" xfId="41372"/>
    <cellStyle name="Normal 204 7 4" xfId="60739"/>
    <cellStyle name="Normal 204 8" xfId="17702"/>
    <cellStyle name="Normal 204 8 2" xfId="25144"/>
    <cellStyle name="Normal 204 8 2 2" xfId="49667"/>
    <cellStyle name="Normal 204 8 2 3" xfId="60740"/>
    <cellStyle name="Normal 204 8 3" xfId="42401"/>
    <cellStyle name="Normal 204 8 4" xfId="60741"/>
    <cellStyle name="Normal 204 9" xfId="19589"/>
    <cellStyle name="Normal 204 9 2" xfId="44165"/>
    <cellStyle name="Normal 204 9 3" xfId="60742"/>
    <cellStyle name="Normal 205" xfId="1510"/>
    <cellStyle name="Normal 205 10" xfId="8137"/>
    <cellStyle name="Normal 205 10 2" xfId="33154"/>
    <cellStyle name="Normal 205 11" xfId="27371"/>
    <cellStyle name="Normal 205 11 2" xfId="60743"/>
    <cellStyle name="Normal 205 12" xfId="60744"/>
    <cellStyle name="Normal 205 2" xfId="1511"/>
    <cellStyle name="Normal 205 2 10" xfId="27372"/>
    <cellStyle name="Normal 205 2 10 2" xfId="60745"/>
    <cellStyle name="Normal 205 2 11" xfId="60746"/>
    <cellStyle name="Normal 205 2 2" xfId="3001"/>
    <cellStyle name="Normal 205 2 2 2" xfId="7166"/>
    <cellStyle name="Normal 205 2 2 2 2" xfId="26152"/>
    <cellStyle name="Normal 205 2 2 2 2 2" xfId="50675"/>
    <cellStyle name="Normal 205 2 2 2 2 3" xfId="60747"/>
    <cellStyle name="Normal 205 2 2 2 3" xfId="18668"/>
    <cellStyle name="Normal 205 2 2 2 3 2" xfId="43362"/>
    <cellStyle name="Normal 205 2 2 2 4" xfId="11096"/>
    <cellStyle name="Normal 205 2 2 2 4 2" xfId="36113"/>
    <cellStyle name="Normal 205 2 2 2 5" xfId="32240"/>
    <cellStyle name="Normal 205 2 2 3" xfId="5187"/>
    <cellStyle name="Normal 205 2 2 3 2" xfId="12639"/>
    <cellStyle name="Normal 205 2 2 3 2 2" xfId="37656"/>
    <cellStyle name="Normal 205 2 2 3 3" xfId="30309"/>
    <cellStyle name="Normal 205 2 2 4" xfId="9153"/>
    <cellStyle name="Normal 205 2 2 4 2" xfId="34170"/>
    <cellStyle name="Normal 205 2 2 5" xfId="28377"/>
    <cellStyle name="Normal 205 2 2 5 2" xfId="60748"/>
    <cellStyle name="Normal 205 2 2 6" xfId="60749"/>
    <cellStyle name="Normal 205 2 3" xfId="6136"/>
    <cellStyle name="Normal 205 2 3 2" xfId="20906"/>
    <cellStyle name="Normal 205 2 3 2 2" xfId="45467"/>
    <cellStyle name="Normal 205 2 3 2 3" xfId="60750"/>
    <cellStyle name="Normal 205 2 3 3" xfId="14356"/>
    <cellStyle name="Normal 205 2 3 3 2" xfId="39230"/>
    <cellStyle name="Normal 205 2 3 4" xfId="10091"/>
    <cellStyle name="Normal 205 2 3 4 2" xfId="35108"/>
    <cellStyle name="Normal 205 2 3 5" xfId="31235"/>
    <cellStyle name="Normal 205 2 4" xfId="4182"/>
    <cellStyle name="Normal 205 2 4 2" xfId="21917"/>
    <cellStyle name="Normal 205 2 4 2 2" xfId="46476"/>
    <cellStyle name="Normal 205 2 4 2 3" xfId="60751"/>
    <cellStyle name="Normal 205 2 4 3" xfId="12640"/>
    <cellStyle name="Normal 205 2 4 3 2" xfId="37657"/>
    <cellStyle name="Normal 205 2 4 4" xfId="29304"/>
    <cellStyle name="Normal 205 2 5" xfId="15563"/>
    <cellStyle name="Normal 205 2 5 2" xfId="22939"/>
    <cellStyle name="Normal 205 2 5 2 2" xfId="47482"/>
    <cellStyle name="Normal 205 2 5 2 3" xfId="60752"/>
    <cellStyle name="Normal 205 2 5 3" xfId="40360"/>
    <cellStyle name="Normal 205 2 5 4" xfId="60753"/>
    <cellStyle name="Normal 205 2 6" xfId="16621"/>
    <cellStyle name="Normal 205 2 6 2" xfId="24041"/>
    <cellStyle name="Normal 205 2 6 2 2" xfId="48580"/>
    <cellStyle name="Normal 205 2 6 2 3" xfId="60754"/>
    <cellStyle name="Normal 205 2 6 3" xfId="41375"/>
    <cellStyle name="Normal 205 2 6 4" xfId="60755"/>
    <cellStyle name="Normal 205 2 7" xfId="17705"/>
    <cellStyle name="Normal 205 2 7 2" xfId="25147"/>
    <cellStyle name="Normal 205 2 7 2 2" xfId="49670"/>
    <cellStyle name="Normal 205 2 7 2 3" xfId="60756"/>
    <cellStyle name="Normal 205 2 7 3" xfId="42404"/>
    <cellStyle name="Normal 205 2 7 4" xfId="60757"/>
    <cellStyle name="Normal 205 2 8" xfId="19592"/>
    <cellStyle name="Normal 205 2 8 2" xfId="44168"/>
    <cellStyle name="Normal 205 2 8 3" xfId="60758"/>
    <cellStyle name="Normal 205 2 9" xfId="8138"/>
    <cellStyle name="Normal 205 2 9 2" xfId="33155"/>
    <cellStyle name="Normal 205 3" xfId="3000"/>
    <cellStyle name="Normal 205 3 2" xfId="7165"/>
    <cellStyle name="Normal 205 3 2 2" xfId="26151"/>
    <cellStyle name="Normal 205 3 2 2 2" xfId="50674"/>
    <cellStyle name="Normal 205 3 2 2 3" xfId="60759"/>
    <cellStyle name="Normal 205 3 2 3" xfId="18667"/>
    <cellStyle name="Normal 205 3 2 3 2" xfId="43361"/>
    <cellStyle name="Normal 205 3 2 4" xfId="11095"/>
    <cellStyle name="Normal 205 3 2 4 2" xfId="36112"/>
    <cellStyle name="Normal 205 3 2 5" xfId="32239"/>
    <cellStyle name="Normal 205 3 3" xfId="5186"/>
    <cellStyle name="Normal 205 3 3 2" xfId="12641"/>
    <cellStyle name="Normal 205 3 3 2 2" xfId="37658"/>
    <cellStyle name="Normal 205 3 3 3" xfId="30308"/>
    <cellStyle name="Normal 205 3 4" xfId="9152"/>
    <cellStyle name="Normal 205 3 4 2" xfId="34169"/>
    <cellStyle name="Normal 205 3 5" xfId="28376"/>
    <cellStyle name="Normal 205 3 5 2" xfId="60760"/>
    <cellStyle name="Normal 205 3 6" xfId="60761"/>
    <cellStyle name="Normal 205 4" xfId="6135"/>
    <cellStyle name="Normal 205 4 2" xfId="20905"/>
    <cellStyle name="Normal 205 4 2 2" xfId="45466"/>
    <cellStyle name="Normal 205 4 2 3" xfId="60762"/>
    <cellStyle name="Normal 205 4 3" xfId="14355"/>
    <cellStyle name="Normal 205 4 3 2" xfId="39229"/>
    <cellStyle name="Normal 205 4 4" xfId="10090"/>
    <cellStyle name="Normal 205 4 4 2" xfId="35107"/>
    <cellStyle name="Normal 205 4 5" xfId="31234"/>
    <cellStyle name="Normal 205 5" xfId="4181"/>
    <cellStyle name="Normal 205 5 2" xfId="21916"/>
    <cellStyle name="Normal 205 5 2 2" xfId="46475"/>
    <cellStyle name="Normal 205 5 2 3" xfId="60763"/>
    <cellStyle name="Normal 205 5 3" xfId="12642"/>
    <cellStyle name="Normal 205 5 3 2" xfId="37659"/>
    <cellStyle name="Normal 205 5 4" xfId="29303"/>
    <cellStyle name="Normal 205 6" xfId="15562"/>
    <cellStyle name="Normal 205 6 2" xfId="22938"/>
    <cellStyle name="Normal 205 6 2 2" xfId="47481"/>
    <cellStyle name="Normal 205 6 2 3" xfId="60764"/>
    <cellStyle name="Normal 205 6 3" xfId="40359"/>
    <cellStyle name="Normal 205 6 4" xfId="60765"/>
    <cellStyle name="Normal 205 7" xfId="16620"/>
    <cellStyle name="Normal 205 7 2" xfId="24040"/>
    <cellStyle name="Normal 205 7 2 2" xfId="48579"/>
    <cellStyle name="Normal 205 7 2 3" xfId="60766"/>
    <cellStyle name="Normal 205 7 3" xfId="41374"/>
    <cellStyle name="Normal 205 7 4" xfId="60767"/>
    <cellStyle name="Normal 205 8" xfId="17704"/>
    <cellStyle name="Normal 205 8 2" xfId="25146"/>
    <cellStyle name="Normal 205 8 2 2" xfId="49669"/>
    <cellStyle name="Normal 205 8 2 3" xfId="60768"/>
    <cellStyle name="Normal 205 8 3" xfId="42403"/>
    <cellStyle name="Normal 205 8 4" xfId="60769"/>
    <cellStyle name="Normal 205 9" xfId="19591"/>
    <cellStyle name="Normal 205 9 2" xfId="44167"/>
    <cellStyle name="Normal 205 9 3" xfId="60770"/>
    <cellStyle name="Normal 206" xfId="1512"/>
    <cellStyle name="Normal 206 10" xfId="8139"/>
    <cellStyle name="Normal 206 10 2" xfId="33156"/>
    <cellStyle name="Normal 206 11" xfId="27373"/>
    <cellStyle name="Normal 206 11 2" xfId="60771"/>
    <cellStyle name="Normal 206 12" xfId="60772"/>
    <cellStyle name="Normal 206 2" xfId="1513"/>
    <cellStyle name="Normal 206 2 10" xfId="27374"/>
    <cellStyle name="Normal 206 2 10 2" xfId="60773"/>
    <cellStyle name="Normal 206 2 11" xfId="60774"/>
    <cellStyle name="Normal 206 2 2" xfId="3003"/>
    <cellStyle name="Normal 206 2 2 2" xfId="7168"/>
    <cellStyle name="Normal 206 2 2 2 2" xfId="26154"/>
    <cellStyle name="Normal 206 2 2 2 2 2" xfId="50677"/>
    <cellStyle name="Normal 206 2 2 2 2 3" xfId="60775"/>
    <cellStyle name="Normal 206 2 2 2 3" xfId="18670"/>
    <cellStyle name="Normal 206 2 2 2 3 2" xfId="43364"/>
    <cellStyle name="Normal 206 2 2 2 4" xfId="11098"/>
    <cellStyle name="Normal 206 2 2 2 4 2" xfId="36115"/>
    <cellStyle name="Normal 206 2 2 2 5" xfId="32242"/>
    <cellStyle name="Normal 206 2 2 3" xfId="5189"/>
    <cellStyle name="Normal 206 2 2 3 2" xfId="12643"/>
    <cellStyle name="Normal 206 2 2 3 2 2" xfId="37660"/>
    <cellStyle name="Normal 206 2 2 3 3" xfId="30311"/>
    <cellStyle name="Normal 206 2 2 4" xfId="9155"/>
    <cellStyle name="Normal 206 2 2 4 2" xfId="34172"/>
    <cellStyle name="Normal 206 2 2 5" xfId="28379"/>
    <cellStyle name="Normal 206 2 2 5 2" xfId="60776"/>
    <cellStyle name="Normal 206 2 2 6" xfId="60777"/>
    <cellStyle name="Normal 206 2 3" xfId="6138"/>
    <cellStyle name="Normal 206 2 3 2" xfId="20908"/>
    <cellStyle name="Normal 206 2 3 2 2" xfId="45469"/>
    <cellStyle name="Normal 206 2 3 2 3" xfId="60778"/>
    <cellStyle name="Normal 206 2 3 3" xfId="14358"/>
    <cellStyle name="Normal 206 2 3 3 2" xfId="39232"/>
    <cellStyle name="Normal 206 2 3 4" xfId="10093"/>
    <cellStyle name="Normal 206 2 3 4 2" xfId="35110"/>
    <cellStyle name="Normal 206 2 3 5" xfId="31237"/>
    <cellStyle name="Normal 206 2 4" xfId="4184"/>
    <cellStyle name="Normal 206 2 4 2" xfId="21919"/>
    <cellStyle name="Normal 206 2 4 2 2" xfId="46478"/>
    <cellStyle name="Normal 206 2 4 2 3" xfId="60779"/>
    <cellStyle name="Normal 206 2 4 3" xfId="12644"/>
    <cellStyle name="Normal 206 2 4 3 2" xfId="37661"/>
    <cellStyle name="Normal 206 2 4 4" xfId="29306"/>
    <cellStyle name="Normal 206 2 5" xfId="15565"/>
    <cellStyle name="Normal 206 2 5 2" xfId="22941"/>
    <cellStyle name="Normal 206 2 5 2 2" xfId="47484"/>
    <cellStyle name="Normal 206 2 5 2 3" xfId="60780"/>
    <cellStyle name="Normal 206 2 5 3" xfId="40362"/>
    <cellStyle name="Normal 206 2 5 4" xfId="60781"/>
    <cellStyle name="Normal 206 2 6" xfId="16623"/>
    <cellStyle name="Normal 206 2 6 2" xfId="24043"/>
    <cellStyle name="Normal 206 2 6 2 2" xfId="48582"/>
    <cellStyle name="Normal 206 2 6 2 3" xfId="60782"/>
    <cellStyle name="Normal 206 2 6 3" xfId="41377"/>
    <cellStyle name="Normal 206 2 6 4" xfId="60783"/>
    <cellStyle name="Normal 206 2 7" xfId="17707"/>
    <cellStyle name="Normal 206 2 7 2" xfId="25149"/>
    <cellStyle name="Normal 206 2 7 2 2" xfId="49672"/>
    <cellStyle name="Normal 206 2 7 2 3" xfId="60784"/>
    <cellStyle name="Normal 206 2 7 3" xfId="42406"/>
    <cellStyle name="Normal 206 2 7 4" xfId="60785"/>
    <cellStyle name="Normal 206 2 8" xfId="19594"/>
    <cellStyle name="Normal 206 2 8 2" xfId="44170"/>
    <cellStyle name="Normal 206 2 8 3" xfId="60786"/>
    <cellStyle name="Normal 206 2 9" xfId="8140"/>
    <cellStyle name="Normal 206 2 9 2" xfId="33157"/>
    <cellStyle name="Normal 206 3" xfId="3002"/>
    <cellStyle name="Normal 206 3 2" xfId="7167"/>
    <cellStyle name="Normal 206 3 2 2" xfId="26153"/>
    <cellStyle name="Normal 206 3 2 2 2" xfId="50676"/>
    <cellStyle name="Normal 206 3 2 2 3" xfId="60787"/>
    <cellStyle name="Normal 206 3 2 3" xfId="18669"/>
    <cellStyle name="Normal 206 3 2 3 2" xfId="43363"/>
    <cellStyle name="Normal 206 3 2 4" xfId="11097"/>
    <cellStyle name="Normal 206 3 2 4 2" xfId="36114"/>
    <cellStyle name="Normal 206 3 2 5" xfId="32241"/>
    <cellStyle name="Normal 206 3 3" xfId="5188"/>
    <cellStyle name="Normal 206 3 3 2" xfId="12645"/>
    <cellStyle name="Normal 206 3 3 2 2" xfId="37662"/>
    <cellStyle name="Normal 206 3 3 3" xfId="30310"/>
    <cellStyle name="Normal 206 3 4" xfId="9154"/>
    <cellStyle name="Normal 206 3 4 2" xfId="34171"/>
    <cellStyle name="Normal 206 3 5" xfId="28378"/>
    <cellStyle name="Normal 206 3 5 2" xfId="60788"/>
    <cellStyle name="Normal 206 3 6" xfId="60789"/>
    <cellStyle name="Normal 206 4" xfId="6137"/>
    <cellStyle name="Normal 206 4 2" xfId="20907"/>
    <cellStyle name="Normal 206 4 2 2" xfId="45468"/>
    <cellStyle name="Normal 206 4 2 3" xfId="60790"/>
    <cellStyle name="Normal 206 4 3" xfId="14357"/>
    <cellStyle name="Normal 206 4 3 2" xfId="39231"/>
    <cellStyle name="Normal 206 4 4" xfId="10092"/>
    <cellStyle name="Normal 206 4 4 2" xfId="35109"/>
    <cellStyle name="Normal 206 4 5" xfId="31236"/>
    <cellStyle name="Normal 206 5" xfId="4183"/>
    <cellStyle name="Normal 206 5 2" xfId="21918"/>
    <cellStyle name="Normal 206 5 2 2" xfId="46477"/>
    <cellStyle name="Normal 206 5 2 3" xfId="60791"/>
    <cellStyle name="Normal 206 5 3" xfId="12646"/>
    <cellStyle name="Normal 206 5 3 2" xfId="37663"/>
    <cellStyle name="Normal 206 5 4" xfId="29305"/>
    <cellStyle name="Normal 206 6" xfId="15564"/>
    <cellStyle name="Normal 206 6 2" xfId="22940"/>
    <cellStyle name="Normal 206 6 2 2" xfId="47483"/>
    <cellStyle name="Normal 206 6 2 3" xfId="60792"/>
    <cellStyle name="Normal 206 6 3" xfId="40361"/>
    <cellStyle name="Normal 206 6 4" xfId="60793"/>
    <cellStyle name="Normal 206 7" xfId="16622"/>
    <cellStyle name="Normal 206 7 2" xfId="24042"/>
    <cellStyle name="Normal 206 7 2 2" xfId="48581"/>
    <cellStyle name="Normal 206 7 2 3" xfId="60794"/>
    <cellStyle name="Normal 206 7 3" xfId="41376"/>
    <cellStyle name="Normal 206 7 4" xfId="60795"/>
    <cellStyle name="Normal 206 8" xfId="17706"/>
    <cellStyle name="Normal 206 8 2" xfId="25148"/>
    <cellStyle name="Normal 206 8 2 2" xfId="49671"/>
    <cellStyle name="Normal 206 8 2 3" xfId="60796"/>
    <cellStyle name="Normal 206 8 3" xfId="42405"/>
    <cellStyle name="Normal 206 8 4" xfId="60797"/>
    <cellStyle name="Normal 206 9" xfId="19593"/>
    <cellStyle name="Normal 206 9 2" xfId="44169"/>
    <cellStyle name="Normal 206 9 3" xfId="60798"/>
    <cellStyle name="Normal 207" xfId="1514"/>
    <cellStyle name="Normal 207 10" xfId="8141"/>
    <cellStyle name="Normal 207 10 2" xfId="33158"/>
    <cellStyle name="Normal 207 11" xfId="27375"/>
    <cellStyle name="Normal 207 11 2" xfId="60799"/>
    <cellStyle name="Normal 207 12" xfId="60800"/>
    <cellStyle name="Normal 207 2" xfId="1515"/>
    <cellStyle name="Normal 207 2 10" xfId="27376"/>
    <cellStyle name="Normal 207 2 10 2" xfId="60801"/>
    <cellStyle name="Normal 207 2 11" xfId="60802"/>
    <cellStyle name="Normal 207 2 2" xfId="3005"/>
    <cellStyle name="Normal 207 2 2 2" xfId="7170"/>
    <cellStyle name="Normal 207 2 2 2 2" xfId="26156"/>
    <cellStyle name="Normal 207 2 2 2 2 2" xfId="50679"/>
    <cellStyle name="Normal 207 2 2 2 2 3" xfId="60803"/>
    <cellStyle name="Normal 207 2 2 2 3" xfId="18672"/>
    <cellStyle name="Normal 207 2 2 2 3 2" xfId="43366"/>
    <cellStyle name="Normal 207 2 2 2 4" xfId="11100"/>
    <cellStyle name="Normal 207 2 2 2 4 2" xfId="36117"/>
    <cellStyle name="Normal 207 2 2 2 5" xfId="32244"/>
    <cellStyle name="Normal 207 2 2 3" xfId="5191"/>
    <cellStyle name="Normal 207 2 2 3 2" xfId="12647"/>
    <cellStyle name="Normal 207 2 2 3 2 2" xfId="37664"/>
    <cellStyle name="Normal 207 2 2 3 3" xfId="30313"/>
    <cellStyle name="Normal 207 2 2 4" xfId="9157"/>
    <cellStyle name="Normal 207 2 2 4 2" xfId="34174"/>
    <cellStyle name="Normal 207 2 2 5" xfId="28381"/>
    <cellStyle name="Normal 207 2 2 5 2" xfId="60804"/>
    <cellStyle name="Normal 207 2 2 6" xfId="60805"/>
    <cellStyle name="Normal 207 2 3" xfId="6140"/>
    <cellStyle name="Normal 207 2 3 2" xfId="20910"/>
    <cellStyle name="Normal 207 2 3 2 2" xfId="45471"/>
    <cellStyle name="Normal 207 2 3 2 3" xfId="60806"/>
    <cellStyle name="Normal 207 2 3 3" xfId="14360"/>
    <cellStyle name="Normal 207 2 3 3 2" xfId="39234"/>
    <cellStyle name="Normal 207 2 3 4" xfId="10095"/>
    <cellStyle name="Normal 207 2 3 4 2" xfId="35112"/>
    <cellStyle name="Normal 207 2 3 5" xfId="31239"/>
    <cellStyle name="Normal 207 2 4" xfId="4186"/>
    <cellStyle name="Normal 207 2 4 2" xfId="21921"/>
    <cellStyle name="Normal 207 2 4 2 2" xfId="46480"/>
    <cellStyle name="Normal 207 2 4 2 3" xfId="60807"/>
    <cellStyle name="Normal 207 2 4 3" xfId="12648"/>
    <cellStyle name="Normal 207 2 4 3 2" xfId="37665"/>
    <cellStyle name="Normal 207 2 4 4" xfId="29308"/>
    <cellStyle name="Normal 207 2 5" xfId="15567"/>
    <cellStyle name="Normal 207 2 5 2" xfId="22943"/>
    <cellStyle name="Normal 207 2 5 2 2" xfId="47486"/>
    <cellStyle name="Normal 207 2 5 2 3" xfId="60808"/>
    <cellStyle name="Normal 207 2 5 3" xfId="40364"/>
    <cellStyle name="Normal 207 2 5 4" xfId="60809"/>
    <cellStyle name="Normal 207 2 6" xfId="16625"/>
    <cellStyle name="Normal 207 2 6 2" xfId="24045"/>
    <cellStyle name="Normal 207 2 6 2 2" xfId="48584"/>
    <cellStyle name="Normal 207 2 6 2 3" xfId="60810"/>
    <cellStyle name="Normal 207 2 6 3" xfId="41379"/>
    <cellStyle name="Normal 207 2 6 4" xfId="60811"/>
    <cellStyle name="Normal 207 2 7" xfId="17709"/>
    <cellStyle name="Normal 207 2 7 2" xfId="25151"/>
    <cellStyle name="Normal 207 2 7 2 2" xfId="49674"/>
    <cellStyle name="Normal 207 2 7 2 3" xfId="60812"/>
    <cellStyle name="Normal 207 2 7 3" xfId="42408"/>
    <cellStyle name="Normal 207 2 7 4" xfId="60813"/>
    <cellStyle name="Normal 207 2 8" xfId="19596"/>
    <cellStyle name="Normal 207 2 8 2" xfId="44172"/>
    <cellStyle name="Normal 207 2 8 3" xfId="60814"/>
    <cellStyle name="Normal 207 2 9" xfId="8142"/>
    <cellStyle name="Normal 207 2 9 2" xfId="33159"/>
    <cellStyle name="Normal 207 3" xfId="3004"/>
    <cellStyle name="Normal 207 3 2" xfId="7169"/>
    <cellStyle name="Normal 207 3 2 2" xfId="26155"/>
    <cellStyle name="Normal 207 3 2 2 2" xfId="50678"/>
    <cellStyle name="Normal 207 3 2 2 3" xfId="60815"/>
    <cellStyle name="Normal 207 3 2 3" xfId="18671"/>
    <cellStyle name="Normal 207 3 2 3 2" xfId="43365"/>
    <cellStyle name="Normal 207 3 2 4" xfId="11099"/>
    <cellStyle name="Normal 207 3 2 4 2" xfId="36116"/>
    <cellStyle name="Normal 207 3 2 5" xfId="32243"/>
    <cellStyle name="Normal 207 3 3" xfId="5190"/>
    <cellStyle name="Normal 207 3 3 2" xfId="12649"/>
    <cellStyle name="Normal 207 3 3 2 2" xfId="37666"/>
    <cellStyle name="Normal 207 3 3 3" xfId="30312"/>
    <cellStyle name="Normal 207 3 4" xfId="9156"/>
    <cellStyle name="Normal 207 3 4 2" xfId="34173"/>
    <cellStyle name="Normal 207 3 5" xfId="28380"/>
    <cellStyle name="Normal 207 3 5 2" xfId="60816"/>
    <cellStyle name="Normal 207 3 6" xfId="60817"/>
    <cellStyle name="Normal 207 4" xfId="6139"/>
    <cellStyle name="Normal 207 4 2" xfId="20909"/>
    <cellStyle name="Normal 207 4 2 2" xfId="45470"/>
    <cellStyle name="Normal 207 4 2 3" xfId="60818"/>
    <cellStyle name="Normal 207 4 3" xfId="14359"/>
    <cellStyle name="Normal 207 4 3 2" xfId="39233"/>
    <cellStyle name="Normal 207 4 4" xfId="10094"/>
    <cellStyle name="Normal 207 4 4 2" xfId="35111"/>
    <cellStyle name="Normal 207 4 5" xfId="31238"/>
    <cellStyle name="Normal 207 5" xfId="4185"/>
    <cellStyle name="Normal 207 5 2" xfId="21920"/>
    <cellStyle name="Normal 207 5 2 2" xfId="46479"/>
    <cellStyle name="Normal 207 5 2 3" xfId="60819"/>
    <cellStyle name="Normal 207 5 3" xfId="12650"/>
    <cellStyle name="Normal 207 5 3 2" xfId="37667"/>
    <cellStyle name="Normal 207 5 4" xfId="29307"/>
    <cellStyle name="Normal 207 6" xfId="15566"/>
    <cellStyle name="Normal 207 6 2" xfId="22942"/>
    <cellStyle name="Normal 207 6 2 2" xfId="47485"/>
    <cellStyle name="Normal 207 6 2 3" xfId="60820"/>
    <cellStyle name="Normal 207 6 3" xfId="40363"/>
    <cellStyle name="Normal 207 6 4" xfId="60821"/>
    <cellStyle name="Normal 207 7" xfId="16624"/>
    <cellStyle name="Normal 207 7 2" xfId="24044"/>
    <cellStyle name="Normal 207 7 2 2" xfId="48583"/>
    <cellStyle name="Normal 207 7 2 3" xfId="60822"/>
    <cellStyle name="Normal 207 7 3" xfId="41378"/>
    <cellStyle name="Normal 207 7 4" xfId="60823"/>
    <cellStyle name="Normal 207 8" xfId="17708"/>
    <cellStyle name="Normal 207 8 2" xfId="25150"/>
    <cellStyle name="Normal 207 8 2 2" xfId="49673"/>
    <cellStyle name="Normal 207 8 2 3" xfId="60824"/>
    <cellStyle name="Normal 207 8 3" xfId="42407"/>
    <cellStyle name="Normal 207 8 4" xfId="60825"/>
    <cellStyle name="Normal 207 9" xfId="19595"/>
    <cellStyle name="Normal 207 9 2" xfId="44171"/>
    <cellStyle name="Normal 207 9 3" xfId="60826"/>
    <cellStyle name="Normal 208" xfId="1516"/>
    <cellStyle name="Normal 208 10" xfId="8143"/>
    <cellStyle name="Normal 208 10 2" xfId="33160"/>
    <cellStyle name="Normal 208 11" xfId="27377"/>
    <cellStyle name="Normal 208 11 2" xfId="60827"/>
    <cellStyle name="Normal 208 12" xfId="60828"/>
    <cellStyle name="Normal 208 2" xfId="1517"/>
    <cellStyle name="Normal 208 2 10" xfId="27378"/>
    <cellStyle name="Normal 208 2 10 2" xfId="60829"/>
    <cellStyle name="Normal 208 2 11" xfId="60830"/>
    <cellStyle name="Normal 208 2 2" xfId="3007"/>
    <cellStyle name="Normal 208 2 2 2" xfId="7172"/>
    <cellStyle name="Normal 208 2 2 2 2" xfId="26158"/>
    <cellStyle name="Normal 208 2 2 2 2 2" xfId="50681"/>
    <cellStyle name="Normal 208 2 2 2 2 3" xfId="60831"/>
    <cellStyle name="Normal 208 2 2 2 3" xfId="18674"/>
    <cellStyle name="Normal 208 2 2 2 3 2" xfId="43368"/>
    <cellStyle name="Normal 208 2 2 2 4" xfId="11102"/>
    <cellStyle name="Normal 208 2 2 2 4 2" xfId="36119"/>
    <cellStyle name="Normal 208 2 2 2 5" xfId="32246"/>
    <cellStyle name="Normal 208 2 2 3" xfId="5193"/>
    <cellStyle name="Normal 208 2 2 3 2" xfId="12651"/>
    <cellStyle name="Normal 208 2 2 3 2 2" xfId="37668"/>
    <cellStyle name="Normal 208 2 2 3 3" xfId="30315"/>
    <cellStyle name="Normal 208 2 2 4" xfId="9159"/>
    <cellStyle name="Normal 208 2 2 4 2" xfId="34176"/>
    <cellStyle name="Normal 208 2 2 5" xfId="28383"/>
    <cellStyle name="Normal 208 2 2 5 2" xfId="60832"/>
    <cellStyle name="Normal 208 2 2 6" xfId="60833"/>
    <cellStyle name="Normal 208 2 3" xfId="6142"/>
    <cellStyle name="Normal 208 2 3 2" xfId="20912"/>
    <cellStyle name="Normal 208 2 3 2 2" xfId="45473"/>
    <cellStyle name="Normal 208 2 3 2 3" xfId="60834"/>
    <cellStyle name="Normal 208 2 3 3" xfId="14362"/>
    <cellStyle name="Normal 208 2 3 3 2" xfId="39236"/>
    <cellStyle name="Normal 208 2 3 4" xfId="10097"/>
    <cellStyle name="Normal 208 2 3 4 2" xfId="35114"/>
    <cellStyle name="Normal 208 2 3 5" xfId="31241"/>
    <cellStyle name="Normal 208 2 4" xfId="4188"/>
    <cellStyle name="Normal 208 2 4 2" xfId="21923"/>
    <cellStyle name="Normal 208 2 4 2 2" xfId="46482"/>
    <cellStyle name="Normal 208 2 4 2 3" xfId="60835"/>
    <cellStyle name="Normal 208 2 4 3" xfId="12652"/>
    <cellStyle name="Normal 208 2 4 3 2" xfId="37669"/>
    <cellStyle name="Normal 208 2 4 4" xfId="29310"/>
    <cellStyle name="Normal 208 2 5" xfId="15569"/>
    <cellStyle name="Normal 208 2 5 2" xfId="22945"/>
    <cellStyle name="Normal 208 2 5 2 2" xfId="47488"/>
    <cellStyle name="Normal 208 2 5 2 3" xfId="60836"/>
    <cellStyle name="Normal 208 2 5 3" xfId="40366"/>
    <cellStyle name="Normal 208 2 5 4" xfId="60837"/>
    <cellStyle name="Normal 208 2 6" xfId="16627"/>
    <cellStyle name="Normal 208 2 6 2" xfId="24047"/>
    <cellStyle name="Normal 208 2 6 2 2" xfId="48586"/>
    <cellStyle name="Normal 208 2 6 2 3" xfId="60838"/>
    <cellStyle name="Normal 208 2 6 3" xfId="41381"/>
    <cellStyle name="Normal 208 2 6 4" xfId="60839"/>
    <cellStyle name="Normal 208 2 7" xfId="17711"/>
    <cellStyle name="Normal 208 2 7 2" xfId="25153"/>
    <cellStyle name="Normal 208 2 7 2 2" xfId="49676"/>
    <cellStyle name="Normal 208 2 7 2 3" xfId="60840"/>
    <cellStyle name="Normal 208 2 7 3" xfId="42410"/>
    <cellStyle name="Normal 208 2 7 4" xfId="60841"/>
    <cellStyle name="Normal 208 2 8" xfId="19598"/>
    <cellStyle name="Normal 208 2 8 2" xfId="44174"/>
    <cellStyle name="Normal 208 2 8 3" xfId="60842"/>
    <cellStyle name="Normal 208 2 9" xfId="8144"/>
    <cellStyle name="Normal 208 2 9 2" xfId="33161"/>
    <cellStyle name="Normal 208 3" xfId="3006"/>
    <cellStyle name="Normal 208 3 2" xfId="7171"/>
    <cellStyle name="Normal 208 3 2 2" xfId="26157"/>
    <cellStyle name="Normal 208 3 2 2 2" xfId="50680"/>
    <cellStyle name="Normal 208 3 2 2 3" xfId="60843"/>
    <cellStyle name="Normal 208 3 2 3" xfId="18673"/>
    <cellStyle name="Normal 208 3 2 3 2" xfId="43367"/>
    <cellStyle name="Normal 208 3 2 4" xfId="11101"/>
    <cellStyle name="Normal 208 3 2 4 2" xfId="36118"/>
    <cellStyle name="Normal 208 3 2 5" xfId="32245"/>
    <cellStyle name="Normal 208 3 3" xfId="5192"/>
    <cellStyle name="Normal 208 3 3 2" xfId="12653"/>
    <cellStyle name="Normal 208 3 3 2 2" xfId="37670"/>
    <cellStyle name="Normal 208 3 3 3" xfId="30314"/>
    <cellStyle name="Normal 208 3 4" xfId="9158"/>
    <cellStyle name="Normal 208 3 4 2" xfId="34175"/>
    <cellStyle name="Normal 208 3 5" xfId="28382"/>
    <cellStyle name="Normal 208 3 5 2" xfId="60844"/>
    <cellStyle name="Normal 208 3 6" xfId="60845"/>
    <cellStyle name="Normal 208 4" xfId="6141"/>
    <cellStyle name="Normal 208 4 2" xfId="20911"/>
    <cellStyle name="Normal 208 4 2 2" xfId="45472"/>
    <cellStyle name="Normal 208 4 2 3" xfId="60846"/>
    <cellStyle name="Normal 208 4 3" xfId="14361"/>
    <cellStyle name="Normal 208 4 3 2" xfId="39235"/>
    <cellStyle name="Normal 208 4 4" xfId="10096"/>
    <cellStyle name="Normal 208 4 4 2" xfId="35113"/>
    <cellStyle name="Normal 208 4 5" xfId="31240"/>
    <cellStyle name="Normal 208 5" xfId="4187"/>
    <cellStyle name="Normal 208 5 2" xfId="21922"/>
    <cellStyle name="Normal 208 5 2 2" xfId="46481"/>
    <cellStyle name="Normal 208 5 2 3" xfId="60847"/>
    <cellStyle name="Normal 208 5 3" xfId="12654"/>
    <cellStyle name="Normal 208 5 3 2" xfId="37671"/>
    <cellStyle name="Normal 208 5 4" xfId="29309"/>
    <cellStyle name="Normal 208 6" xfId="15568"/>
    <cellStyle name="Normal 208 6 2" xfId="22944"/>
    <cellStyle name="Normal 208 6 2 2" xfId="47487"/>
    <cellStyle name="Normal 208 6 2 3" xfId="60848"/>
    <cellStyle name="Normal 208 6 3" xfId="40365"/>
    <cellStyle name="Normal 208 6 4" xfId="60849"/>
    <cellStyle name="Normal 208 7" xfId="16626"/>
    <cellStyle name="Normal 208 7 2" xfId="24046"/>
    <cellStyle name="Normal 208 7 2 2" xfId="48585"/>
    <cellStyle name="Normal 208 7 2 3" xfId="60850"/>
    <cellStyle name="Normal 208 7 3" xfId="41380"/>
    <cellStyle name="Normal 208 7 4" xfId="60851"/>
    <cellStyle name="Normal 208 8" xfId="17710"/>
    <cellStyle name="Normal 208 8 2" xfId="25152"/>
    <cellStyle name="Normal 208 8 2 2" xfId="49675"/>
    <cellStyle name="Normal 208 8 2 3" xfId="60852"/>
    <cellStyle name="Normal 208 8 3" xfId="42409"/>
    <cellStyle name="Normal 208 8 4" xfId="60853"/>
    <cellStyle name="Normal 208 9" xfId="19597"/>
    <cellStyle name="Normal 208 9 2" xfId="44173"/>
    <cellStyle name="Normal 208 9 3" xfId="60854"/>
    <cellStyle name="Normal 209" xfId="1518"/>
    <cellStyle name="Normal 209 10" xfId="8145"/>
    <cellStyle name="Normal 209 10 2" xfId="33162"/>
    <cellStyle name="Normal 209 11" xfId="27379"/>
    <cellStyle name="Normal 209 11 2" xfId="60855"/>
    <cellStyle name="Normal 209 12" xfId="60856"/>
    <cellStyle name="Normal 209 2" xfId="1519"/>
    <cellStyle name="Normal 209 2 10" xfId="27380"/>
    <cellStyle name="Normal 209 2 10 2" xfId="60857"/>
    <cellStyle name="Normal 209 2 11" xfId="60858"/>
    <cellStyle name="Normal 209 2 2" xfId="3009"/>
    <cellStyle name="Normal 209 2 2 2" xfId="7174"/>
    <cellStyle name="Normal 209 2 2 2 2" xfId="26160"/>
    <cellStyle name="Normal 209 2 2 2 2 2" xfId="50683"/>
    <cellStyle name="Normal 209 2 2 2 2 3" xfId="60859"/>
    <cellStyle name="Normal 209 2 2 2 3" xfId="18676"/>
    <cellStyle name="Normal 209 2 2 2 3 2" xfId="43370"/>
    <cellStyle name="Normal 209 2 2 2 4" xfId="11104"/>
    <cellStyle name="Normal 209 2 2 2 4 2" xfId="36121"/>
    <cellStyle name="Normal 209 2 2 2 5" xfId="32248"/>
    <cellStyle name="Normal 209 2 2 3" xfId="5195"/>
    <cellStyle name="Normal 209 2 2 3 2" xfId="12655"/>
    <cellStyle name="Normal 209 2 2 3 2 2" xfId="37672"/>
    <cellStyle name="Normal 209 2 2 3 3" xfId="30317"/>
    <cellStyle name="Normal 209 2 2 4" xfId="9161"/>
    <cellStyle name="Normal 209 2 2 4 2" xfId="34178"/>
    <cellStyle name="Normal 209 2 2 5" xfId="28385"/>
    <cellStyle name="Normal 209 2 2 5 2" xfId="60860"/>
    <cellStyle name="Normal 209 2 2 6" xfId="60861"/>
    <cellStyle name="Normal 209 2 3" xfId="6144"/>
    <cellStyle name="Normal 209 2 3 2" xfId="20914"/>
    <cellStyle name="Normal 209 2 3 2 2" xfId="45475"/>
    <cellStyle name="Normal 209 2 3 2 3" xfId="60862"/>
    <cellStyle name="Normal 209 2 3 3" xfId="14364"/>
    <cellStyle name="Normal 209 2 3 3 2" xfId="39238"/>
    <cellStyle name="Normal 209 2 3 4" xfId="10099"/>
    <cellStyle name="Normal 209 2 3 4 2" xfId="35116"/>
    <cellStyle name="Normal 209 2 3 5" xfId="31243"/>
    <cellStyle name="Normal 209 2 4" xfId="4190"/>
    <cellStyle name="Normal 209 2 4 2" xfId="21925"/>
    <cellStyle name="Normal 209 2 4 2 2" xfId="46484"/>
    <cellStyle name="Normal 209 2 4 2 3" xfId="60863"/>
    <cellStyle name="Normal 209 2 4 3" xfId="12656"/>
    <cellStyle name="Normal 209 2 4 3 2" xfId="37673"/>
    <cellStyle name="Normal 209 2 4 4" xfId="29312"/>
    <cellStyle name="Normal 209 2 5" xfId="15571"/>
    <cellStyle name="Normal 209 2 5 2" xfId="22947"/>
    <cellStyle name="Normal 209 2 5 2 2" xfId="47490"/>
    <cellStyle name="Normal 209 2 5 2 3" xfId="60864"/>
    <cellStyle name="Normal 209 2 5 3" xfId="40368"/>
    <cellStyle name="Normal 209 2 5 4" xfId="60865"/>
    <cellStyle name="Normal 209 2 6" xfId="16629"/>
    <cellStyle name="Normal 209 2 6 2" xfId="24049"/>
    <cellStyle name="Normal 209 2 6 2 2" xfId="48588"/>
    <cellStyle name="Normal 209 2 6 2 3" xfId="60866"/>
    <cellStyle name="Normal 209 2 6 3" xfId="41383"/>
    <cellStyle name="Normal 209 2 6 4" xfId="60867"/>
    <cellStyle name="Normal 209 2 7" xfId="17713"/>
    <cellStyle name="Normal 209 2 7 2" xfId="25155"/>
    <cellStyle name="Normal 209 2 7 2 2" xfId="49678"/>
    <cellStyle name="Normal 209 2 7 2 3" xfId="60868"/>
    <cellStyle name="Normal 209 2 7 3" xfId="42412"/>
    <cellStyle name="Normal 209 2 7 4" xfId="60869"/>
    <cellStyle name="Normal 209 2 8" xfId="19600"/>
    <cellStyle name="Normal 209 2 8 2" xfId="44176"/>
    <cellStyle name="Normal 209 2 8 3" xfId="60870"/>
    <cellStyle name="Normal 209 2 9" xfId="8146"/>
    <cellStyle name="Normal 209 2 9 2" xfId="33163"/>
    <cellStyle name="Normal 209 3" xfId="3008"/>
    <cellStyle name="Normal 209 3 2" xfId="7173"/>
    <cellStyle name="Normal 209 3 2 2" xfId="26159"/>
    <cellStyle name="Normal 209 3 2 2 2" xfId="50682"/>
    <cellStyle name="Normal 209 3 2 2 3" xfId="60871"/>
    <cellStyle name="Normal 209 3 2 3" xfId="18675"/>
    <cellStyle name="Normal 209 3 2 3 2" xfId="43369"/>
    <cellStyle name="Normal 209 3 2 4" xfId="11103"/>
    <cellStyle name="Normal 209 3 2 4 2" xfId="36120"/>
    <cellStyle name="Normal 209 3 2 5" xfId="32247"/>
    <cellStyle name="Normal 209 3 3" xfId="5194"/>
    <cellStyle name="Normal 209 3 3 2" xfId="12657"/>
    <cellStyle name="Normal 209 3 3 2 2" xfId="37674"/>
    <cellStyle name="Normal 209 3 3 3" xfId="30316"/>
    <cellStyle name="Normal 209 3 4" xfId="9160"/>
    <cellStyle name="Normal 209 3 4 2" xfId="34177"/>
    <cellStyle name="Normal 209 3 5" xfId="28384"/>
    <cellStyle name="Normal 209 3 5 2" xfId="60872"/>
    <cellStyle name="Normal 209 3 6" xfId="60873"/>
    <cellStyle name="Normal 209 4" xfId="6143"/>
    <cellStyle name="Normal 209 4 2" xfId="20913"/>
    <cellStyle name="Normal 209 4 2 2" xfId="45474"/>
    <cellStyle name="Normal 209 4 2 3" xfId="60874"/>
    <cellStyle name="Normal 209 4 3" xfId="14363"/>
    <cellStyle name="Normal 209 4 3 2" xfId="39237"/>
    <cellStyle name="Normal 209 4 4" xfId="10098"/>
    <cellStyle name="Normal 209 4 4 2" xfId="35115"/>
    <cellStyle name="Normal 209 4 5" xfId="31242"/>
    <cellStyle name="Normal 209 5" xfId="4189"/>
    <cellStyle name="Normal 209 5 2" xfId="21924"/>
    <cellStyle name="Normal 209 5 2 2" xfId="46483"/>
    <cellStyle name="Normal 209 5 2 3" xfId="60875"/>
    <cellStyle name="Normal 209 5 3" xfId="12658"/>
    <cellStyle name="Normal 209 5 3 2" xfId="37675"/>
    <cellStyle name="Normal 209 5 4" xfId="29311"/>
    <cellStyle name="Normal 209 6" xfId="15570"/>
    <cellStyle name="Normal 209 6 2" xfId="22946"/>
    <cellStyle name="Normal 209 6 2 2" xfId="47489"/>
    <cellStyle name="Normal 209 6 2 3" xfId="60876"/>
    <cellStyle name="Normal 209 6 3" xfId="40367"/>
    <cellStyle name="Normal 209 6 4" xfId="60877"/>
    <cellStyle name="Normal 209 7" xfId="16628"/>
    <cellStyle name="Normal 209 7 2" xfId="24048"/>
    <cellStyle name="Normal 209 7 2 2" xfId="48587"/>
    <cellStyle name="Normal 209 7 2 3" xfId="60878"/>
    <cellStyle name="Normal 209 7 3" xfId="41382"/>
    <cellStyle name="Normal 209 7 4" xfId="60879"/>
    <cellStyle name="Normal 209 8" xfId="17712"/>
    <cellStyle name="Normal 209 8 2" xfId="25154"/>
    <cellStyle name="Normal 209 8 2 2" xfId="49677"/>
    <cellStyle name="Normal 209 8 2 3" xfId="60880"/>
    <cellStyle name="Normal 209 8 3" xfId="42411"/>
    <cellStyle name="Normal 209 8 4" xfId="60881"/>
    <cellStyle name="Normal 209 9" xfId="19599"/>
    <cellStyle name="Normal 209 9 2" xfId="44175"/>
    <cellStyle name="Normal 209 9 3" xfId="60882"/>
    <cellStyle name="Normal 21" xfId="481"/>
    <cellStyle name="Normal 21 2" xfId="1520"/>
    <cellStyle name="Normal 21 2 10" xfId="27381"/>
    <cellStyle name="Normal 21 2 10 2" xfId="60883"/>
    <cellStyle name="Normal 21 2 11" xfId="60884"/>
    <cellStyle name="Normal 21 2 2" xfId="3011"/>
    <cellStyle name="Normal 21 2 2 2" xfId="7176"/>
    <cellStyle name="Normal 21 2 2 2 2" xfId="26162"/>
    <cellStyle name="Normal 21 2 2 2 2 2" xfId="50685"/>
    <cellStyle name="Normal 21 2 2 2 2 3" xfId="60885"/>
    <cellStyle name="Normal 21 2 2 2 3" xfId="18677"/>
    <cellStyle name="Normal 21 2 2 2 3 2" xfId="43371"/>
    <cellStyle name="Normal 21 2 2 2 4" xfId="11106"/>
    <cellStyle name="Normal 21 2 2 2 4 2" xfId="36123"/>
    <cellStyle name="Normal 21 2 2 2 5" xfId="32250"/>
    <cellStyle name="Normal 21 2 2 3" xfId="5197"/>
    <cellStyle name="Normal 21 2 2 3 2" xfId="12659"/>
    <cellStyle name="Normal 21 2 2 3 2 2" xfId="37676"/>
    <cellStyle name="Normal 21 2 2 3 3" xfId="30319"/>
    <cellStyle name="Normal 21 2 2 4" xfId="9163"/>
    <cellStyle name="Normal 21 2 2 4 2" xfId="34180"/>
    <cellStyle name="Normal 21 2 2 5" xfId="28387"/>
    <cellStyle name="Normal 21 2 2 5 2" xfId="60886"/>
    <cellStyle name="Normal 21 2 2 6" xfId="60887"/>
    <cellStyle name="Normal 21 2 3" xfId="6145"/>
    <cellStyle name="Normal 21 2 3 2" xfId="20915"/>
    <cellStyle name="Normal 21 2 3 2 2" xfId="45476"/>
    <cellStyle name="Normal 21 2 3 2 3" xfId="60888"/>
    <cellStyle name="Normal 21 2 3 3" xfId="14365"/>
    <cellStyle name="Normal 21 2 3 3 2" xfId="39239"/>
    <cellStyle name="Normal 21 2 3 4" xfId="10100"/>
    <cellStyle name="Normal 21 2 3 4 2" xfId="35117"/>
    <cellStyle name="Normal 21 2 3 5" xfId="31244"/>
    <cellStyle name="Normal 21 2 4" xfId="4191"/>
    <cellStyle name="Normal 21 2 4 2" xfId="21926"/>
    <cellStyle name="Normal 21 2 4 2 2" xfId="46485"/>
    <cellStyle name="Normal 21 2 4 2 3" xfId="60889"/>
    <cellStyle name="Normal 21 2 4 3" xfId="12660"/>
    <cellStyle name="Normal 21 2 4 3 2" xfId="37677"/>
    <cellStyle name="Normal 21 2 4 4" xfId="29313"/>
    <cellStyle name="Normal 21 2 5" xfId="15572"/>
    <cellStyle name="Normal 21 2 5 2" xfId="22948"/>
    <cellStyle name="Normal 21 2 5 2 2" xfId="47491"/>
    <cellStyle name="Normal 21 2 5 2 3" xfId="60890"/>
    <cellStyle name="Normal 21 2 5 3" xfId="40369"/>
    <cellStyle name="Normal 21 2 5 4" xfId="60891"/>
    <cellStyle name="Normal 21 2 6" xfId="16630"/>
    <cellStyle name="Normal 21 2 6 2" xfId="24050"/>
    <cellStyle name="Normal 21 2 6 2 2" xfId="48589"/>
    <cellStyle name="Normal 21 2 6 2 3" xfId="60892"/>
    <cellStyle name="Normal 21 2 6 3" xfId="41384"/>
    <cellStyle name="Normal 21 2 6 4" xfId="60893"/>
    <cellStyle name="Normal 21 2 7" xfId="17714"/>
    <cellStyle name="Normal 21 2 7 2" xfId="25156"/>
    <cellStyle name="Normal 21 2 7 2 2" xfId="49679"/>
    <cellStyle name="Normal 21 2 7 2 3" xfId="60894"/>
    <cellStyle name="Normal 21 2 7 3" xfId="42413"/>
    <cellStyle name="Normal 21 2 7 4" xfId="60895"/>
    <cellStyle name="Normal 21 2 8" xfId="19601"/>
    <cellStyle name="Normal 21 2 8 2" xfId="44177"/>
    <cellStyle name="Normal 21 2 8 3" xfId="60896"/>
    <cellStyle name="Normal 21 2 9" xfId="8147"/>
    <cellStyle name="Normal 21 2 9 2" xfId="33164"/>
    <cellStyle name="Normal 21 3" xfId="880"/>
    <cellStyle name="Normal 21 3 10" xfId="27070"/>
    <cellStyle name="Normal 21 3 10 2" xfId="60897"/>
    <cellStyle name="Normal 21 3 11" xfId="60898"/>
    <cellStyle name="Normal 21 3 2" xfId="5823"/>
    <cellStyle name="Normal 21 3 2 2" xfId="20135"/>
    <cellStyle name="Normal 21 3 2 2 2" xfId="44699"/>
    <cellStyle name="Normal 21 3 2 2 3" xfId="60899"/>
    <cellStyle name="Normal 21 3 2 3" xfId="13537"/>
    <cellStyle name="Normal 21 3 2 3 2" xfId="38552"/>
    <cellStyle name="Normal 21 3 2 4" xfId="9789"/>
    <cellStyle name="Normal 21 3 2 4 2" xfId="34806"/>
    <cellStyle name="Normal 21 3 2 5" xfId="30933"/>
    <cellStyle name="Normal 21 3 3" xfId="3880"/>
    <cellStyle name="Normal 21 3 3 2" xfId="20605"/>
    <cellStyle name="Normal 21 3 3 2 2" xfId="45166"/>
    <cellStyle name="Normal 21 3 3 2 3" xfId="60900"/>
    <cellStyle name="Normal 21 3 3 3" xfId="12661"/>
    <cellStyle name="Normal 21 3 3 3 2" xfId="37678"/>
    <cellStyle name="Normal 21 3 3 4" xfId="29002"/>
    <cellStyle name="Normal 21 3 4" xfId="14823"/>
    <cellStyle name="Normal 21 3 4 2" xfId="21628"/>
    <cellStyle name="Normal 21 3 4 2 2" xfId="46187"/>
    <cellStyle name="Normal 21 3 4 2 3" xfId="60901"/>
    <cellStyle name="Normal 21 3 4 3" xfId="39668"/>
    <cellStyle name="Normal 21 3 4 4" xfId="60902"/>
    <cellStyle name="Normal 21 3 5" xfId="15269"/>
    <cellStyle name="Normal 21 3 5 2" xfId="22649"/>
    <cellStyle name="Normal 21 3 5 2 2" xfId="47193"/>
    <cellStyle name="Normal 21 3 5 2 3" xfId="60903"/>
    <cellStyle name="Normal 21 3 5 3" xfId="40072"/>
    <cellStyle name="Normal 21 3 5 4" xfId="60904"/>
    <cellStyle name="Normal 21 3 6" xfId="16327"/>
    <cellStyle name="Normal 21 3 6 2" xfId="23739"/>
    <cellStyle name="Normal 21 3 6 2 2" xfId="48278"/>
    <cellStyle name="Normal 21 3 6 2 3" xfId="60905"/>
    <cellStyle name="Normal 21 3 6 3" xfId="41086"/>
    <cellStyle name="Normal 21 3 6 4" xfId="60906"/>
    <cellStyle name="Normal 21 3 7" xfId="17401"/>
    <cellStyle name="Normal 21 3 7 2" xfId="24845"/>
    <cellStyle name="Normal 21 3 7 2 2" xfId="49368"/>
    <cellStyle name="Normal 21 3 7 2 3" xfId="60907"/>
    <cellStyle name="Normal 21 3 7 3" xfId="42102"/>
    <cellStyle name="Normal 21 3 7 4" xfId="60908"/>
    <cellStyle name="Normal 21 3 8" xfId="19291"/>
    <cellStyle name="Normal 21 3 8 2" xfId="43877"/>
    <cellStyle name="Normal 21 3 8 3" xfId="60909"/>
    <cellStyle name="Normal 21 3 9" xfId="7836"/>
    <cellStyle name="Normal 21 3 9 2" xfId="32853"/>
    <cellStyle name="Normal 21 4" xfId="2113"/>
    <cellStyle name="Normal 21 5" xfId="2604"/>
    <cellStyle name="Normal 21 6" xfId="3010"/>
    <cellStyle name="Normal 21 6 2" xfId="7175"/>
    <cellStyle name="Normal 21 6 2 2" xfId="26161"/>
    <cellStyle name="Normal 21 6 2 2 2" xfId="50684"/>
    <cellStyle name="Normal 21 6 2 3" xfId="11105"/>
    <cellStyle name="Normal 21 6 2 3 2" xfId="36122"/>
    <cellStyle name="Normal 21 6 2 4" xfId="32249"/>
    <cellStyle name="Normal 21 6 3" xfId="5196"/>
    <cellStyle name="Normal 21 6 3 2" xfId="12662"/>
    <cellStyle name="Normal 21 6 3 2 2" xfId="37679"/>
    <cellStyle name="Normal 21 6 3 3" xfId="30318"/>
    <cellStyle name="Normal 21 6 4" xfId="9162"/>
    <cellStyle name="Normal 21 6 4 2" xfId="34179"/>
    <cellStyle name="Normal 21 6 5" xfId="28386"/>
    <cellStyle name="Normal 21 7" xfId="19756"/>
    <cellStyle name="Normal 210" xfId="1521"/>
    <cellStyle name="Normal 210 10" xfId="8148"/>
    <cellStyle name="Normal 210 10 2" xfId="33165"/>
    <cellStyle name="Normal 210 11" xfId="27382"/>
    <cellStyle name="Normal 210 11 2" xfId="60910"/>
    <cellStyle name="Normal 210 12" xfId="60911"/>
    <cellStyle name="Normal 210 2" xfId="1522"/>
    <cellStyle name="Normal 210 2 10" xfId="27383"/>
    <cellStyle name="Normal 210 2 10 2" xfId="60912"/>
    <cellStyle name="Normal 210 2 11" xfId="60913"/>
    <cellStyle name="Normal 210 2 2" xfId="3013"/>
    <cellStyle name="Normal 210 2 2 2" xfId="7178"/>
    <cellStyle name="Normal 210 2 2 2 2" xfId="26164"/>
    <cellStyle name="Normal 210 2 2 2 2 2" xfId="50687"/>
    <cellStyle name="Normal 210 2 2 2 2 3" xfId="60914"/>
    <cellStyle name="Normal 210 2 2 2 3" xfId="18679"/>
    <cellStyle name="Normal 210 2 2 2 3 2" xfId="43373"/>
    <cellStyle name="Normal 210 2 2 2 4" xfId="11108"/>
    <cellStyle name="Normal 210 2 2 2 4 2" xfId="36125"/>
    <cellStyle name="Normal 210 2 2 2 5" xfId="32252"/>
    <cellStyle name="Normal 210 2 2 3" xfId="5199"/>
    <cellStyle name="Normal 210 2 2 3 2" xfId="12663"/>
    <cellStyle name="Normal 210 2 2 3 2 2" xfId="37680"/>
    <cellStyle name="Normal 210 2 2 3 3" xfId="30321"/>
    <cellStyle name="Normal 210 2 2 4" xfId="9165"/>
    <cellStyle name="Normal 210 2 2 4 2" xfId="34182"/>
    <cellStyle name="Normal 210 2 2 5" xfId="28389"/>
    <cellStyle name="Normal 210 2 2 5 2" xfId="60915"/>
    <cellStyle name="Normal 210 2 2 6" xfId="60916"/>
    <cellStyle name="Normal 210 2 3" xfId="6147"/>
    <cellStyle name="Normal 210 2 3 2" xfId="20917"/>
    <cellStyle name="Normal 210 2 3 2 2" xfId="45478"/>
    <cellStyle name="Normal 210 2 3 2 3" xfId="60917"/>
    <cellStyle name="Normal 210 2 3 3" xfId="14367"/>
    <cellStyle name="Normal 210 2 3 3 2" xfId="39241"/>
    <cellStyle name="Normal 210 2 3 4" xfId="10102"/>
    <cellStyle name="Normal 210 2 3 4 2" xfId="35119"/>
    <cellStyle name="Normal 210 2 3 5" xfId="31246"/>
    <cellStyle name="Normal 210 2 4" xfId="4193"/>
    <cellStyle name="Normal 210 2 4 2" xfId="21928"/>
    <cellStyle name="Normal 210 2 4 2 2" xfId="46487"/>
    <cellStyle name="Normal 210 2 4 2 3" xfId="60918"/>
    <cellStyle name="Normal 210 2 4 3" xfId="12664"/>
    <cellStyle name="Normal 210 2 4 3 2" xfId="37681"/>
    <cellStyle name="Normal 210 2 4 4" xfId="29315"/>
    <cellStyle name="Normal 210 2 5" xfId="15574"/>
    <cellStyle name="Normal 210 2 5 2" xfId="22950"/>
    <cellStyle name="Normal 210 2 5 2 2" xfId="47493"/>
    <cellStyle name="Normal 210 2 5 2 3" xfId="60919"/>
    <cellStyle name="Normal 210 2 5 3" xfId="40371"/>
    <cellStyle name="Normal 210 2 5 4" xfId="60920"/>
    <cellStyle name="Normal 210 2 6" xfId="16632"/>
    <cellStyle name="Normal 210 2 6 2" xfId="24052"/>
    <cellStyle name="Normal 210 2 6 2 2" xfId="48591"/>
    <cellStyle name="Normal 210 2 6 2 3" xfId="60921"/>
    <cellStyle name="Normal 210 2 6 3" xfId="41386"/>
    <cellStyle name="Normal 210 2 6 4" xfId="60922"/>
    <cellStyle name="Normal 210 2 7" xfId="17716"/>
    <cellStyle name="Normal 210 2 7 2" xfId="25158"/>
    <cellStyle name="Normal 210 2 7 2 2" xfId="49681"/>
    <cellStyle name="Normal 210 2 7 2 3" xfId="60923"/>
    <cellStyle name="Normal 210 2 7 3" xfId="42415"/>
    <cellStyle name="Normal 210 2 7 4" xfId="60924"/>
    <cellStyle name="Normal 210 2 8" xfId="19603"/>
    <cellStyle name="Normal 210 2 8 2" xfId="44179"/>
    <cellStyle name="Normal 210 2 8 3" xfId="60925"/>
    <cellStyle name="Normal 210 2 9" xfId="8149"/>
    <cellStyle name="Normal 210 2 9 2" xfId="33166"/>
    <cellStyle name="Normal 210 3" xfId="3012"/>
    <cellStyle name="Normal 210 3 2" xfId="7177"/>
    <cellStyle name="Normal 210 3 2 2" xfId="26163"/>
    <cellStyle name="Normal 210 3 2 2 2" xfId="50686"/>
    <cellStyle name="Normal 210 3 2 2 3" xfId="60926"/>
    <cellStyle name="Normal 210 3 2 3" xfId="18678"/>
    <cellStyle name="Normal 210 3 2 3 2" xfId="43372"/>
    <cellStyle name="Normal 210 3 2 4" xfId="11107"/>
    <cellStyle name="Normal 210 3 2 4 2" xfId="36124"/>
    <cellStyle name="Normal 210 3 2 5" xfId="32251"/>
    <cellStyle name="Normal 210 3 3" xfId="5198"/>
    <cellStyle name="Normal 210 3 3 2" xfId="12665"/>
    <cellStyle name="Normal 210 3 3 2 2" xfId="37682"/>
    <cellStyle name="Normal 210 3 3 3" xfId="30320"/>
    <cellStyle name="Normal 210 3 4" xfId="9164"/>
    <cellStyle name="Normal 210 3 4 2" xfId="34181"/>
    <cellStyle name="Normal 210 3 5" xfId="28388"/>
    <cellStyle name="Normal 210 3 5 2" xfId="60927"/>
    <cellStyle name="Normal 210 3 6" xfId="60928"/>
    <cellStyle name="Normal 210 4" xfId="6146"/>
    <cellStyle name="Normal 210 4 2" xfId="20916"/>
    <cellStyle name="Normal 210 4 2 2" xfId="45477"/>
    <cellStyle name="Normal 210 4 2 3" xfId="60929"/>
    <cellStyle name="Normal 210 4 3" xfId="14366"/>
    <cellStyle name="Normal 210 4 3 2" xfId="39240"/>
    <cellStyle name="Normal 210 4 4" xfId="10101"/>
    <cellStyle name="Normal 210 4 4 2" xfId="35118"/>
    <cellStyle name="Normal 210 4 5" xfId="31245"/>
    <cellStyle name="Normal 210 5" xfId="4192"/>
    <cellStyle name="Normal 210 5 2" xfId="21927"/>
    <cellStyle name="Normal 210 5 2 2" xfId="46486"/>
    <cellStyle name="Normal 210 5 2 3" xfId="60930"/>
    <cellStyle name="Normal 210 5 3" xfId="12666"/>
    <cellStyle name="Normal 210 5 3 2" xfId="37683"/>
    <cellStyle name="Normal 210 5 4" xfId="29314"/>
    <cellStyle name="Normal 210 6" xfId="15573"/>
    <cellStyle name="Normal 210 6 2" xfId="22949"/>
    <cellStyle name="Normal 210 6 2 2" xfId="47492"/>
    <cellStyle name="Normal 210 6 2 3" xfId="60931"/>
    <cellStyle name="Normal 210 6 3" xfId="40370"/>
    <cellStyle name="Normal 210 6 4" xfId="60932"/>
    <cellStyle name="Normal 210 7" xfId="16631"/>
    <cellStyle name="Normal 210 7 2" xfId="24051"/>
    <cellStyle name="Normal 210 7 2 2" xfId="48590"/>
    <cellStyle name="Normal 210 7 2 3" xfId="60933"/>
    <cellStyle name="Normal 210 7 3" xfId="41385"/>
    <cellStyle name="Normal 210 7 4" xfId="60934"/>
    <cellStyle name="Normal 210 8" xfId="17715"/>
    <cellStyle name="Normal 210 8 2" xfId="25157"/>
    <cellStyle name="Normal 210 8 2 2" xfId="49680"/>
    <cellStyle name="Normal 210 8 2 3" xfId="60935"/>
    <cellStyle name="Normal 210 8 3" xfId="42414"/>
    <cellStyle name="Normal 210 8 4" xfId="60936"/>
    <cellStyle name="Normal 210 9" xfId="19602"/>
    <cellStyle name="Normal 210 9 2" xfId="44178"/>
    <cellStyle name="Normal 210 9 3" xfId="60937"/>
    <cellStyle name="Normal 211" xfId="1523"/>
    <cellStyle name="Normal 211 10" xfId="8150"/>
    <cellStyle name="Normal 211 10 2" xfId="33167"/>
    <cellStyle name="Normal 211 11" xfId="27384"/>
    <cellStyle name="Normal 211 11 2" xfId="60938"/>
    <cellStyle name="Normal 211 12" xfId="60939"/>
    <cellStyle name="Normal 211 2" xfId="1524"/>
    <cellStyle name="Normal 211 2 10" xfId="27385"/>
    <cellStyle name="Normal 211 2 10 2" xfId="60940"/>
    <cellStyle name="Normal 211 2 11" xfId="60941"/>
    <cellStyle name="Normal 211 2 2" xfId="3015"/>
    <cellStyle name="Normal 211 2 2 2" xfId="7180"/>
    <cellStyle name="Normal 211 2 2 2 2" xfId="26166"/>
    <cellStyle name="Normal 211 2 2 2 2 2" xfId="50689"/>
    <cellStyle name="Normal 211 2 2 2 2 3" xfId="60942"/>
    <cellStyle name="Normal 211 2 2 2 3" xfId="18681"/>
    <cellStyle name="Normal 211 2 2 2 3 2" xfId="43375"/>
    <cellStyle name="Normal 211 2 2 2 4" xfId="11110"/>
    <cellStyle name="Normal 211 2 2 2 4 2" xfId="36127"/>
    <cellStyle name="Normal 211 2 2 2 5" xfId="32254"/>
    <cellStyle name="Normal 211 2 2 3" xfId="5201"/>
    <cellStyle name="Normal 211 2 2 3 2" xfId="12667"/>
    <cellStyle name="Normal 211 2 2 3 2 2" xfId="37684"/>
    <cellStyle name="Normal 211 2 2 3 3" xfId="30323"/>
    <cellStyle name="Normal 211 2 2 4" xfId="9167"/>
    <cellStyle name="Normal 211 2 2 4 2" xfId="34184"/>
    <cellStyle name="Normal 211 2 2 5" xfId="28391"/>
    <cellStyle name="Normal 211 2 2 5 2" xfId="60943"/>
    <cellStyle name="Normal 211 2 2 6" xfId="60944"/>
    <cellStyle name="Normal 211 2 3" xfId="6149"/>
    <cellStyle name="Normal 211 2 3 2" xfId="20919"/>
    <cellStyle name="Normal 211 2 3 2 2" xfId="45480"/>
    <cellStyle name="Normal 211 2 3 2 3" xfId="60945"/>
    <cellStyle name="Normal 211 2 3 3" xfId="14369"/>
    <cellStyle name="Normal 211 2 3 3 2" xfId="39243"/>
    <cellStyle name="Normal 211 2 3 4" xfId="10104"/>
    <cellStyle name="Normal 211 2 3 4 2" xfId="35121"/>
    <cellStyle name="Normal 211 2 3 5" xfId="31248"/>
    <cellStyle name="Normal 211 2 4" xfId="4195"/>
    <cellStyle name="Normal 211 2 4 2" xfId="21930"/>
    <cellStyle name="Normal 211 2 4 2 2" xfId="46489"/>
    <cellStyle name="Normal 211 2 4 2 3" xfId="60946"/>
    <cellStyle name="Normal 211 2 4 3" xfId="12668"/>
    <cellStyle name="Normal 211 2 4 3 2" xfId="37685"/>
    <cellStyle name="Normal 211 2 4 4" xfId="29317"/>
    <cellStyle name="Normal 211 2 5" xfId="15576"/>
    <cellStyle name="Normal 211 2 5 2" xfId="22952"/>
    <cellStyle name="Normal 211 2 5 2 2" xfId="47495"/>
    <cellStyle name="Normal 211 2 5 2 3" xfId="60947"/>
    <cellStyle name="Normal 211 2 5 3" xfId="40373"/>
    <cellStyle name="Normal 211 2 5 4" xfId="60948"/>
    <cellStyle name="Normal 211 2 6" xfId="16634"/>
    <cellStyle name="Normal 211 2 6 2" xfId="24054"/>
    <cellStyle name="Normal 211 2 6 2 2" xfId="48593"/>
    <cellStyle name="Normal 211 2 6 2 3" xfId="60949"/>
    <cellStyle name="Normal 211 2 6 3" xfId="41388"/>
    <cellStyle name="Normal 211 2 6 4" xfId="60950"/>
    <cellStyle name="Normal 211 2 7" xfId="17718"/>
    <cellStyle name="Normal 211 2 7 2" xfId="25160"/>
    <cellStyle name="Normal 211 2 7 2 2" xfId="49683"/>
    <cellStyle name="Normal 211 2 7 2 3" xfId="60951"/>
    <cellStyle name="Normal 211 2 7 3" xfId="42417"/>
    <cellStyle name="Normal 211 2 7 4" xfId="60952"/>
    <cellStyle name="Normal 211 2 8" xfId="19605"/>
    <cellStyle name="Normal 211 2 8 2" xfId="44181"/>
    <cellStyle name="Normal 211 2 8 3" xfId="60953"/>
    <cellStyle name="Normal 211 2 9" xfId="8151"/>
    <cellStyle name="Normal 211 2 9 2" xfId="33168"/>
    <cellStyle name="Normal 211 3" xfId="3014"/>
    <cellStyle name="Normal 211 3 2" xfId="7179"/>
    <cellStyle name="Normal 211 3 2 2" xfId="26165"/>
    <cellStyle name="Normal 211 3 2 2 2" xfId="50688"/>
    <cellStyle name="Normal 211 3 2 2 3" xfId="60954"/>
    <cellStyle name="Normal 211 3 2 3" xfId="18680"/>
    <cellStyle name="Normal 211 3 2 3 2" xfId="43374"/>
    <cellStyle name="Normal 211 3 2 4" xfId="11109"/>
    <cellStyle name="Normal 211 3 2 4 2" xfId="36126"/>
    <cellStyle name="Normal 211 3 2 5" xfId="32253"/>
    <cellStyle name="Normal 211 3 3" xfId="5200"/>
    <cellStyle name="Normal 211 3 3 2" xfId="12669"/>
    <cellStyle name="Normal 211 3 3 2 2" xfId="37686"/>
    <cellStyle name="Normal 211 3 3 3" xfId="30322"/>
    <cellStyle name="Normal 211 3 4" xfId="9166"/>
    <cellStyle name="Normal 211 3 4 2" xfId="34183"/>
    <cellStyle name="Normal 211 3 5" xfId="28390"/>
    <cellStyle name="Normal 211 3 5 2" xfId="60955"/>
    <cellStyle name="Normal 211 3 6" xfId="60956"/>
    <cellStyle name="Normal 211 4" xfId="6148"/>
    <cellStyle name="Normal 211 4 2" xfId="20918"/>
    <cellStyle name="Normal 211 4 2 2" xfId="45479"/>
    <cellStyle name="Normal 211 4 2 3" xfId="60957"/>
    <cellStyle name="Normal 211 4 3" xfId="14368"/>
    <cellStyle name="Normal 211 4 3 2" xfId="39242"/>
    <cellStyle name="Normal 211 4 4" xfId="10103"/>
    <cellStyle name="Normal 211 4 4 2" xfId="35120"/>
    <cellStyle name="Normal 211 4 5" xfId="31247"/>
    <cellStyle name="Normal 211 5" xfId="4194"/>
    <cellStyle name="Normal 211 5 2" xfId="21929"/>
    <cellStyle name="Normal 211 5 2 2" xfId="46488"/>
    <cellStyle name="Normal 211 5 2 3" xfId="60958"/>
    <cellStyle name="Normal 211 5 3" xfId="12670"/>
    <cellStyle name="Normal 211 5 3 2" xfId="37687"/>
    <cellStyle name="Normal 211 5 4" xfId="29316"/>
    <cellStyle name="Normal 211 6" xfId="15575"/>
    <cellStyle name="Normal 211 6 2" xfId="22951"/>
    <cellStyle name="Normal 211 6 2 2" xfId="47494"/>
    <cellStyle name="Normal 211 6 2 3" xfId="60959"/>
    <cellStyle name="Normal 211 6 3" xfId="40372"/>
    <cellStyle name="Normal 211 6 4" xfId="60960"/>
    <cellStyle name="Normal 211 7" xfId="16633"/>
    <cellStyle name="Normal 211 7 2" xfId="24053"/>
    <cellStyle name="Normal 211 7 2 2" xfId="48592"/>
    <cellStyle name="Normal 211 7 2 3" xfId="60961"/>
    <cellStyle name="Normal 211 7 3" xfId="41387"/>
    <cellStyle name="Normal 211 7 4" xfId="60962"/>
    <cellStyle name="Normal 211 8" xfId="17717"/>
    <cellStyle name="Normal 211 8 2" xfId="25159"/>
    <cellStyle name="Normal 211 8 2 2" xfId="49682"/>
    <cellStyle name="Normal 211 8 2 3" xfId="60963"/>
    <cellStyle name="Normal 211 8 3" xfId="42416"/>
    <cellStyle name="Normal 211 8 4" xfId="60964"/>
    <cellStyle name="Normal 211 9" xfId="19604"/>
    <cellStyle name="Normal 211 9 2" xfId="44180"/>
    <cellStyle name="Normal 211 9 3" xfId="60965"/>
    <cellStyle name="Normal 212" xfId="1525"/>
    <cellStyle name="Normal 212 10" xfId="8152"/>
    <cellStyle name="Normal 212 10 2" xfId="33169"/>
    <cellStyle name="Normal 212 11" xfId="27386"/>
    <cellStyle name="Normal 212 11 2" xfId="60966"/>
    <cellStyle name="Normal 212 12" xfId="60967"/>
    <cellStyle name="Normal 212 2" xfId="1526"/>
    <cellStyle name="Normal 212 2 10" xfId="27387"/>
    <cellStyle name="Normal 212 2 10 2" xfId="60968"/>
    <cellStyle name="Normal 212 2 11" xfId="60969"/>
    <cellStyle name="Normal 212 2 2" xfId="3017"/>
    <cellStyle name="Normal 212 2 2 2" xfId="7182"/>
    <cellStyle name="Normal 212 2 2 2 2" xfId="26168"/>
    <cellStyle name="Normal 212 2 2 2 2 2" xfId="50691"/>
    <cellStyle name="Normal 212 2 2 2 2 3" xfId="60970"/>
    <cellStyle name="Normal 212 2 2 2 3" xfId="18683"/>
    <cellStyle name="Normal 212 2 2 2 3 2" xfId="43377"/>
    <cellStyle name="Normal 212 2 2 2 4" xfId="11112"/>
    <cellStyle name="Normal 212 2 2 2 4 2" xfId="36129"/>
    <cellStyle name="Normal 212 2 2 2 5" xfId="32256"/>
    <cellStyle name="Normal 212 2 2 3" xfId="5203"/>
    <cellStyle name="Normal 212 2 2 3 2" xfId="12671"/>
    <cellStyle name="Normal 212 2 2 3 2 2" xfId="37688"/>
    <cellStyle name="Normal 212 2 2 3 3" xfId="30325"/>
    <cellStyle name="Normal 212 2 2 4" xfId="9169"/>
    <cellStyle name="Normal 212 2 2 4 2" xfId="34186"/>
    <cellStyle name="Normal 212 2 2 5" xfId="28393"/>
    <cellStyle name="Normal 212 2 2 5 2" xfId="60971"/>
    <cellStyle name="Normal 212 2 2 6" xfId="60972"/>
    <cellStyle name="Normal 212 2 3" xfId="6151"/>
    <cellStyle name="Normal 212 2 3 2" xfId="20921"/>
    <cellStyle name="Normal 212 2 3 2 2" xfId="45482"/>
    <cellStyle name="Normal 212 2 3 2 3" xfId="60973"/>
    <cellStyle name="Normal 212 2 3 3" xfId="14371"/>
    <cellStyle name="Normal 212 2 3 3 2" xfId="39245"/>
    <cellStyle name="Normal 212 2 3 4" xfId="10106"/>
    <cellStyle name="Normal 212 2 3 4 2" xfId="35123"/>
    <cellStyle name="Normal 212 2 3 5" xfId="31250"/>
    <cellStyle name="Normal 212 2 4" xfId="4197"/>
    <cellStyle name="Normal 212 2 4 2" xfId="21932"/>
    <cellStyle name="Normal 212 2 4 2 2" xfId="46491"/>
    <cellStyle name="Normal 212 2 4 2 3" xfId="60974"/>
    <cellStyle name="Normal 212 2 4 3" xfId="12672"/>
    <cellStyle name="Normal 212 2 4 3 2" xfId="37689"/>
    <cellStyle name="Normal 212 2 4 4" xfId="29319"/>
    <cellStyle name="Normal 212 2 5" xfId="15578"/>
    <cellStyle name="Normal 212 2 5 2" xfId="22954"/>
    <cellStyle name="Normal 212 2 5 2 2" xfId="47497"/>
    <cellStyle name="Normal 212 2 5 2 3" xfId="60975"/>
    <cellStyle name="Normal 212 2 5 3" xfId="40375"/>
    <cellStyle name="Normal 212 2 5 4" xfId="60976"/>
    <cellStyle name="Normal 212 2 6" xfId="16636"/>
    <cellStyle name="Normal 212 2 6 2" xfId="24056"/>
    <cellStyle name="Normal 212 2 6 2 2" xfId="48595"/>
    <cellStyle name="Normal 212 2 6 2 3" xfId="60977"/>
    <cellStyle name="Normal 212 2 6 3" xfId="41390"/>
    <cellStyle name="Normal 212 2 6 4" xfId="60978"/>
    <cellStyle name="Normal 212 2 7" xfId="17720"/>
    <cellStyle name="Normal 212 2 7 2" xfId="25162"/>
    <cellStyle name="Normal 212 2 7 2 2" xfId="49685"/>
    <cellStyle name="Normal 212 2 7 2 3" xfId="60979"/>
    <cellStyle name="Normal 212 2 7 3" xfId="42419"/>
    <cellStyle name="Normal 212 2 7 4" xfId="60980"/>
    <cellStyle name="Normal 212 2 8" xfId="19607"/>
    <cellStyle name="Normal 212 2 8 2" xfId="44183"/>
    <cellStyle name="Normal 212 2 8 3" xfId="60981"/>
    <cellStyle name="Normal 212 2 9" xfId="8153"/>
    <cellStyle name="Normal 212 2 9 2" xfId="33170"/>
    <cellStyle name="Normal 212 3" xfId="3016"/>
    <cellStyle name="Normal 212 3 2" xfId="7181"/>
    <cellStyle name="Normal 212 3 2 2" xfId="26167"/>
    <cellStyle name="Normal 212 3 2 2 2" xfId="50690"/>
    <cellStyle name="Normal 212 3 2 2 3" xfId="60982"/>
    <cellStyle name="Normal 212 3 2 3" xfId="18682"/>
    <cellStyle name="Normal 212 3 2 3 2" xfId="43376"/>
    <cellStyle name="Normal 212 3 2 4" xfId="11111"/>
    <cellStyle name="Normal 212 3 2 4 2" xfId="36128"/>
    <cellStyle name="Normal 212 3 2 5" xfId="32255"/>
    <cellStyle name="Normal 212 3 3" xfId="5202"/>
    <cellStyle name="Normal 212 3 3 2" xfId="12673"/>
    <cellStyle name="Normal 212 3 3 2 2" xfId="37690"/>
    <cellStyle name="Normal 212 3 3 3" xfId="30324"/>
    <cellStyle name="Normal 212 3 4" xfId="9168"/>
    <cellStyle name="Normal 212 3 4 2" xfId="34185"/>
    <cellStyle name="Normal 212 3 5" xfId="28392"/>
    <cellStyle name="Normal 212 3 5 2" xfId="60983"/>
    <cellStyle name="Normal 212 3 6" xfId="60984"/>
    <cellStyle name="Normal 212 4" xfId="6150"/>
    <cellStyle name="Normal 212 4 2" xfId="20920"/>
    <cellStyle name="Normal 212 4 2 2" xfId="45481"/>
    <cellStyle name="Normal 212 4 2 3" xfId="60985"/>
    <cellStyle name="Normal 212 4 3" xfId="14370"/>
    <cellStyle name="Normal 212 4 3 2" xfId="39244"/>
    <cellStyle name="Normal 212 4 4" xfId="10105"/>
    <cellStyle name="Normal 212 4 4 2" xfId="35122"/>
    <cellStyle name="Normal 212 4 5" xfId="31249"/>
    <cellStyle name="Normal 212 5" xfId="4196"/>
    <cellStyle name="Normal 212 5 2" xfId="21931"/>
    <cellStyle name="Normal 212 5 2 2" xfId="46490"/>
    <cellStyle name="Normal 212 5 2 3" xfId="60986"/>
    <cellStyle name="Normal 212 5 3" xfId="12674"/>
    <cellStyle name="Normal 212 5 3 2" xfId="37691"/>
    <cellStyle name="Normal 212 5 4" xfId="29318"/>
    <cellStyle name="Normal 212 6" xfId="15577"/>
    <cellStyle name="Normal 212 6 2" xfId="22953"/>
    <cellStyle name="Normal 212 6 2 2" xfId="47496"/>
    <cellStyle name="Normal 212 6 2 3" xfId="60987"/>
    <cellStyle name="Normal 212 6 3" xfId="40374"/>
    <cellStyle name="Normal 212 6 4" xfId="60988"/>
    <cellStyle name="Normal 212 7" xfId="16635"/>
    <cellStyle name="Normal 212 7 2" xfId="24055"/>
    <cellStyle name="Normal 212 7 2 2" xfId="48594"/>
    <cellStyle name="Normal 212 7 2 3" xfId="60989"/>
    <cellStyle name="Normal 212 7 3" xfId="41389"/>
    <cellStyle name="Normal 212 7 4" xfId="60990"/>
    <cellStyle name="Normal 212 8" xfId="17719"/>
    <cellStyle name="Normal 212 8 2" xfId="25161"/>
    <cellStyle name="Normal 212 8 2 2" xfId="49684"/>
    <cellStyle name="Normal 212 8 2 3" xfId="60991"/>
    <cellStyle name="Normal 212 8 3" xfId="42418"/>
    <cellStyle name="Normal 212 8 4" xfId="60992"/>
    <cellStyle name="Normal 212 9" xfId="19606"/>
    <cellStyle name="Normal 212 9 2" xfId="44182"/>
    <cellStyle name="Normal 212 9 3" xfId="60993"/>
    <cellStyle name="Normal 213" xfId="1527"/>
    <cellStyle name="Normal 213 10" xfId="8154"/>
    <cellStyle name="Normal 213 10 2" xfId="33171"/>
    <cellStyle name="Normal 213 11" xfId="27388"/>
    <cellStyle name="Normal 213 11 2" xfId="60994"/>
    <cellStyle name="Normal 213 12" xfId="60995"/>
    <cellStyle name="Normal 213 2" xfId="1528"/>
    <cellStyle name="Normal 213 2 10" xfId="27389"/>
    <cellStyle name="Normal 213 2 10 2" xfId="60996"/>
    <cellStyle name="Normal 213 2 11" xfId="60997"/>
    <cellStyle name="Normal 213 2 2" xfId="3019"/>
    <cellStyle name="Normal 213 2 2 2" xfId="7184"/>
    <cellStyle name="Normal 213 2 2 2 2" xfId="26170"/>
    <cellStyle name="Normal 213 2 2 2 2 2" xfId="50693"/>
    <cellStyle name="Normal 213 2 2 2 2 3" xfId="60998"/>
    <cellStyle name="Normal 213 2 2 2 3" xfId="18685"/>
    <cellStyle name="Normal 213 2 2 2 3 2" xfId="43379"/>
    <cellStyle name="Normal 213 2 2 2 4" xfId="11114"/>
    <cellStyle name="Normal 213 2 2 2 4 2" xfId="36131"/>
    <cellStyle name="Normal 213 2 2 2 5" xfId="32258"/>
    <cellStyle name="Normal 213 2 2 3" xfId="5205"/>
    <cellStyle name="Normal 213 2 2 3 2" xfId="12675"/>
    <cellStyle name="Normal 213 2 2 3 2 2" xfId="37692"/>
    <cellStyle name="Normal 213 2 2 3 3" xfId="30327"/>
    <cellStyle name="Normal 213 2 2 4" xfId="9171"/>
    <cellStyle name="Normal 213 2 2 4 2" xfId="34188"/>
    <cellStyle name="Normal 213 2 2 5" xfId="28395"/>
    <cellStyle name="Normal 213 2 2 5 2" xfId="60999"/>
    <cellStyle name="Normal 213 2 2 6" xfId="61000"/>
    <cellStyle name="Normal 213 2 3" xfId="6153"/>
    <cellStyle name="Normal 213 2 3 2" xfId="20923"/>
    <cellStyle name="Normal 213 2 3 2 2" xfId="45484"/>
    <cellStyle name="Normal 213 2 3 2 3" xfId="61001"/>
    <cellStyle name="Normal 213 2 3 3" xfId="14373"/>
    <cellStyle name="Normal 213 2 3 3 2" xfId="39247"/>
    <cellStyle name="Normal 213 2 3 4" xfId="10108"/>
    <cellStyle name="Normal 213 2 3 4 2" xfId="35125"/>
    <cellStyle name="Normal 213 2 3 5" xfId="31252"/>
    <cellStyle name="Normal 213 2 4" xfId="4199"/>
    <cellStyle name="Normal 213 2 4 2" xfId="21934"/>
    <cellStyle name="Normal 213 2 4 2 2" xfId="46493"/>
    <cellStyle name="Normal 213 2 4 2 3" xfId="61002"/>
    <cellStyle name="Normal 213 2 4 3" xfId="12676"/>
    <cellStyle name="Normal 213 2 4 3 2" xfId="37693"/>
    <cellStyle name="Normal 213 2 4 4" xfId="29321"/>
    <cellStyle name="Normal 213 2 5" xfId="15580"/>
    <cellStyle name="Normal 213 2 5 2" xfId="22956"/>
    <cellStyle name="Normal 213 2 5 2 2" xfId="47499"/>
    <cellStyle name="Normal 213 2 5 2 3" xfId="61003"/>
    <cellStyle name="Normal 213 2 5 3" xfId="40377"/>
    <cellStyle name="Normal 213 2 5 4" xfId="61004"/>
    <cellStyle name="Normal 213 2 6" xfId="16638"/>
    <cellStyle name="Normal 213 2 6 2" xfId="24058"/>
    <cellStyle name="Normal 213 2 6 2 2" xfId="48597"/>
    <cellStyle name="Normal 213 2 6 2 3" xfId="61005"/>
    <cellStyle name="Normal 213 2 6 3" xfId="41392"/>
    <cellStyle name="Normal 213 2 6 4" xfId="61006"/>
    <cellStyle name="Normal 213 2 7" xfId="17722"/>
    <cellStyle name="Normal 213 2 7 2" xfId="25164"/>
    <cellStyle name="Normal 213 2 7 2 2" xfId="49687"/>
    <cellStyle name="Normal 213 2 7 2 3" xfId="61007"/>
    <cellStyle name="Normal 213 2 7 3" xfId="42421"/>
    <cellStyle name="Normal 213 2 7 4" xfId="61008"/>
    <cellStyle name="Normal 213 2 8" xfId="19609"/>
    <cellStyle name="Normal 213 2 8 2" xfId="44185"/>
    <cellStyle name="Normal 213 2 8 3" xfId="61009"/>
    <cellStyle name="Normal 213 2 9" xfId="8155"/>
    <cellStyle name="Normal 213 2 9 2" xfId="33172"/>
    <cellStyle name="Normal 213 3" xfId="3018"/>
    <cellStyle name="Normal 213 3 2" xfId="7183"/>
    <cellStyle name="Normal 213 3 2 2" xfId="26169"/>
    <cellStyle name="Normal 213 3 2 2 2" xfId="50692"/>
    <cellStyle name="Normal 213 3 2 2 3" xfId="61010"/>
    <cellStyle name="Normal 213 3 2 3" xfId="18684"/>
    <cellStyle name="Normal 213 3 2 3 2" xfId="43378"/>
    <cellStyle name="Normal 213 3 2 4" xfId="11113"/>
    <cellStyle name="Normal 213 3 2 4 2" xfId="36130"/>
    <cellStyle name="Normal 213 3 2 5" xfId="32257"/>
    <cellStyle name="Normal 213 3 3" xfId="5204"/>
    <cellStyle name="Normal 213 3 3 2" xfId="12677"/>
    <cellStyle name="Normal 213 3 3 2 2" xfId="37694"/>
    <cellStyle name="Normal 213 3 3 3" xfId="30326"/>
    <cellStyle name="Normal 213 3 4" xfId="9170"/>
    <cellStyle name="Normal 213 3 4 2" xfId="34187"/>
    <cellStyle name="Normal 213 3 5" xfId="28394"/>
    <cellStyle name="Normal 213 3 5 2" xfId="61011"/>
    <cellStyle name="Normal 213 3 6" xfId="61012"/>
    <cellStyle name="Normal 213 4" xfId="6152"/>
    <cellStyle name="Normal 213 4 2" xfId="20922"/>
    <cellStyle name="Normal 213 4 2 2" xfId="45483"/>
    <cellStyle name="Normal 213 4 2 3" xfId="61013"/>
    <cellStyle name="Normal 213 4 3" xfId="14372"/>
    <cellStyle name="Normal 213 4 3 2" xfId="39246"/>
    <cellStyle name="Normal 213 4 4" xfId="10107"/>
    <cellStyle name="Normal 213 4 4 2" xfId="35124"/>
    <cellStyle name="Normal 213 4 5" xfId="31251"/>
    <cellStyle name="Normal 213 5" xfId="4198"/>
    <cellStyle name="Normal 213 5 2" xfId="21933"/>
    <cellStyle name="Normal 213 5 2 2" xfId="46492"/>
    <cellStyle name="Normal 213 5 2 3" xfId="61014"/>
    <cellStyle name="Normal 213 5 3" xfId="12678"/>
    <cellStyle name="Normal 213 5 3 2" xfId="37695"/>
    <cellStyle name="Normal 213 5 4" xfId="29320"/>
    <cellStyle name="Normal 213 6" xfId="15579"/>
    <cellStyle name="Normal 213 6 2" xfId="22955"/>
    <cellStyle name="Normal 213 6 2 2" xfId="47498"/>
    <cellStyle name="Normal 213 6 2 3" xfId="61015"/>
    <cellStyle name="Normal 213 6 3" xfId="40376"/>
    <cellStyle name="Normal 213 6 4" xfId="61016"/>
    <cellStyle name="Normal 213 7" xfId="16637"/>
    <cellStyle name="Normal 213 7 2" xfId="24057"/>
    <cellStyle name="Normal 213 7 2 2" xfId="48596"/>
    <cellStyle name="Normal 213 7 2 3" xfId="61017"/>
    <cellStyle name="Normal 213 7 3" xfId="41391"/>
    <cellStyle name="Normal 213 7 4" xfId="61018"/>
    <cellStyle name="Normal 213 8" xfId="17721"/>
    <cellStyle name="Normal 213 8 2" xfId="25163"/>
    <cellStyle name="Normal 213 8 2 2" xfId="49686"/>
    <cellStyle name="Normal 213 8 2 3" xfId="61019"/>
    <cellStyle name="Normal 213 8 3" xfId="42420"/>
    <cellStyle name="Normal 213 8 4" xfId="61020"/>
    <cellStyle name="Normal 213 9" xfId="19608"/>
    <cellStyle name="Normal 213 9 2" xfId="44184"/>
    <cellStyle name="Normal 213 9 3" xfId="61021"/>
    <cellStyle name="Normal 214" xfId="1529"/>
    <cellStyle name="Normal 214 10" xfId="8156"/>
    <cellStyle name="Normal 214 10 2" xfId="33173"/>
    <cellStyle name="Normal 214 11" xfId="27390"/>
    <cellStyle name="Normal 214 11 2" xfId="61022"/>
    <cellStyle name="Normal 214 12" xfId="61023"/>
    <cellStyle name="Normal 214 2" xfId="1530"/>
    <cellStyle name="Normal 214 2 10" xfId="27391"/>
    <cellStyle name="Normal 214 2 10 2" xfId="61024"/>
    <cellStyle name="Normal 214 2 11" xfId="61025"/>
    <cellStyle name="Normal 214 2 2" xfId="3021"/>
    <cellStyle name="Normal 214 2 2 2" xfId="7186"/>
    <cellStyle name="Normal 214 2 2 2 2" xfId="26172"/>
    <cellStyle name="Normal 214 2 2 2 2 2" xfId="50695"/>
    <cellStyle name="Normal 214 2 2 2 2 3" xfId="61026"/>
    <cellStyle name="Normal 214 2 2 2 3" xfId="18687"/>
    <cellStyle name="Normal 214 2 2 2 3 2" xfId="43381"/>
    <cellStyle name="Normal 214 2 2 2 4" xfId="11116"/>
    <cellStyle name="Normal 214 2 2 2 4 2" xfId="36133"/>
    <cellStyle name="Normal 214 2 2 2 5" xfId="32260"/>
    <cellStyle name="Normal 214 2 2 3" xfId="5207"/>
    <cellStyle name="Normal 214 2 2 3 2" xfId="12679"/>
    <cellStyle name="Normal 214 2 2 3 2 2" xfId="37696"/>
    <cellStyle name="Normal 214 2 2 3 3" xfId="30329"/>
    <cellStyle name="Normal 214 2 2 4" xfId="9173"/>
    <cellStyle name="Normal 214 2 2 4 2" xfId="34190"/>
    <cellStyle name="Normal 214 2 2 5" xfId="28397"/>
    <cellStyle name="Normal 214 2 2 5 2" xfId="61027"/>
    <cellStyle name="Normal 214 2 2 6" xfId="61028"/>
    <cellStyle name="Normal 214 2 3" xfId="6155"/>
    <cellStyle name="Normal 214 2 3 2" xfId="20925"/>
    <cellStyle name="Normal 214 2 3 2 2" xfId="45486"/>
    <cellStyle name="Normal 214 2 3 2 3" xfId="61029"/>
    <cellStyle name="Normal 214 2 3 3" xfId="14375"/>
    <cellStyle name="Normal 214 2 3 3 2" xfId="39249"/>
    <cellStyle name="Normal 214 2 3 4" xfId="10110"/>
    <cellStyle name="Normal 214 2 3 4 2" xfId="35127"/>
    <cellStyle name="Normal 214 2 3 5" xfId="31254"/>
    <cellStyle name="Normal 214 2 4" xfId="4201"/>
    <cellStyle name="Normal 214 2 4 2" xfId="21936"/>
    <cellStyle name="Normal 214 2 4 2 2" xfId="46495"/>
    <cellStyle name="Normal 214 2 4 2 3" xfId="61030"/>
    <cellStyle name="Normal 214 2 4 3" xfId="12680"/>
    <cellStyle name="Normal 214 2 4 3 2" xfId="37697"/>
    <cellStyle name="Normal 214 2 4 4" xfId="29323"/>
    <cellStyle name="Normal 214 2 5" xfId="15582"/>
    <cellStyle name="Normal 214 2 5 2" xfId="22958"/>
    <cellStyle name="Normal 214 2 5 2 2" xfId="47501"/>
    <cellStyle name="Normal 214 2 5 2 3" xfId="61031"/>
    <cellStyle name="Normal 214 2 5 3" xfId="40379"/>
    <cellStyle name="Normal 214 2 5 4" xfId="61032"/>
    <cellStyle name="Normal 214 2 6" xfId="16640"/>
    <cellStyle name="Normal 214 2 6 2" xfId="24060"/>
    <cellStyle name="Normal 214 2 6 2 2" xfId="48599"/>
    <cellStyle name="Normal 214 2 6 2 3" xfId="61033"/>
    <cellStyle name="Normal 214 2 6 3" xfId="41394"/>
    <cellStyle name="Normal 214 2 6 4" xfId="61034"/>
    <cellStyle name="Normal 214 2 7" xfId="17724"/>
    <cellStyle name="Normal 214 2 7 2" xfId="25166"/>
    <cellStyle name="Normal 214 2 7 2 2" xfId="49689"/>
    <cellStyle name="Normal 214 2 7 2 3" xfId="61035"/>
    <cellStyle name="Normal 214 2 7 3" xfId="42423"/>
    <cellStyle name="Normal 214 2 7 4" xfId="61036"/>
    <cellStyle name="Normal 214 2 8" xfId="19611"/>
    <cellStyle name="Normal 214 2 8 2" xfId="44187"/>
    <cellStyle name="Normal 214 2 8 3" xfId="61037"/>
    <cellStyle name="Normal 214 2 9" xfId="8157"/>
    <cellStyle name="Normal 214 2 9 2" xfId="33174"/>
    <cellStyle name="Normal 214 3" xfId="3020"/>
    <cellStyle name="Normal 214 3 2" xfId="7185"/>
    <cellStyle name="Normal 214 3 2 2" xfId="26171"/>
    <cellStyle name="Normal 214 3 2 2 2" xfId="50694"/>
    <cellStyle name="Normal 214 3 2 2 3" xfId="61038"/>
    <cellStyle name="Normal 214 3 2 3" xfId="18686"/>
    <cellStyle name="Normal 214 3 2 3 2" xfId="43380"/>
    <cellStyle name="Normal 214 3 2 4" xfId="11115"/>
    <cellStyle name="Normal 214 3 2 4 2" xfId="36132"/>
    <cellStyle name="Normal 214 3 2 5" xfId="32259"/>
    <cellStyle name="Normal 214 3 3" xfId="5206"/>
    <cellStyle name="Normal 214 3 3 2" xfId="12681"/>
    <cellStyle name="Normal 214 3 3 2 2" xfId="37698"/>
    <cellStyle name="Normal 214 3 3 3" xfId="30328"/>
    <cellStyle name="Normal 214 3 4" xfId="9172"/>
    <cellStyle name="Normal 214 3 4 2" xfId="34189"/>
    <cellStyle name="Normal 214 3 5" xfId="28396"/>
    <cellStyle name="Normal 214 3 5 2" xfId="61039"/>
    <cellStyle name="Normal 214 3 6" xfId="61040"/>
    <cellStyle name="Normal 214 4" xfId="6154"/>
    <cellStyle name="Normal 214 4 2" xfId="20924"/>
    <cellStyle name="Normal 214 4 2 2" xfId="45485"/>
    <cellStyle name="Normal 214 4 2 3" xfId="61041"/>
    <cellStyle name="Normal 214 4 3" xfId="14374"/>
    <cellStyle name="Normal 214 4 3 2" xfId="39248"/>
    <cellStyle name="Normal 214 4 4" xfId="10109"/>
    <cellStyle name="Normal 214 4 4 2" xfId="35126"/>
    <cellStyle name="Normal 214 4 5" xfId="31253"/>
    <cellStyle name="Normal 214 5" xfId="4200"/>
    <cellStyle name="Normal 214 5 2" xfId="21935"/>
    <cellStyle name="Normal 214 5 2 2" xfId="46494"/>
    <cellStyle name="Normal 214 5 2 3" xfId="61042"/>
    <cellStyle name="Normal 214 5 3" xfId="12682"/>
    <cellStyle name="Normal 214 5 3 2" xfId="37699"/>
    <cellStyle name="Normal 214 5 4" xfId="29322"/>
    <cellStyle name="Normal 214 6" xfId="15581"/>
    <cellStyle name="Normal 214 6 2" xfId="22957"/>
    <cellStyle name="Normal 214 6 2 2" xfId="47500"/>
    <cellStyle name="Normal 214 6 2 3" xfId="61043"/>
    <cellStyle name="Normal 214 6 3" xfId="40378"/>
    <cellStyle name="Normal 214 6 4" xfId="61044"/>
    <cellStyle name="Normal 214 7" xfId="16639"/>
    <cellStyle name="Normal 214 7 2" xfId="24059"/>
    <cellStyle name="Normal 214 7 2 2" xfId="48598"/>
    <cellStyle name="Normal 214 7 2 3" xfId="61045"/>
    <cellStyle name="Normal 214 7 3" xfId="41393"/>
    <cellStyle name="Normal 214 7 4" xfId="61046"/>
    <cellStyle name="Normal 214 8" xfId="17723"/>
    <cellStyle name="Normal 214 8 2" xfId="25165"/>
    <cellStyle name="Normal 214 8 2 2" xfId="49688"/>
    <cellStyle name="Normal 214 8 2 3" xfId="61047"/>
    <cellStyle name="Normal 214 8 3" xfId="42422"/>
    <cellStyle name="Normal 214 8 4" xfId="61048"/>
    <cellStyle name="Normal 214 9" xfId="19610"/>
    <cellStyle name="Normal 214 9 2" xfId="44186"/>
    <cellStyle name="Normal 214 9 3" xfId="61049"/>
    <cellStyle name="Normal 215" xfId="1531"/>
    <cellStyle name="Normal 215 10" xfId="8158"/>
    <cellStyle name="Normal 215 10 2" xfId="33175"/>
    <cellStyle name="Normal 215 11" xfId="27392"/>
    <cellStyle name="Normal 215 11 2" xfId="61050"/>
    <cellStyle name="Normal 215 12" xfId="61051"/>
    <cellStyle name="Normal 215 2" xfId="1532"/>
    <cellStyle name="Normal 215 2 10" xfId="27393"/>
    <cellStyle name="Normal 215 2 10 2" xfId="61052"/>
    <cellStyle name="Normal 215 2 11" xfId="61053"/>
    <cellStyle name="Normal 215 2 2" xfId="3023"/>
    <cellStyle name="Normal 215 2 2 2" xfId="7188"/>
    <cellStyle name="Normal 215 2 2 2 2" xfId="26174"/>
    <cellStyle name="Normal 215 2 2 2 2 2" xfId="50697"/>
    <cellStyle name="Normal 215 2 2 2 2 3" xfId="61054"/>
    <cellStyle name="Normal 215 2 2 2 3" xfId="18689"/>
    <cellStyle name="Normal 215 2 2 2 3 2" xfId="43383"/>
    <cellStyle name="Normal 215 2 2 2 4" xfId="11118"/>
    <cellStyle name="Normal 215 2 2 2 4 2" xfId="36135"/>
    <cellStyle name="Normal 215 2 2 2 5" xfId="32262"/>
    <cellStyle name="Normal 215 2 2 3" xfId="5209"/>
    <cellStyle name="Normal 215 2 2 3 2" xfId="12683"/>
    <cellStyle name="Normal 215 2 2 3 2 2" xfId="37700"/>
    <cellStyle name="Normal 215 2 2 3 3" xfId="30331"/>
    <cellStyle name="Normal 215 2 2 4" xfId="9175"/>
    <cellStyle name="Normal 215 2 2 4 2" xfId="34192"/>
    <cellStyle name="Normal 215 2 2 5" xfId="28399"/>
    <cellStyle name="Normal 215 2 2 5 2" xfId="61055"/>
    <cellStyle name="Normal 215 2 2 6" xfId="61056"/>
    <cellStyle name="Normal 215 2 3" xfId="6157"/>
    <cellStyle name="Normal 215 2 3 2" xfId="20927"/>
    <cellStyle name="Normal 215 2 3 2 2" xfId="45488"/>
    <cellStyle name="Normal 215 2 3 2 3" xfId="61057"/>
    <cellStyle name="Normal 215 2 3 3" xfId="14377"/>
    <cellStyle name="Normal 215 2 3 3 2" xfId="39251"/>
    <cellStyle name="Normal 215 2 3 4" xfId="10112"/>
    <cellStyle name="Normal 215 2 3 4 2" xfId="35129"/>
    <cellStyle name="Normal 215 2 3 5" xfId="31256"/>
    <cellStyle name="Normal 215 2 4" xfId="4203"/>
    <cellStyle name="Normal 215 2 4 2" xfId="21938"/>
    <cellStyle name="Normal 215 2 4 2 2" xfId="46497"/>
    <cellStyle name="Normal 215 2 4 2 3" xfId="61058"/>
    <cellStyle name="Normal 215 2 4 3" xfId="12684"/>
    <cellStyle name="Normal 215 2 4 3 2" xfId="37701"/>
    <cellStyle name="Normal 215 2 4 4" xfId="29325"/>
    <cellStyle name="Normal 215 2 5" xfId="15584"/>
    <cellStyle name="Normal 215 2 5 2" xfId="22960"/>
    <cellStyle name="Normal 215 2 5 2 2" xfId="47503"/>
    <cellStyle name="Normal 215 2 5 2 3" xfId="61059"/>
    <cellStyle name="Normal 215 2 5 3" xfId="40381"/>
    <cellStyle name="Normal 215 2 5 4" xfId="61060"/>
    <cellStyle name="Normal 215 2 6" xfId="16642"/>
    <cellStyle name="Normal 215 2 6 2" xfId="24062"/>
    <cellStyle name="Normal 215 2 6 2 2" xfId="48601"/>
    <cellStyle name="Normal 215 2 6 2 3" xfId="61061"/>
    <cellStyle name="Normal 215 2 6 3" xfId="41396"/>
    <cellStyle name="Normal 215 2 6 4" xfId="61062"/>
    <cellStyle name="Normal 215 2 7" xfId="17726"/>
    <cellStyle name="Normal 215 2 7 2" xfId="25168"/>
    <cellStyle name="Normal 215 2 7 2 2" xfId="49691"/>
    <cellStyle name="Normal 215 2 7 2 3" xfId="61063"/>
    <cellStyle name="Normal 215 2 7 3" xfId="42425"/>
    <cellStyle name="Normal 215 2 7 4" xfId="61064"/>
    <cellStyle name="Normal 215 2 8" xfId="19613"/>
    <cellStyle name="Normal 215 2 8 2" xfId="44189"/>
    <cellStyle name="Normal 215 2 8 3" xfId="61065"/>
    <cellStyle name="Normal 215 2 9" xfId="8159"/>
    <cellStyle name="Normal 215 2 9 2" xfId="33176"/>
    <cellStyle name="Normal 215 3" xfId="3022"/>
    <cellStyle name="Normal 215 3 2" xfId="7187"/>
    <cellStyle name="Normal 215 3 2 2" xfId="26173"/>
    <cellStyle name="Normal 215 3 2 2 2" xfId="50696"/>
    <cellStyle name="Normal 215 3 2 2 3" xfId="61066"/>
    <cellStyle name="Normal 215 3 2 3" xfId="18688"/>
    <cellStyle name="Normal 215 3 2 3 2" xfId="43382"/>
    <cellStyle name="Normal 215 3 2 4" xfId="11117"/>
    <cellStyle name="Normal 215 3 2 4 2" xfId="36134"/>
    <cellStyle name="Normal 215 3 2 5" xfId="32261"/>
    <cellStyle name="Normal 215 3 3" xfId="5208"/>
    <cellStyle name="Normal 215 3 3 2" xfId="12685"/>
    <cellStyle name="Normal 215 3 3 2 2" xfId="37702"/>
    <cellStyle name="Normal 215 3 3 3" xfId="30330"/>
    <cellStyle name="Normal 215 3 4" xfId="9174"/>
    <cellStyle name="Normal 215 3 4 2" xfId="34191"/>
    <cellStyle name="Normal 215 3 5" xfId="28398"/>
    <cellStyle name="Normal 215 3 5 2" xfId="61067"/>
    <cellStyle name="Normal 215 3 6" xfId="61068"/>
    <cellStyle name="Normal 215 4" xfId="6156"/>
    <cellStyle name="Normal 215 4 2" xfId="20926"/>
    <cellStyle name="Normal 215 4 2 2" xfId="45487"/>
    <cellStyle name="Normal 215 4 2 3" xfId="61069"/>
    <cellStyle name="Normal 215 4 3" xfId="14376"/>
    <cellStyle name="Normal 215 4 3 2" xfId="39250"/>
    <cellStyle name="Normal 215 4 4" xfId="10111"/>
    <cellStyle name="Normal 215 4 4 2" xfId="35128"/>
    <cellStyle name="Normal 215 4 5" xfId="31255"/>
    <cellStyle name="Normal 215 5" xfId="4202"/>
    <cellStyle name="Normal 215 5 2" xfId="21937"/>
    <cellStyle name="Normal 215 5 2 2" xfId="46496"/>
    <cellStyle name="Normal 215 5 2 3" xfId="61070"/>
    <cellStyle name="Normal 215 5 3" xfId="12686"/>
    <cellStyle name="Normal 215 5 3 2" xfId="37703"/>
    <cellStyle name="Normal 215 5 4" xfId="29324"/>
    <cellStyle name="Normal 215 6" xfId="15583"/>
    <cellStyle name="Normal 215 6 2" xfId="22959"/>
    <cellStyle name="Normal 215 6 2 2" xfId="47502"/>
    <cellStyle name="Normal 215 6 2 3" xfId="61071"/>
    <cellStyle name="Normal 215 6 3" xfId="40380"/>
    <cellStyle name="Normal 215 6 4" xfId="61072"/>
    <cellStyle name="Normal 215 7" xfId="16641"/>
    <cellStyle name="Normal 215 7 2" xfId="24061"/>
    <cellStyle name="Normal 215 7 2 2" xfId="48600"/>
    <cellStyle name="Normal 215 7 2 3" xfId="61073"/>
    <cellStyle name="Normal 215 7 3" xfId="41395"/>
    <cellStyle name="Normal 215 7 4" xfId="61074"/>
    <cellStyle name="Normal 215 8" xfId="17725"/>
    <cellStyle name="Normal 215 8 2" xfId="25167"/>
    <cellStyle name="Normal 215 8 2 2" xfId="49690"/>
    <cellStyle name="Normal 215 8 2 3" xfId="61075"/>
    <cellStyle name="Normal 215 8 3" xfId="42424"/>
    <cellStyle name="Normal 215 8 4" xfId="61076"/>
    <cellStyle name="Normal 215 9" xfId="19612"/>
    <cellStyle name="Normal 215 9 2" xfId="44188"/>
    <cellStyle name="Normal 215 9 3" xfId="61077"/>
    <cellStyle name="Normal 216" xfId="1533"/>
    <cellStyle name="Normal 216 10" xfId="8160"/>
    <cellStyle name="Normal 216 10 2" xfId="33177"/>
    <cellStyle name="Normal 216 11" xfId="27394"/>
    <cellStyle name="Normal 216 11 2" xfId="61078"/>
    <cellStyle name="Normal 216 12" xfId="61079"/>
    <cellStyle name="Normal 216 2" xfId="1534"/>
    <cellStyle name="Normal 216 2 10" xfId="27395"/>
    <cellStyle name="Normal 216 2 10 2" xfId="61080"/>
    <cellStyle name="Normal 216 2 11" xfId="61081"/>
    <cellStyle name="Normal 216 2 2" xfId="3025"/>
    <cellStyle name="Normal 216 2 2 2" xfId="7190"/>
    <cellStyle name="Normal 216 2 2 2 2" xfId="26176"/>
    <cellStyle name="Normal 216 2 2 2 2 2" xfId="50699"/>
    <cellStyle name="Normal 216 2 2 2 2 3" xfId="61082"/>
    <cellStyle name="Normal 216 2 2 2 3" xfId="18691"/>
    <cellStyle name="Normal 216 2 2 2 3 2" xfId="43385"/>
    <cellStyle name="Normal 216 2 2 2 4" xfId="11120"/>
    <cellStyle name="Normal 216 2 2 2 4 2" xfId="36137"/>
    <cellStyle name="Normal 216 2 2 2 5" xfId="32264"/>
    <cellStyle name="Normal 216 2 2 3" xfId="5211"/>
    <cellStyle name="Normal 216 2 2 3 2" xfId="12687"/>
    <cellStyle name="Normal 216 2 2 3 2 2" xfId="37704"/>
    <cellStyle name="Normal 216 2 2 3 3" xfId="30333"/>
    <cellStyle name="Normal 216 2 2 4" xfId="9177"/>
    <cellStyle name="Normal 216 2 2 4 2" xfId="34194"/>
    <cellStyle name="Normal 216 2 2 5" xfId="28401"/>
    <cellStyle name="Normal 216 2 2 5 2" xfId="61083"/>
    <cellStyle name="Normal 216 2 2 6" xfId="61084"/>
    <cellStyle name="Normal 216 2 3" xfId="6159"/>
    <cellStyle name="Normal 216 2 3 2" xfId="20929"/>
    <cellStyle name="Normal 216 2 3 2 2" xfId="45490"/>
    <cellStyle name="Normal 216 2 3 2 3" xfId="61085"/>
    <cellStyle name="Normal 216 2 3 3" xfId="14379"/>
    <cellStyle name="Normal 216 2 3 3 2" xfId="39253"/>
    <cellStyle name="Normal 216 2 3 4" xfId="10114"/>
    <cellStyle name="Normal 216 2 3 4 2" xfId="35131"/>
    <cellStyle name="Normal 216 2 3 5" xfId="31258"/>
    <cellStyle name="Normal 216 2 4" xfId="4205"/>
    <cellStyle name="Normal 216 2 4 2" xfId="21940"/>
    <cellStyle name="Normal 216 2 4 2 2" xfId="46499"/>
    <cellStyle name="Normal 216 2 4 2 3" xfId="61086"/>
    <cellStyle name="Normal 216 2 4 3" xfId="12688"/>
    <cellStyle name="Normal 216 2 4 3 2" xfId="37705"/>
    <cellStyle name="Normal 216 2 4 4" xfId="29327"/>
    <cellStyle name="Normal 216 2 5" xfId="15586"/>
    <cellStyle name="Normal 216 2 5 2" xfId="22962"/>
    <cellStyle name="Normal 216 2 5 2 2" xfId="47505"/>
    <cellStyle name="Normal 216 2 5 2 3" xfId="61087"/>
    <cellStyle name="Normal 216 2 5 3" xfId="40383"/>
    <cellStyle name="Normal 216 2 5 4" xfId="61088"/>
    <cellStyle name="Normal 216 2 6" xfId="16644"/>
    <cellStyle name="Normal 216 2 6 2" xfId="24064"/>
    <cellStyle name="Normal 216 2 6 2 2" xfId="48603"/>
    <cellStyle name="Normal 216 2 6 2 3" xfId="61089"/>
    <cellStyle name="Normal 216 2 6 3" xfId="41398"/>
    <cellStyle name="Normal 216 2 6 4" xfId="61090"/>
    <cellStyle name="Normal 216 2 7" xfId="17728"/>
    <cellStyle name="Normal 216 2 7 2" xfId="25170"/>
    <cellStyle name="Normal 216 2 7 2 2" xfId="49693"/>
    <cellStyle name="Normal 216 2 7 2 3" xfId="61091"/>
    <cellStyle name="Normal 216 2 7 3" xfId="42427"/>
    <cellStyle name="Normal 216 2 7 4" xfId="61092"/>
    <cellStyle name="Normal 216 2 8" xfId="19615"/>
    <cellStyle name="Normal 216 2 8 2" xfId="44191"/>
    <cellStyle name="Normal 216 2 8 3" xfId="61093"/>
    <cellStyle name="Normal 216 2 9" xfId="8161"/>
    <cellStyle name="Normal 216 2 9 2" xfId="33178"/>
    <cellStyle name="Normal 216 3" xfId="3024"/>
    <cellStyle name="Normal 216 3 2" xfId="7189"/>
    <cellStyle name="Normal 216 3 2 2" xfId="26175"/>
    <cellStyle name="Normal 216 3 2 2 2" xfId="50698"/>
    <cellStyle name="Normal 216 3 2 2 3" xfId="61094"/>
    <cellStyle name="Normal 216 3 2 3" xfId="18690"/>
    <cellStyle name="Normal 216 3 2 3 2" xfId="43384"/>
    <cellStyle name="Normal 216 3 2 4" xfId="11119"/>
    <cellStyle name="Normal 216 3 2 4 2" xfId="36136"/>
    <cellStyle name="Normal 216 3 2 5" xfId="32263"/>
    <cellStyle name="Normal 216 3 3" xfId="5210"/>
    <cellStyle name="Normal 216 3 3 2" xfId="12689"/>
    <cellStyle name="Normal 216 3 3 2 2" xfId="37706"/>
    <cellStyle name="Normal 216 3 3 3" xfId="30332"/>
    <cellStyle name="Normal 216 3 4" xfId="9176"/>
    <cellStyle name="Normal 216 3 4 2" xfId="34193"/>
    <cellStyle name="Normal 216 3 5" xfId="28400"/>
    <cellStyle name="Normal 216 3 5 2" xfId="61095"/>
    <cellStyle name="Normal 216 3 6" xfId="61096"/>
    <cellStyle name="Normal 216 4" xfId="6158"/>
    <cellStyle name="Normal 216 4 2" xfId="20928"/>
    <cellStyle name="Normal 216 4 2 2" xfId="45489"/>
    <cellStyle name="Normal 216 4 2 3" xfId="61097"/>
    <cellStyle name="Normal 216 4 3" xfId="14378"/>
    <cellStyle name="Normal 216 4 3 2" xfId="39252"/>
    <cellStyle name="Normal 216 4 4" xfId="10113"/>
    <cellStyle name="Normal 216 4 4 2" xfId="35130"/>
    <cellStyle name="Normal 216 4 5" xfId="31257"/>
    <cellStyle name="Normal 216 5" xfId="4204"/>
    <cellStyle name="Normal 216 5 2" xfId="21939"/>
    <cellStyle name="Normal 216 5 2 2" xfId="46498"/>
    <cellStyle name="Normal 216 5 2 3" xfId="61098"/>
    <cellStyle name="Normal 216 5 3" xfId="12690"/>
    <cellStyle name="Normal 216 5 3 2" xfId="37707"/>
    <cellStyle name="Normal 216 5 4" xfId="29326"/>
    <cellStyle name="Normal 216 6" xfId="15585"/>
    <cellStyle name="Normal 216 6 2" xfId="22961"/>
    <cellStyle name="Normal 216 6 2 2" xfId="47504"/>
    <cellStyle name="Normal 216 6 2 3" xfId="61099"/>
    <cellStyle name="Normal 216 6 3" xfId="40382"/>
    <cellStyle name="Normal 216 6 4" xfId="61100"/>
    <cellStyle name="Normal 216 7" xfId="16643"/>
    <cellStyle name="Normal 216 7 2" xfId="24063"/>
    <cellStyle name="Normal 216 7 2 2" xfId="48602"/>
    <cellStyle name="Normal 216 7 2 3" xfId="61101"/>
    <cellStyle name="Normal 216 7 3" xfId="41397"/>
    <cellStyle name="Normal 216 7 4" xfId="61102"/>
    <cellStyle name="Normal 216 8" xfId="17727"/>
    <cellStyle name="Normal 216 8 2" xfId="25169"/>
    <cellStyle name="Normal 216 8 2 2" xfId="49692"/>
    <cellStyle name="Normal 216 8 2 3" xfId="61103"/>
    <cellStyle name="Normal 216 8 3" xfId="42426"/>
    <cellStyle name="Normal 216 8 4" xfId="61104"/>
    <cellStyle name="Normal 216 9" xfId="19614"/>
    <cellStyle name="Normal 216 9 2" xfId="44190"/>
    <cellStyle name="Normal 216 9 3" xfId="61105"/>
    <cellStyle name="Normal 217" xfId="1535"/>
    <cellStyle name="Normal 217 10" xfId="8162"/>
    <cellStyle name="Normal 217 10 2" xfId="33179"/>
    <cellStyle name="Normal 217 11" xfId="27396"/>
    <cellStyle name="Normal 217 11 2" xfId="61106"/>
    <cellStyle name="Normal 217 12" xfId="61107"/>
    <cellStyle name="Normal 217 2" xfId="1536"/>
    <cellStyle name="Normal 217 2 10" xfId="27397"/>
    <cellStyle name="Normal 217 2 10 2" xfId="61108"/>
    <cellStyle name="Normal 217 2 11" xfId="61109"/>
    <cellStyle name="Normal 217 2 2" xfId="3027"/>
    <cellStyle name="Normal 217 2 2 2" xfId="7192"/>
    <cellStyle name="Normal 217 2 2 2 2" xfId="26178"/>
    <cellStyle name="Normal 217 2 2 2 2 2" xfId="50701"/>
    <cellStyle name="Normal 217 2 2 2 2 3" xfId="61110"/>
    <cellStyle name="Normal 217 2 2 2 3" xfId="18693"/>
    <cellStyle name="Normal 217 2 2 2 3 2" xfId="43387"/>
    <cellStyle name="Normal 217 2 2 2 4" xfId="11122"/>
    <cellStyle name="Normal 217 2 2 2 4 2" xfId="36139"/>
    <cellStyle name="Normal 217 2 2 2 5" xfId="32266"/>
    <cellStyle name="Normal 217 2 2 3" xfId="5213"/>
    <cellStyle name="Normal 217 2 2 3 2" xfId="12691"/>
    <cellStyle name="Normal 217 2 2 3 2 2" xfId="37708"/>
    <cellStyle name="Normal 217 2 2 3 3" xfId="30335"/>
    <cellStyle name="Normal 217 2 2 4" xfId="9179"/>
    <cellStyle name="Normal 217 2 2 4 2" xfId="34196"/>
    <cellStyle name="Normal 217 2 2 5" xfId="28403"/>
    <cellStyle name="Normal 217 2 2 5 2" xfId="61111"/>
    <cellStyle name="Normal 217 2 2 6" xfId="61112"/>
    <cellStyle name="Normal 217 2 3" xfId="6161"/>
    <cellStyle name="Normal 217 2 3 2" xfId="20931"/>
    <cellStyle name="Normal 217 2 3 2 2" xfId="45492"/>
    <cellStyle name="Normal 217 2 3 2 3" xfId="61113"/>
    <cellStyle name="Normal 217 2 3 3" xfId="14381"/>
    <cellStyle name="Normal 217 2 3 3 2" xfId="39255"/>
    <cellStyle name="Normal 217 2 3 4" xfId="10116"/>
    <cellStyle name="Normal 217 2 3 4 2" xfId="35133"/>
    <cellStyle name="Normal 217 2 3 5" xfId="31260"/>
    <cellStyle name="Normal 217 2 4" xfId="4207"/>
    <cellStyle name="Normal 217 2 4 2" xfId="21942"/>
    <cellStyle name="Normal 217 2 4 2 2" xfId="46501"/>
    <cellStyle name="Normal 217 2 4 2 3" xfId="61114"/>
    <cellStyle name="Normal 217 2 4 3" xfId="12692"/>
    <cellStyle name="Normal 217 2 4 3 2" xfId="37709"/>
    <cellStyle name="Normal 217 2 4 4" xfId="29329"/>
    <cellStyle name="Normal 217 2 5" xfId="15588"/>
    <cellStyle name="Normal 217 2 5 2" xfId="22964"/>
    <cellStyle name="Normal 217 2 5 2 2" xfId="47507"/>
    <cellStyle name="Normal 217 2 5 2 3" xfId="61115"/>
    <cellStyle name="Normal 217 2 5 3" xfId="40385"/>
    <cellStyle name="Normal 217 2 5 4" xfId="61116"/>
    <cellStyle name="Normal 217 2 6" xfId="16646"/>
    <cellStyle name="Normal 217 2 6 2" xfId="24066"/>
    <cellStyle name="Normal 217 2 6 2 2" xfId="48605"/>
    <cellStyle name="Normal 217 2 6 2 3" xfId="61117"/>
    <cellStyle name="Normal 217 2 6 3" xfId="41400"/>
    <cellStyle name="Normal 217 2 6 4" xfId="61118"/>
    <cellStyle name="Normal 217 2 7" xfId="17730"/>
    <cellStyle name="Normal 217 2 7 2" xfId="25172"/>
    <cellStyle name="Normal 217 2 7 2 2" xfId="49695"/>
    <cellStyle name="Normal 217 2 7 2 3" xfId="61119"/>
    <cellStyle name="Normal 217 2 7 3" xfId="42429"/>
    <cellStyle name="Normal 217 2 7 4" xfId="61120"/>
    <cellStyle name="Normal 217 2 8" xfId="19617"/>
    <cellStyle name="Normal 217 2 8 2" xfId="44193"/>
    <cellStyle name="Normal 217 2 8 3" xfId="61121"/>
    <cellStyle name="Normal 217 2 9" xfId="8163"/>
    <cellStyle name="Normal 217 2 9 2" xfId="33180"/>
    <cellStyle name="Normal 217 3" xfId="3026"/>
    <cellStyle name="Normal 217 3 2" xfId="7191"/>
    <cellStyle name="Normal 217 3 2 2" xfId="26177"/>
    <cellStyle name="Normal 217 3 2 2 2" xfId="50700"/>
    <cellStyle name="Normal 217 3 2 2 3" xfId="61122"/>
    <cellStyle name="Normal 217 3 2 3" xfId="18692"/>
    <cellStyle name="Normal 217 3 2 3 2" xfId="43386"/>
    <cellStyle name="Normal 217 3 2 4" xfId="11121"/>
    <cellStyle name="Normal 217 3 2 4 2" xfId="36138"/>
    <cellStyle name="Normal 217 3 2 5" xfId="32265"/>
    <cellStyle name="Normal 217 3 3" xfId="5212"/>
    <cellStyle name="Normal 217 3 3 2" xfId="12693"/>
    <cellStyle name="Normal 217 3 3 2 2" xfId="37710"/>
    <cellStyle name="Normal 217 3 3 3" xfId="30334"/>
    <cellStyle name="Normal 217 3 4" xfId="9178"/>
    <cellStyle name="Normal 217 3 4 2" xfId="34195"/>
    <cellStyle name="Normal 217 3 5" xfId="28402"/>
    <cellStyle name="Normal 217 3 5 2" xfId="61123"/>
    <cellStyle name="Normal 217 3 6" xfId="61124"/>
    <cellStyle name="Normal 217 4" xfId="6160"/>
    <cellStyle name="Normal 217 4 2" xfId="20930"/>
    <cellStyle name="Normal 217 4 2 2" xfId="45491"/>
    <cellStyle name="Normal 217 4 2 3" xfId="61125"/>
    <cellStyle name="Normal 217 4 3" xfId="14380"/>
    <cellStyle name="Normal 217 4 3 2" xfId="39254"/>
    <cellStyle name="Normal 217 4 4" xfId="10115"/>
    <cellStyle name="Normal 217 4 4 2" xfId="35132"/>
    <cellStyle name="Normal 217 4 5" xfId="31259"/>
    <cellStyle name="Normal 217 5" xfId="4206"/>
    <cellStyle name="Normal 217 5 2" xfId="21941"/>
    <cellStyle name="Normal 217 5 2 2" xfId="46500"/>
    <cellStyle name="Normal 217 5 2 3" xfId="61126"/>
    <cellStyle name="Normal 217 5 3" xfId="12694"/>
    <cellStyle name="Normal 217 5 3 2" xfId="37711"/>
    <cellStyle name="Normal 217 5 4" xfId="29328"/>
    <cellStyle name="Normal 217 6" xfId="15587"/>
    <cellStyle name="Normal 217 6 2" xfId="22963"/>
    <cellStyle name="Normal 217 6 2 2" xfId="47506"/>
    <cellStyle name="Normal 217 6 2 3" xfId="61127"/>
    <cellStyle name="Normal 217 6 3" xfId="40384"/>
    <cellStyle name="Normal 217 6 4" xfId="61128"/>
    <cellStyle name="Normal 217 7" xfId="16645"/>
    <cellStyle name="Normal 217 7 2" xfId="24065"/>
    <cellStyle name="Normal 217 7 2 2" xfId="48604"/>
    <cellStyle name="Normal 217 7 2 3" xfId="61129"/>
    <cellStyle name="Normal 217 7 3" xfId="41399"/>
    <cellStyle name="Normal 217 7 4" xfId="61130"/>
    <cellStyle name="Normal 217 8" xfId="17729"/>
    <cellStyle name="Normal 217 8 2" xfId="25171"/>
    <cellStyle name="Normal 217 8 2 2" xfId="49694"/>
    <cellStyle name="Normal 217 8 2 3" xfId="61131"/>
    <cellStyle name="Normal 217 8 3" xfId="42428"/>
    <cellStyle name="Normal 217 8 4" xfId="61132"/>
    <cellStyle name="Normal 217 9" xfId="19616"/>
    <cellStyle name="Normal 217 9 2" xfId="44192"/>
    <cellStyle name="Normal 217 9 3" xfId="61133"/>
    <cellStyle name="Normal 218" xfId="1537"/>
    <cellStyle name="Normal 218 10" xfId="8164"/>
    <cellStyle name="Normal 218 10 2" xfId="33181"/>
    <cellStyle name="Normal 218 11" xfId="27398"/>
    <cellStyle name="Normal 218 11 2" xfId="61134"/>
    <cellStyle name="Normal 218 12" xfId="61135"/>
    <cellStyle name="Normal 218 2" xfId="1538"/>
    <cellStyle name="Normal 218 2 10" xfId="27399"/>
    <cellStyle name="Normal 218 2 10 2" xfId="61136"/>
    <cellStyle name="Normal 218 2 11" xfId="61137"/>
    <cellStyle name="Normal 218 2 2" xfId="3029"/>
    <cellStyle name="Normal 218 2 2 2" xfId="7194"/>
    <cellStyle name="Normal 218 2 2 2 2" xfId="26180"/>
    <cellStyle name="Normal 218 2 2 2 2 2" xfId="50703"/>
    <cellStyle name="Normal 218 2 2 2 2 3" xfId="61138"/>
    <cellStyle name="Normal 218 2 2 2 3" xfId="18695"/>
    <cellStyle name="Normal 218 2 2 2 3 2" xfId="43389"/>
    <cellStyle name="Normal 218 2 2 2 4" xfId="11124"/>
    <cellStyle name="Normal 218 2 2 2 4 2" xfId="36141"/>
    <cellStyle name="Normal 218 2 2 2 5" xfId="32268"/>
    <cellStyle name="Normal 218 2 2 3" xfId="5215"/>
    <cellStyle name="Normal 218 2 2 3 2" xfId="12695"/>
    <cellStyle name="Normal 218 2 2 3 2 2" xfId="37712"/>
    <cellStyle name="Normal 218 2 2 3 3" xfId="30337"/>
    <cellStyle name="Normal 218 2 2 4" xfId="9181"/>
    <cellStyle name="Normal 218 2 2 4 2" xfId="34198"/>
    <cellStyle name="Normal 218 2 2 5" xfId="28405"/>
    <cellStyle name="Normal 218 2 2 5 2" xfId="61139"/>
    <cellStyle name="Normal 218 2 2 6" xfId="61140"/>
    <cellStyle name="Normal 218 2 3" xfId="6163"/>
    <cellStyle name="Normal 218 2 3 2" xfId="20933"/>
    <cellStyle name="Normal 218 2 3 2 2" xfId="45494"/>
    <cellStyle name="Normal 218 2 3 2 3" xfId="61141"/>
    <cellStyle name="Normal 218 2 3 3" xfId="14383"/>
    <cellStyle name="Normal 218 2 3 3 2" xfId="39257"/>
    <cellStyle name="Normal 218 2 3 4" xfId="10118"/>
    <cellStyle name="Normal 218 2 3 4 2" xfId="35135"/>
    <cellStyle name="Normal 218 2 3 5" xfId="31262"/>
    <cellStyle name="Normal 218 2 4" xfId="4209"/>
    <cellStyle name="Normal 218 2 4 2" xfId="21944"/>
    <cellStyle name="Normal 218 2 4 2 2" xfId="46503"/>
    <cellStyle name="Normal 218 2 4 2 3" xfId="61142"/>
    <cellStyle name="Normal 218 2 4 3" xfId="12696"/>
    <cellStyle name="Normal 218 2 4 3 2" xfId="37713"/>
    <cellStyle name="Normal 218 2 4 4" xfId="29331"/>
    <cellStyle name="Normal 218 2 5" xfId="15590"/>
    <cellStyle name="Normal 218 2 5 2" xfId="22966"/>
    <cellStyle name="Normal 218 2 5 2 2" xfId="47509"/>
    <cellStyle name="Normal 218 2 5 2 3" xfId="61143"/>
    <cellStyle name="Normal 218 2 5 3" xfId="40387"/>
    <cellStyle name="Normal 218 2 5 4" xfId="61144"/>
    <cellStyle name="Normal 218 2 6" xfId="16648"/>
    <cellStyle name="Normal 218 2 6 2" xfId="24068"/>
    <cellStyle name="Normal 218 2 6 2 2" xfId="48607"/>
    <cellStyle name="Normal 218 2 6 2 3" xfId="61145"/>
    <cellStyle name="Normal 218 2 6 3" xfId="41402"/>
    <cellStyle name="Normal 218 2 6 4" xfId="61146"/>
    <cellStyle name="Normal 218 2 7" xfId="17732"/>
    <cellStyle name="Normal 218 2 7 2" xfId="25174"/>
    <cellStyle name="Normal 218 2 7 2 2" xfId="49697"/>
    <cellStyle name="Normal 218 2 7 2 3" xfId="61147"/>
    <cellStyle name="Normal 218 2 7 3" xfId="42431"/>
    <cellStyle name="Normal 218 2 7 4" xfId="61148"/>
    <cellStyle name="Normal 218 2 8" xfId="19619"/>
    <cellStyle name="Normal 218 2 8 2" xfId="44195"/>
    <cellStyle name="Normal 218 2 8 3" xfId="61149"/>
    <cellStyle name="Normal 218 2 9" xfId="8165"/>
    <cellStyle name="Normal 218 2 9 2" xfId="33182"/>
    <cellStyle name="Normal 218 3" xfId="3028"/>
    <cellStyle name="Normal 218 3 2" xfId="7193"/>
    <cellStyle name="Normal 218 3 2 2" xfId="26179"/>
    <cellStyle name="Normal 218 3 2 2 2" xfId="50702"/>
    <cellStyle name="Normal 218 3 2 2 3" xfId="61150"/>
    <cellStyle name="Normal 218 3 2 3" xfId="18694"/>
    <cellStyle name="Normal 218 3 2 3 2" xfId="43388"/>
    <cellStyle name="Normal 218 3 2 4" xfId="11123"/>
    <cellStyle name="Normal 218 3 2 4 2" xfId="36140"/>
    <cellStyle name="Normal 218 3 2 5" xfId="32267"/>
    <cellStyle name="Normal 218 3 3" xfId="5214"/>
    <cellStyle name="Normal 218 3 3 2" xfId="12697"/>
    <cellStyle name="Normal 218 3 3 2 2" xfId="37714"/>
    <cellStyle name="Normal 218 3 3 3" xfId="30336"/>
    <cellStyle name="Normal 218 3 4" xfId="9180"/>
    <cellStyle name="Normal 218 3 4 2" xfId="34197"/>
    <cellStyle name="Normal 218 3 5" xfId="28404"/>
    <cellStyle name="Normal 218 3 5 2" xfId="61151"/>
    <cellStyle name="Normal 218 3 6" xfId="61152"/>
    <cellStyle name="Normal 218 4" xfId="6162"/>
    <cellStyle name="Normal 218 4 2" xfId="20932"/>
    <cellStyle name="Normal 218 4 2 2" xfId="45493"/>
    <cellStyle name="Normal 218 4 2 3" xfId="61153"/>
    <cellStyle name="Normal 218 4 3" xfId="14382"/>
    <cellStyle name="Normal 218 4 3 2" xfId="39256"/>
    <cellStyle name="Normal 218 4 4" xfId="10117"/>
    <cellStyle name="Normal 218 4 4 2" xfId="35134"/>
    <cellStyle name="Normal 218 4 5" xfId="31261"/>
    <cellStyle name="Normal 218 5" xfId="4208"/>
    <cellStyle name="Normal 218 5 2" xfId="21943"/>
    <cellStyle name="Normal 218 5 2 2" xfId="46502"/>
    <cellStyle name="Normal 218 5 2 3" xfId="61154"/>
    <cellStyle name="Normal 218 5 3" xfId="12698"/>
    <cellStyle name="Normal 218 5 3 2" xfId="37715"/>
    <cellStyle name="Normal 218 5 4" xfId="29330"/>
    <cellStyle name="Normal 218 6" xfId="15589"/>
    <cellStyle name="Normal 218 6 2" xfId="22965"/>
    <cellStyle name="Normal 218 6 2 2" xfId="47508"/>
    <cellStyle name="Normal 218 6 2 3" xfId="61155"/>
    <cellStyle name="Normal 218 6 3" xfId="40386"/>
    <cellStyle name="Normal 218 6 4" xfId="61156"/>
    <cellStyle name="Normal 218 7" xfId="16647"/>
    <cellStyle name="Normal 218 7 2" xfId="24067"/>
    <cellStyle name="Normal 218 7 2 2" xfId="48606"/>
    <cellStyle name="Normal 218 7 2 3" xfId="61157"/>
    <cellStyle name="Normal 218 7 3" xfId="41401"/>
    <cellStyle name="Normal 218 7 4" xfId="61158"/>
    <cellStyle name="Normal 218 8" xfId="17731"/>
    <cellStyle name="Normal 218 8 2" xfId="25173"/>
    <cellStyle name="Normal 218 8 2 2" xfId="49696"/>
    <cellStyle name="Normal 218 8 2 3" xfId="61159"/>
    <cellStyle name="Normal 218 8 3" xfId="42430"/>
    <cellStyle name="Normal 218 8 4" xfId="61160"/>
    <cellStyle name="Normal 218 9" xfId="19618"/>
    <cellStyle name="Normal 218 9 2" xfId="44194"/>
    <cellStyle name="Normal 218 9 3" xfId="61161"/>
    <cellStyle name="Normal 219" xfId="1539"/>
    <cellStyle name="Normal 219 10" xfId="8166"/>
    <cellStyle name="Normal 219 10 2" xfId="33183"/>
    <cellStyle name="Normal 219 11" xfId="27400"/>
    <cellStyle name="Normal 219 11 2" xfId="61162"/>
    <cellStyle name="Normal 219 12" xfId="61163"/>
    <cellStyle name="Normal 219 2" xfId="1540"/>
    <cellStyle name="Normal 219 2 10" xfId="27401"/>
    <cellStyle name="Normal 219 2 10 2" xfId="61164"/>
    <cellStyle name="Normal 219 2 11" xfId="61165"/>
    <cellStyle name="Normal 219 2 2" xfId="3031"/>
    <cellStyle name="Normal 219 2 2 2" xfId="7196"/>
    <cellStyle name="Normal 219 2 2 2 2" xfId="26182"/>
    <cellStyle name="Normal 219 2 2 2 2 2" xfId="50705"/>
    <cellStyle name="Normal 219 2 2 2 2 3" xfId="61166"/>
    <cellStyle name="Normal 219 2 2 2 3" xfId="18697"/>
    <cellStyle name="Normal 219 2 2 2 3 2" xfId="43391"/>
    <cellStyle name="Normal 219 2 2 2 4" xfId="11126"/>
    <cellStyle name="Normal 219 2 2 2 4 2" xfId="36143"/>
    <cellStyle name="Normal 219 2 2 2 5" xfId="32270"/>
    <cellStyle name="Normal 219 2 2 3" xfId="5217"/>
    <cellStyle name="Normal 219 2 2 3 2" xfId="12699"/>
    <cellStyle name="Normal 219 2 2 3 2 2" xfId="37716"/>
    <cellStyle name="Normal 219 2 2 3 3" xfId="30339"/>
    <cellStyle name="Normal 219 2 2 4" xfId="9183"/>
    <cellStyle name="Normal 219 2 2 4 2" xfId="34200"/>
    <cellStyle name="Normal 219 2 2 5" xfId="28407"/>
    <cellStyle name="Normal 219 2 2 5 2" xfId="61167"/>
    <cellStyle name="Normal 219 2 2 6" xfId="61168"/>
    <cellStyle name="Normal 219 2 3" xfId="6165"/>
    <cellStyle name="Normal 219 2 3 2" xfId="20935"/>
    <cellStyle name="Normal 219 2 3 2 2" xfId="45496"/>
    <cellStyle name="Normal 219 2 3 2 3" xfId="61169"/>
    <cellStyle name="Normal 219 2 3 3" xfId="14385"/>
    <cellStyle name="Normal 219 2 3 3 2" xfId="39259"/>
    <cellStyle name="Normal 219 2 3 4" xfId="10120"/>
    <cellStyle name="Normal 219 2 3 4 2" xfId="35137"/>
    <cellStyle name="Normal 219 2 3 5" xfId="31264"/>
    <cellStyle name="Normal 219 2 4" xfId="4211"/>
    <cellStyle name="Normal 219 2 4 2" xfId="21946"/>
    <cellStyle name="Normal 219 2 4 2 2" xfId="46505"/>
    <cellStyle name="Normal 219 2 4 2 3" xfId="61170"/>
    <cellStyle name="Normal 219 2 4 3" xfId="12700"/>
    <cellStyle name="Normal 219 2 4 3 2" xfId="37717"/>
    <cellStyle name="Normal 219 2 4 4" xfId="29333"/>
    <cellStyle name="Normal 219 2 5" xfId="15592"/>
    <cellStyle name="Normal 219 2 5 2" xfId="22968"/>
    <cellStyle name="Normal 219 2 5 2 2" xfId="47511"/>
    <cellStyle name="Normal 219 2 5 2 3" xfId="61171"/>
    <cellStyle name="Normal 219 2 5 3" xfId="40389"/>
    <cellStyle name="Normal 219 2 5 4" xfId="61172"/>
    <cellStyle name="Normal 219 2 6" xfId="16650"/>
    <cellStyle name="Normal 219 2 6 2" xfId="24070"/>
    <cellStyle name="Normal 219 2 6 2 2" xfId="48609"/>
    <cellStyle name="Normal 219 2 6 2 3" xfId="61173"/>
    <cellStyle name="Normal 219 2 6 3" xfId="41404"/>
    <cellStyle name="Normal 219 2 6 4" xfId="61174"/>
    <cellStyle name="Normal 219 2 7" xfId="17734"/>
    <cellStyle name="Normal 219 2 7 2" xfId="25176"/>
    <cellStyle name="Normal 219 2 7 2 2" xfId="49699"/>
    <cellStyle name="Normal 219 2 7 2 3" xfId="61175"/>
    <cellStyle name="Normal 219 2 7 3" xfId="42433"/>
    <cellStyle name="Normal 219 2 7 4" xfId="61176"/>
    <cellStyle name="Normal 219 2 8" xfId="19621"/>
    <cellStyle name="Normal 219 2 8 2" xfId="44197"/>
    <cellStyle name="Normal 219 2 8 3" xfId="61177"/>
    <cellStyle name="Normal 219 2 9" xfId="8167"/>
    <cellStyle name="Normal 219 2 9 2" xfId="33184"/>
    <cellStyle name="Normal 219 3" xfId="3030"/>
    <cellStyle name="Normal 219 3 2" xfId="7195"/>
    <cellStyle name="Normal 219 3 2 2" xfId="26181"/>
    <cellStyle name="Normal 219 3 2 2 2" xfId="50704"/>
    <cellStyle name="Normal 219 3 2 2 3" xfId="61178"/>
    <cellStyle name="Normal 219 3 2 3" xfId="18696"/>
    <cellStyle name="Normal 219 3 2 3 2" xfId="43390"/>
    <cellStyle name="Normal 219 3 2 4" xfId="11125"/>
    <cellStyle name="Normal 219 3 2 4 2" xfId="36142"/>
    <cellStyle name="Normal 219 3 2 5" xfId="32269"/>
    <cellStyle name="Normal 219 3 3" xfId="5216"/>
    <cellStyle name="Normal 219 3 3 2" xfId="12701"/>
    <cellStyle name="Normal 219 3 3 2 2" xfId="37718"/>
    <cellStyle name="Normal 219 3 3 3" xfId="30338"/>
    <cellStyle name="Normal 219 3 4" xfId="9182"/>
    <cellStyle name="Normal 219 3 4 2" xfId="34199"/>
    <cellStyle name="Normal 219 3 5" xfId="28406"/>
    <cellStyle name="Normal 219 3 5 2" xfId="61179"/>
    <cellStyle name="Normal 219 3 6" xfId="61180"/>
    <cellStyle name="Normal 219 4" xfId="6164"/>
    <cellStyle name="Normal 219 4 2" xfId="20934"/>
    <cellStyle name="Normal 219 4 2 2" xfId="45495"/>
    <cellStyle name="Normal 219 4 2 3" xfId="61181"/>
    <cellStyle name="Normal 219 4 3" xfId="14384"/>
    <cellStyle name="Normal 219 4 3 2" xfId="39258"/>
    <cellStyle name="Normal 219 4 4" xfId="10119"/>
    <cellStyle name="Normal 219 4 4 2" xfId="35136"/>
    <cellStyle name="Normal 219 4 5" xfId="31263"/>
    <cellStyle name="Normal 219 5" xfId="4210"/>
    <cellStyle name="Normal 219 5 2" xfId="21945"/>
    <cellStyle name="Normal 219 5 2 2" xfId="46504"/>
    <cellStyle name="Normal 219 5 2 3" xfId="61182"/>
    <cellStyle name="Normal 219 5 3" xfId="12702"/>
    <cellStyle name="Normal 219 5 3 2" xfId="37719"/>
    <cellStyle name="Normal 219 5 4" xfId="29332"/>
    <cellStyle name="Normal 219 6" xfId="15591"/>
    <cellStyle name="Normal 219 6 2" xfId="22967"/>
    <cellStyle name="Normal 219 6 2 2" xfId="47510"/>
    <cellStyle name="Normal 219 6 2 3" xfId="61183"/>
    <cellStyle name="Normal 219 6 3" xfId="40388"/>
    <cellStyle name="Normal 219 6 4" xfId="61184"/>
    <cellStyle name="Normal 219 7" xfId="16649"/>
    <cellStyle name="Normal 219 7 2" xfId="24069"/>
    <cellStyle name="Normal 219 7 2 2" xfId="48608"/>
    <cellStyle name="Normal 219 7 2 3" xfId="61185"/>
    <cellStyle name="Normal 219 7 3" xfId="41403"/>
    <cellStyle name="Normal 219 7 4" xfId="61186"/>
    <cellStyle name="Normal 219 8" xfId="17733"/>
    <cellStyle name="Normal 219 8 2" xfId="25175"/>
    <cellStyle name="Normal 219 8 2 2" xfId="49698"/>
    <cellStyle name="Normal 219 8 2 3" xfId="61187"/>
    <cellStyle name="Normal 219 8 3" xfId="42432"/>
    <cellStyle name="Normal 219 8 4" xfId="61188"/>
    <cellStyle name="Normal 219 9" xfId="19620"/>
    <cellStyle name="Normal 219 9 2" xfId="44196"/>
    <cellStyle name="Normal 219 9 3" xfId="61189"/>
    <cellStyle name="Normal 22" xfId="482"/>
    <cellStyle name="Normal 22 2" xfId="1541"/>
    <cellStyle name="Normal 22 2 10" xfId="27402"/>
    <cellStyle name="Normal 22 2 10 2" xfId="61190"/>
    <cellStyle name="Normal 22 2 11" xfId="61191"/>
    <cellStyle name="Normal 22 2 2" xfId="3033"/>
    <cellStyle name="Normal 22 2 2 2" xfId="7198"/>
    <cellStyle name="Normal 22 2 2 2 2" xfId="26184"/>
    <cellStyle name="Normal 22 2 2 2 2 2" xfId="50707"/>
    <cellStyle name="Normal 22 2 2 2 2 3" xfId="61192"/>
    <cellStyle name="Normal 22 2 2 2 3" xfId="18698"/>
    <cellStyle name="Normal 22 2 2 2 3 2" xfId="43392"/>
    <cellStyle name="Normal 22 2 2 2 4" xfId="11128"/>
    <cellStyle name="Normal 22 2 2 2 4 2" xfId="36145"/>
    <cellStyle name="Normal 22 2 2 2 5" xfId="32272"/>
    <cellStyle name="Normal 22 2 2 3" xfId="5219"/>
    <cellStyle name="Normal 22 2 2 3 2" xfId="12703"/>
    <cellStyle name="Normal 22 2 2 3 2 2" xfId="37720"/>
    <cellStyle name="Normal 22 2 2 3 3" xfId="30341"/>
    <cellStyle name="Normal 22 2 2 4" xfId="9185"/>
    <cellStyle name="Normal 22 2 2 4 2" xfId="34202"/>
    <cellStyle name="Normal 22 2 2 5" xfId="28409"/>
    <cellStyle name="Normal 22 2 2 5 2" xfId="61193"/>
    <cellStyle name="Normal 22 2 2 6" xfId="61194"/>
    <cellStyle name="Normal 22 2 3" xfId="6166"/>
    <cellStyle name="Normal 22 2 3 2" xfId="20936"/>
    <cellStyle name="Normal 22 2 3 2 2" xfId="45497"/>
    <cellStyle name="Normal 22 2 3 2 3" xfId="61195"/>
    <cellStyle name="Normal 22 2 3 3" xfId="14386"/>
    <cellStyle name="Normal 22 2 3 3 2" xfId="39260"/>
    <cellStyle name="Normal 22 2 3 4" xfId="10121"/>
    <cellStyle name="Normal 22 2 3 4 2" xfId="35138"/>
    <cellStyle name="Normal 22 2 3 5" xfId="31265"/>
    <cellStyle name="Normal 22 2 4" xfId="4212"/>
    <cellStyle name="Normal 22 2 4 2" xfId="21947"/>
    <cellStyle name="Normal 22 2 4 2 2" xfId="46506"/>
    <cellStyle name="Normal 22 2 4 2 3" xfId="61196"/>
    <cellStyle name="Normal 22 2 4 3" xfId="12704"/>
    <cellStyle name="Normal 22 2 4 3 2" xfId="37721"/>
    <cellStyle name="Normal 22 2 4 4" xfId="29334"/>
    <cellStyle name="Normal 22 2 5" xfId="15593"/>
    <cellStyle name="Normal 22 2 5 2" xfId="22969"/>
    <cellStyle name="Normal 22 2 5 2 2" xfId="47512"/>
    <cellStyle name="Normal 22 2 5 2 3" xfId="61197"/>
    <cellStyle name="Normal 22 2 5 3" xfId="40390"/>
    <cellStyle name="Normal 22 2 5 4" xfId="61198"/>
    <cellStyle name="Normal 22 2 6" xfId="16651"/>
    <cellStyle name="Normal 22 2 6 2" xfId="24071"/>
    <cellStyle name="Normal 22 2 6 2 2" xfId="48610"/>
    <cellStyle name="Normal 22 2 6 2 3" xfId="61199"/>
    <cellStyle name="Normal 22 2 6 3" xfId="41405"/>
    <cellStyle name="Normal 22 2 6 4" xfId="61200"/>
    <cellStyle name="Normal 22 2 7" xfId="17735"/>
    <cellStyle name="Normal 22 2 7 2" xfId="25177"/>
    <cellStyle name="Normal 22 2 7 2 2" xfId="49700"/>
    <cellStyle name="Normal 22 2 7 2 3" xfId="61201"/>
    <cellStyle name="Normal 22 2 7 3" xfId="42434"/>
    <cellStyle name="Normal 22 2 7 4" xfId="61202"/>
    <cellStyle name="Normal 22 2 8" xfId="19622"/>
    <cellStyle name="Normal 22 2 8 2" xfId="44198"/>
    <cellStyle name="Normal 22 2 8 3" xfId="61203"/>
    <cellStyle name="Normal 22 2 9" xfId="8168"/>
    <cellStyle name="Normal 22 2 9 2" xfId="33185"/>
    <cellStyle name="Normal 22 3" xfId="881"/>
    <cellStyle name="Normal 22 3 10" xfId="27071"/>
    <cellStyle name="Normal 22 3 10 2" xfId="61204"/>
    <cellStyle name="Normal 22 3 11" xfId="61205"/>
    <cellStyle name="Normal 22 3 2" xfId="5824"/>
    <cellStyle name="Normal 22 3 2 2" xfId="20136"/>
    <cellStyle name="Normal 22 3 2 2 2" xfId="44700"/>
    <cellStyle name="Normal 22 3 2 2 3" xfId="61206"/>
    <cellStyle name="Normal 22 3 2 3" xfId="13613"/>
    <cellStyle name="Normal 22 3 2 3 2" xfId="38591"/>
    <cellStyle name="Normal 22 3 2 4" xfId="9790"/>
    <cellStyle name="Normal 22 3 2 4 2" xfId="34807"/>
    <cellStyle name="Normal 22 3 2 5" xfId="30934"/>
    <cellStyle name="Normal 22 3 3" xfId="3881"/>
    <cellStyle name="Normal 22 3 3 2" xfId="20606"/>
    <cellStyle name="Normal 22 3 3 2 2" xfId="45167"/>
    <cellStyle name="Normal 22 3 3 2 3" xfId="61207"/>
    <cellStyle name="Normal 22 3 3 3" xfId="12705"/>
    <cellStyle name="Normal 22 3 3 3 2" xfId="37722"/>
    <cellStyle name="Normal 22 3 3 4" xfId="29003"/>
    <cellStyle name="Normal 22 3 4" xfId="14824"/>
    <cellStyle name="Normal 22 3 4 2" xfId="21629"/>
    <cellStyle name="Normal 22 3 4 2 2" xfId="46188"/>
    <cellStyle name="Normal 22 3 4 2 3" xfId="61208"/>
    <cellStyle name="Normal 22 3 4 3" xfId="39669"/>
    <cellStyle name="Normal 22 3 4 4" xfId="61209"/>
    <cellStyle name="Normal 22 3 5" xfId="15270"/>
    <cellStyle name="Normal 22 3 5 2" xfId="22650"/>
    <cellStyle name="Normal 22 3 5 2 2" xfId="47194"/>
    <cellStyle name="Normal 22 3 5 2 3" xfId="61210"/>
    <cellStyle name="Normal 22 3 5 3" xfId="40073"/>
    <cellStyle name="Normal 22 3 5 4" xfId="61211"/>
    <cellStyle name="Normal 22 3 6" xfId="16328"/>
    <cellStyle name="Normal 22 3 6 2" xfId="23740"/>
    <cellStyle name="Normal 22 3 6 2 2" xfId="48279"/>
    <cellStyle name="Normal 22 3 6 2 3" xfId="61212"/>
    <cellStyle name="Normal 22 3 6 3" xfId="41087"/>
    <cellStyle name="Normal 22 3 6 4" xfId="61213"/>
    <cellStyle name="Normal 22 3 7" xfId="17402"/>
    <cellStyle name="Normal 22 3 7 2" xfId="24846"/>
    <cellStyle name="Normal 22 3 7 2 2" xfId="49369"/>
    <cellStyle name="Normal 22 3 7 2 3" xfId="61214"/>
    <cellStyle name="Normal 22 3 7 3" xfId="42103"/>
    <cellStyle name="Normal 22 3 7 4" xfId="61215"/>
    <cellStyle name="Normal 22 3 8" xfId="19292"/>
    <cellStyle name="Normal 22 3 8 2" xfId="43878"/>
    <cellStyle name="Normal 22 3 8 3" xfId="61216"/>
    <cellStyle name="Normal 22 3 9" xfId="7837"/>
    <cellStyle name="Normal 22 3 9 2" xfId="32854"/>
    <cellStyle name="Normal 22 4" xfId="2187"/>
    <cellStyle name="Normal 22 5" xfId="2605"/>
    <cellStyle name="Normal 22 6" xfId="3032"/>
    <cellStyle name="Normal 22 6 2" xfId="7197"/>
    <cellStyle name="Normal 22 6 2 2" xfId="26183"/>
    <cellStyle name="Normal 22 6 2 2 2" xfId="50706"/>
    <cellStyle name="Normal 22 6 2 3" xfId="11127"/>
    <cellStyle name="Normal 22 6 2 3 2" xfId="36144"/>
    <cellStyle name="Normal 22 6 2 4" xfId="32271"/>
    <cellStyle name="Normal 22 6 3" xfId="5218"/>
    <cellStyle name="Normal 22 6 3 2" xfId="12706"/>
    <cellStyle name="Normal 22 6 3 2 2" xfId="37723"/>
    <cellStyle name="Normal 22 6 3 3" xfId="30340"/>
    <cellStyle name="Normal 22 6 4" xfId="9184"/>
    <cellStyle name="Normal 22 6 4 2" xfId="34201"/>
    <cellStyle name="Normal 22 6 5" xfId="28408"/>
    <cellStyle name="Normal 22 7" xfId="26691"/>
    <cellStyle name="Normal 220" xfId="1542"/>
    <cellStyle name="Normal 220 10" xfId="8169"/>
    <cellStyle name="Normal 220 10 2" xfId="33186"/>
    <cellStyle name="Normal 220 11" xfId="27403"/>
    <cellStyle name="Normal 220 11 2" xfId="61217"/>
    <cellStyle name="Normal 220 12" xfId="61218"/>
    <cellStyle name="Normal 220 2" xfId="1543"/>
    <cellStyle name="Normal 220 2 10" xfId="27404"/>
    <cellStyle name="Normal 220 2 10 2" xfId="61219"/>
    <cellStyle name="Normal 220 2 11" xfId="61220"/>
    <cellStyle name="Normal 220 2 2" xfId="3035"/>
    <cellStyle name="Normal 220 2 2 2" xfId="7200"/>
    <cellStyle name="Normal 220 2 2 2 2" xfId="26186"/>
    <cellStyle name="Normal 220 2 2 2 2 2" xfId="50709"/>
    <cellStyle name="Normal 220 2 2 2 2 3" xfId="61221"/>
    <cellStyle name="Normal 220 2 2 2 3" xfId="18700"/>
    <cellStyle name="Normal 220 2 2 2 3 2" xfId="43394"/>
    <cellStyle name="Normal 220 2 2 2 4" xfId="11130"/>
    <cellStyle name="Normal 220 2 2 2 4 2" xfId="36147"/>
    <cellStyle name="Normal 220 2 2 2 5" xfId="32274"/>
    <cellStyle name="Normal 220 2 2 3" xfId="5221"/>
    <cellStyle name="Normal 220 2 2 3 2" xfId="12707"/>
    <cellStyle name="Normal 220 2 2 3 2 2" xfId="37724"/>
    <cellStyle name="Normal 220 2 2 3 3" xfId="30343"/>
    <cellStyle name="Normal 220 2 2 4" xfId="9187"/>
    <cellStyle name="Normal 220 2 2 4 2" xfId="34204"/>
    <cellStyle name="Normal 220 2 2 5" xfId="28411"/>
    <cellStyle name="Normal 220 2 2 5 2" xfId="61222"/>
    <cellStyle name="Normal 220 2 2 6" xfId="61223"/>
    <cellStyle name="Normal 220 2 3" xfId="6168"/>
    <cellStyle name="Normal 220 2 3 2" xfId="20938"/>
    <cellStyle name="Normal 220 2 3 2 2" xfId="45499"/>
    <cellStyle name="Normal 220 2 3 2 3" xfId="61224"/>
    <cellStyle name="Normal 220 2 3 3" xfId="14388"/>
    <cellStyle name="Normal 220 2 3 3 2" xfId="39262"/>
    <cellStyle name="Normal 220 2 3 4" xfId="10123"/>
    <cellStyle name="Normal 220 2 3 4 2" xfId="35140"/>
    <cellStyle name="Normal 220 2 3 5" xfId="31267"/>
    <cellStyle name="Normal 220 2 4" xfId="4214"/>
    <cellStyle name="Normal 220 2 4 2" xfId="21949"/>
    <cellStyle name="Normal 220 2 4 2 2" xfId="46508"/>
    <cellStyle name="Normal 220 2 4 2 3" xfId="61225"/>
    <cellStyle name="Normal 220 2 4 3" xfId="12708"/>
    <cellStyle name="Normal 220 2 4 3 2" xfId="37725"/>
    <cellStyle name="Normal 220 2 4 4" xfId="29336"/>
    <cellStyle name="Normal 220 2 5" xfId="15595"/>
    <cellStyle name="Normal 220 2 5 2" xfId="22971"/>
    <cellStyle name="Normal 220 2 5 2 2" xfId="47514"/>
    <cellStyle name="Normal 220 2 5 2 3" xfId="61226"/>
    <cellStyle name="Normal 220 2 5 3" xfId="40392"/>
    <cellStyle name="Normal 220 2 5 4" xfId="61227"/>
    <cellStyle name="Normal 220 2 6" xfId="16653"/>
    <cellStyle name="Normal 220 2 6 2" xfId="24073"/>
    <cellStyle name="Normal 220 2 6 2 2" xfId="48612"/>
    <cellStyle name="Normal 220 2 6 2 3" xfId="61228"/>
    <cellStyle name="Normal 220 2 6 3" xfId="41407"/>
    <cellStyle name="Normal 220 2 6 4" xfId="61229"/>
    <cellStyle name="Normal 220 2 7" xfId="17737"/>
    <cellStyle name="Normal 220 2 7 2" xfId="25179"/>
    <cellStyle name="Normal 220 2 7 2 2" xfId="49702"/>
    <cellStyle name="Normal 220 2 7 2 3" xfId="61230"/>
    <cellStyle name="Normal 220 2 7 3" xfId="42436"/>
    <cellStyle name="Normal 220 2 7 4" xfId="61231"/>
    <cellStyle name="Normal 220 2 8" xfId="19624"/>
    <cellStyle name="Normal 220 2 8 2" xfId="44200"/>
    <cellStyle name="Normal 220 2 8 3" xfId="61232"/>
    <cellStyle name="Normal 220 2 9" xfId="8170"/>
    <cellStyle name="Normal 220 2 9 2" xfId="33187"/>
    <cellStyle name="Normal 220 3" xfId="3034"/>
    <cellStyle name="Normal 220 3 2" xfId="7199"/>
    <cellStyle name="Normal 220 3 2 2" xfId="26185"/>
    <cellStyle name="Normal 220 3 2 2 2" xfId="50708"/>
    <cellStyle name="Normal 220 3 2 2 3" xfId="61233"/>
    <cellStyle name="Normal 220 3 2 3" xfId="18699"/>
    <cellStyle name="Normal 220 3 2 3 2" xfId="43393"/>
    <cellStyle name="Normal 220 3 2 4" xfId="11129"/>
    <cellStyle name="Normal 220 3 2 4 2" xfId="36146"/>
    <cellStyle name="Normal 220 3 2 5" xfId="32273"/>
    <cellStyle name="Normal 220 3 3" xfId="5220"/>
    <cellStyle name="Normal 220 3 3 2" xfId="12709"/>
    <cellStyle name="Normal 220 3 3 2 2" xfId="37726"/>
    <cellStyle name="Normal 220 3 3 3" xfId="30342"/>
    <cellStyle name="Normal 220 3 4" xfId="9186"/>
    <cellStyle name="Normal 220 3 4 2" xfId="34203"/>
    <cellStyle name="Normal 220 3 5" xfId="28410"/>
    <cellStyle name="Normal 220 3 5 2" xfId="61234"/>
    <cellStyle name="Normal 220 3 6" xfId="61235"/>
    <cellStyle name="Normal 220 4" xfId="6167"/>
    <cellStyle name="Normal 220 4 2" xfId="20937"/>
    <cellStyle name="Normal 220 4 2 2" xfId="45498"/>
    <cellStyle name="Normal 220 4 2 3" xfId="61236"/>
    <cellStyle name="Normal 220 4 3" xfId="14387"/>
    <cellStyle name="Normal 220 4 3 2" xfId="39261"/>
    <cellStyle name="Normal 220 4 4" xfId="10122"/>
    <cellStyle name="Normal 220 4 4 2" xfId="35139"/>
    <cellStyle name="Normal 220 4 5" xfId="31266"/>
    <cellStyle name="Normal 220 5" xfId="4213"/>
    <cellStyle name="Normal 220 5 2" xfId="21948"/>
    <cellStyle name="Normal 220 5 2 2" xfId="46507"/>
    <cellStyle name="Normal 220 5 2 3" xfId="61237"/>
    <cellStyle name="Normal 220 5 3" xfId="12710"/>
    <cellStyle name="Normal 220 5 3 2" xfId="37727"/>
    <cellStyle name="Normal 220 5 4" xfId="29335"/>
    <cellStyle name="Normal 220 6" xfId="15594"/>
    <cellStyle name="Normal 220 6 2" xfId="22970"/>
    <cellStyle name="Normal 220 6 2 2" xfId="47513"/>
    <cellStyle name="Normal 220 6 2 3" xfId="61238"/>
    <cellStyle name="Normal 220 6 3" xfId="40391"/>
    <cellStyle name="Normal 220 6 4" xfId="61239"/>
    <cellStyle name="Normal 220 7" xfId="16652"/>
    <cellStyle name="Normal 220 7 2" xfId="24072"/>
    <cellStyle name="Normal 220 7 2 2" xfId="48611"/>
    <cellStyle name="Normal 220 7 2 3" xfId="61240"/>
    <cellStyle name="Normal 220 7 3" xfId="41406"/>
    <cellStyle name="Normal 220 7 4" xfId="61241"/>
    <cellStyle name="Normal 220 8" xfId="17736"/>
    <cellStyle name="Normal 220 8 2" xfId="25178"/>
    <cellStyle name="Normal 220 8 2 2" xfId="49701"/>
    <cellStyle name="Normal 220 8 2 3" xfId="61242"/>
    <cellStyle name="Normal 220 8 3" xfId="42435"/>
    <cellStyle name="Normal 220 8 4" xfId="61243"/>
    <cellStyle name="Normal 220 9" xfId="19623"/>
    <cellStyle name="Normal 220 9 2" xfId="44199"/>
    <cellStyle name="Normal 220 9 3" xfId="61244"/>
    <cellStyle name="Normal 221" xfId="1544"/>
    <cellStyle name="Normal 221 10" xfId="8171"/>
    <cellStyle name="Normal 221 10 2" xfId="33188"/>
    <cellStyle name="Normal 221 11" xfId="27405"/>
    <cellStyle name="Normal 221 11 2" xfId="61245"/>
    <cellStyle name="Normal 221 12" xfId="61246"/>
    <cellStyle name="Normal 221 2" xfId="1545"/>
    <cellStyle name="Normal 221 2 10" xfId="27406"/>
    <cellStyle name="Normal 221 2 10 2" xfId="61247"/>
    <cellStyle name="Normal 221 2 11" xfId="61248"/>
    <cellStyle name="Normal 221 2 2" xfId="3037"/>
    <cellStyle name="Normal 221 2 2 2" xfId="7202"/>
    <cellStyle name="Normal 221 2 2 2 2" xfId="26188"/>
    <cellStyle name="Normal 221 2 2 2 2 2" xfId="50711"/>
    <cellStyle name="Normal 221 2 2 2 2 3" xfId="61249"/>
    <cellStyle name="Normal 221 2 2 2 3" xfId="18702"/>
    <cellStyle name="Normal 221 2 2 2 3 2" xfId="43396"/>
    <cellStyle name="Normal 221 2 2 2 4" xfId="11132"/>
    <cellStyle name="Normal 221 2 2 2 4 2" xfId="36149"/>
    <cellStyle name="Normal 221 2 2 2 5" xfId="32276"/>
    <cellStyle name="Normal 221 2 2 3" xfId="5223"/>
    <cellStyle name="Normal 221 2 2 3 2" xfId="12711"/>
    <cellStyle name="Normal 221 2 2 3 2 2" xfId="37728"/>
    <cellStyle name="Normal 221 2 2 3 3" xfId="30345"/>
    <cellStyle name="Normal 221 2 2 4" xfId="9189"/>
    <cellStyle name="Normal 221 2 2 4 2" xfId="34206"/>
    <cellStyle name="Normal 221 2 2 5" xfId="28413"/>
    <cellStyle name="Normal 221 2 2 5 2" xfId="61250"/>
    <cellStyle name="Normal 221 2 2 6" xfId="61251"/>
    <cellStyle name="Normal 221 2 3" xfId="6170"/>
    <cellStyle name="Normal 221 2 3 2" xfId="20940"/>
    <cellStyle name="Normal 221 2 3 2 2" xfId="45501"/>
    <cellStyle name="Normal 221 2 3 2 3" xfId="61252"/>
    <cellStyle name="Normal 221 2 3 3" xfId="14390"/>
    <cellStyle name="Normal 221 2 3 3 2" xfId="39264"/>
    <cellStyle name="Normal 221 2 3 4" xfId="10125"/>
    <cellStyle name="Normal 221 2 3 4 2" xfId="35142"/>
    <cellStyle name="Normal 221 2 3 5" xfId="31269"/>
    <cellStyle name="Normal 221 2 4" xfId="4216"/>
    <cellStyle name="Normal 221 2 4 2" xfId="21951"/>
    <cellStyle name="Normal 221 2 4 2 2" xfId="46510"/>
    <cellStyle name="Normal 221 2 4 2 3" xfId="61253"/>
    <cellStyle name="Normal 221 2 4 3" xfId="12712"/>
    <cellStyle name="Normal 221 2 4 3 2" xfId="37729"/>
    <cellStyle name="Normal 221 2 4 4" xfId="29338"/>
    <cellStyle name="Normal 221 2 5" xfId="15597"/>
    <cellStyle name="Normal 221 2 5 2" xfId="22973"/>
    <cellStyle name="Normal 221 2 5 2 2" xfId="47516"/>
    <cellStyle name="Normal 221 2 5 2 3" xfId="61254"/>
    <cellStyle name="Normal 221 2 5 3" xfId="40394"/>
    <cellStyle name="Normal 221 2 5 4" xfId="61255"/>
    <cellStyle name="Normal 221 2 6" xfId="16655"/>
    <cellStyle name="Normal 221 2 6 2" xfId="24075"/>
    <cellStyle name="Normal 221 2 6 2 2" xfId="48614"/>
    <cellStyle name="Normal 221 2 6 2 3" xfId="61256"/>
    <cellStyle name="Normal 221 2 6 3" xfId="41409"/>
    <cellStyle name="Normal 221 2 6 4" xfId="61257"/>
    <cellStyle name="Normal 221 2 7" xfId="17739"/>
    <cellStyle name="Normal 221 2 7 2" xfId="25181"/>
    <cellStyle name="Normal 221 2 7 2 2" xfId="49704"/>
    <cellStyle name="Normal 221 2 7 2 3" xfId="61258"/>
    <cellStyle name="Normal 221 2 7 3" xfId="42438"/>
    <cellStyle name="Normal 221 2 7 4" xfId="61259"/>
    <cellStyle name="Normal 221 2 8" xfId="19626"/>
    <cellStyle name="Normal 221 2 8 2" xfId="44202"/>
    <cellStyle name="Normal 221 2 8 3" xfId="61260"/>
    <cellStyle name="Normal 221 2 9" xfId="8172"/>
    <cellStyle name="Normal 221 2 9 2" xfId="33189"/>
    <cellStyle name="Normal 221 3" xfId="3036"/>
    <cellStyle name="Normal 221 3 2" xfId="7201"/>
    <cellStyle name="Normal 221 3 2 2" xfId="26187"/>
    <cellStyle name="Normal 221 3 2 2 2" xfId="50710"/>
    <cellStyle name="Normal 221 3 2 2 3" xfId="61261"/>
    <cellStyle name="Normal 221 3 2 3" xfId="18701"/>
    <cellStyle name="Normal 221 3 2 3 2" xfId="43395"/>
    <cellStyle name="Normal 221 3 2 4" xfId="11131"/>
    <cellStyle name="Normal 221 3 2 4 2" xfId="36148"/>
    <cellStyle name="Normal 221 3 2 5" xfId="32275"/>
    <cellStyle name="Normal 221 3 3" xfId="5222"/>
    <cellStyle name="Normal 221 3 3 2" xfId="12713"/>
    <cellStyle name="Normal 221 3 3 2 2" xfId="37730"/>
    <cellStyle name="Normal 221 3 3 3" xfId="30344"/>
    <cellStyle name="Normal 221 3 4" xfId="9188"/>
    <cellStyle name="Normal 221 3 4 2" xfId="34205"/>
    <cellStyle name="Normal 221 3 5" xfId="28412"/>
    <cellStyle name="Normal 221 3 5 2" xfId="61262"/>
    <cellStyle name="Normal 221 3 6" xfId="61263"/>
    <cellStyle name="Normal 221 4" xfId="6169"/>
    <cellStyle name="Normal 221 4 2" xfId="20939"/>
    <cellStyle name="Normal 221 4 2 2" xfId="45500"/>
    <cellStyle name="Normal 221 4 2 3" xfId="61264"/>
    <cellStyle name="Normal 221 4 3" xfId="14389"/>
    <cellStyle name="Normal 221 4 3 2" xfId="39263"/>
    <cellStyle name="Normal 221 4 4" xfId="10124"/>
    <cellStyle name="Normal 221 4 4 2" xfId="35141"/>
    <cellStyle name="Normal 221 4 5" xfId="31268"/>
    <cellStyle name="Normal 221 5" xfId="4215"/>
    <cellStyle name="Normal 221 5 2" xfId="21950"/>
    <cellStyle name="Normal 221 5 2 2" xfId="46509"/>
    <cellStyle name="Normal 221 5 2 3" xfId="61265"/>
    <cellStyle name="Normal 221 5 3" xfId="12714"/>
    <cellStyle name="Normal 221 5 3 2" xfId="37731"/>
    <cellStyle name="Normal 221 5 4" xfId="29337"/>
    <cellStyle name="Normal 221 6" xfId="15596"/>
    <cellStyle name="Normal 221 6 2" xfId="22972"/>
    <cellStyle name="Normal 221 6 2 2" xfId="47515"/>
    <cellStyle name="Normal 221 6 2 3" xfId="61266"/>
    <cellStyle name="Normal 221 6 3" xfId="40393"/>
    <cellStyle name="Normal 221 6 4" xfId="61267"/>
    <cellStyle name="Normal 221 7" xfId="16654"/>
    <cellStyle name="Normal 221 7 2" xfId="24074"/>
    <cellStyle name="Normal 221 7 2 2" xfId="48613"/>
    <cellStyle name="Normal 221 7 2 3" xfId="61268"/>
    <cellStyle name="Normal 221 7 3" xfId="41408"/>
    <cellStyle name="Normal 221 7 4" xfId="61269"/>
    <cellStyle name="Normal 221 8" xfId="17738"/>
    <cellStyle name="Normal 221 8 2" xfId="25180"/>
    <cellStyle name="Normal 221 8 2 2" xfId="49703"/>
    <cellStyle name="Normal 221 8 2 3" xfId="61270"/>
    <cellStyle name="Normal 221 8 3" xfId="42437"/>
    <cellStyle name="Normal 221 8 4" xfId="61271"/>
    <cellStyle name="Normal 221 9" xfId="19625"/>
    <cellStyle name="Normal 221 9 2" xfId="44201"/>
    <cellStyle name="Normal 221 9 3" xfId="61272"/>
    <cellStyle name="Normal 222" xfId="1546"/>
    <cellStyle name="Normal 222 10" xfId="8173"/>
    <cellStyle name="Normal 222 10 2" xfId="33190"/>
    <cellStyle name="Normal 222 11" xfId="27407"/>
    <cellStyle name="Normal 222 11 2" xfId="61273"/>
    <cellStyle name="Normal 222 12" xfId="61274"/>
    <cellStyle name="Normal 222 2" xfId="1547"/>
    <cellStyle name="Normal 222 2 10" xfId="27408"/>
    <cellStyle name="Normal 222 2 10 2" xfId="61275"/>
    <cellStyle name="Normal 222 2 11" xfId="61276"/>
    <cellStyle name="Normal 222 2 2" xfId="3039"/>
    <cellStyle name="Normal 222 2 2 2" xfId="7204"/>
    <cellStyle name="Normal 222 2 2 2 2" xfId="26190"/>
    <cellStyle name="Normal 222 2 2 2 2 2" xfId="50713"/>
    <cellStyle name="Normal 222 2 2 2 2 3" xfId="61277"/>
    <cellStyle name="Normal 222 2 2 2 3" xfId="18704"/>
    <cellStyle name="Normal 222 2 2 2 3 2" xfId="43398"/>
    <cellStyle name="Normal 222 2 2 2 4" xfId="11134"/>
    <cellStyle name="Normal 222 2 2 2 4 2" xfId="36151"/>
    <cellStyle name="Normal 222 2 2 2 5" xfId="32278"/>
    <cellStyle name="Normal 222 2 2 3" xfId="5225"/>
    <cellStyle name="Normal 222 2 2 3 2" xfId="12715"/>
    <cellStyle name="Normal 222 2 2 3 2 2" xfId="37732"/>
    <cellStyle name="Normal 222 2 2 3 3" xfId="30347"/>
    <cellStyle name="Normal 222 2 2 4" xfId="9191"/>
    <cellStyle name="Normal 222 2 2 4 2" xfId="34208"/>
    <cellStyle name="Normal 222 2 2 5" xfId="28415"/>
    <cellStyle name="Normal 222 2 2 5 2" xfId="61278"/>
    <cellStyle name="Normal 222 2 2 6" xfId="61279"/>
    <cellStyle name="Normal 222 2 3" xfId="6172"/>
    <cellStyle name="Normal 222 2 3 2" xfId="20942"/>
    <cellStyle name="Normal 222 2 3 2 2" xfId="45503"/>
    <cellStyle name="Normal 222 2 3 2 3" xfId="61280"/>
    <cellStyle name="Normal 222 2 3 3" xfId="14392"/>
    <cellStyle name="Normal 222 2 3 3 2" xfId="39266"/>
    <cellStyle name="Normal 222 2 3 4" xfId="10127"/>
    <cellStyle name="Normal 222 2 3 4 2" xfId="35144"/>
    <cellStyle name="Normal 222 2 3 5" xfId="31271"/>
    <cellStyle name="Normal 222 2 4" xfId="4218"/>
    <cellStyle name="Normal 222 2 4 2" xfId="21953"/>
    <cellStyle name="Normal 222 2 4 2 2" xfId="46512"/>
    <cellStyle name="Normal 222 2 4 2 3" xfId="61281"/>
    <cellStyle name="Normal 222 2 4 3" xfId="12716"/>
    <cellStyle name="Normal 222 2 4 3 2" xfId="37733"/>
    <cellStyle name="Normal 222 2 4 4" xfId="29340"/>
    <cellStyle name="Normal 222 2 5" xfId="15599"/>
    <cellStyle name="Normal 222 2 5 2" xfId="22975"/>
    <cellStyle name="Normal 222 2 5 2 2" xfId="47518"/>
    <cellStyle name="Normal 222 2 5 2 3" xfId="61282"/>
    <cellStyle name="Normal 222 2 5 3" xfId="40396"/>
    <cellStyle name="Normal 222 2 5 4" xfId="61283"/>
    <cellStyle name="Normal 222 2 6" xfId="16657"/>
    <cellStyle name="Normal 222 2 6 2" xfId="24077"/>
    <cellStyle name="Normal 222 2 6 2 2" xfId="48616"/>
    <cellStyle name="Normal 222 2 6 2 3" xfId="61284"/>
    <cellStyle name="Normal 222 2 6 3" xfId="41411"/>
    <cellStyle name="Normal 222 2 6 4" xfId="61285"/>
    <cellStyle name="Normal 222 2 7" xfId="17741"/>
    <cellStyle name="Normal 222 2 7 2" xfId="25183"/>
    <cellStyle name="Normal 222 2 7 2 2" xfId="49706"/>
    <cellStyle name="Normal 222 2 7 2 3" xfId="61286"/>
    <cellStyle name="Normal 222 2 7 3" xfId="42440"/>
    <cellStyle name="Normal 222 2 7 4" xfId="61287"/>
    <cellStyle name="Normal 222 2 8" xfId="19628"/>
    <cellStyle name="Normal 222 2 8 2" xfId="44204"/>
    <cellStyle name="Normal 222 2 8 3" xfId="61288"/>
    <cellStyle name="Normal 222 2 9" xfId="8174"/>
    <cellStyle name="Normal 222 2 9 2" xfId="33191"/>
    <cellStyle name="Normal 222 3" xfId="3038"/>
    <cellStyle name="Normal 222 3 2" xfId="7203"/>
    <cellStyle name="Normal 222 3 2 2" xfId="26189"/>
    <cellStyle name="Normal 222 3 2 2 2" xfId="50712"/>
    <cellStyle name="Normal 222 3 2 2 3" xfId="61289"/>
    <cellStyle name="Normal 222 3 2 3" xfId="18703"/>
    <cellStyle name="Normal 222 3 2 3 2" xfId="43397"/>
    <cellStyle name="Normal 222 3 2 4" xfId="11133"/>
    <cellStyle name="Normal 222 3 2 4 2" xfId="36150"/>
    <cellStyle name="Normal 222 3 2 5" xfId="32277"/>
    <cellStyle name="Normal 222 3 3" xfId="5224"/>
    <cellStyle name="Normal 222 3 3 2" xfId="12717"/>
    <cellStyle name="Normal 222 3 3 2 2" xfId="37734"/>
    <cellStyle name="Normal 222 3 3 3" xfId="30346"/>
    <cellStyle name="Normal 222 3 4" xfId="9190"/>
    <cellStyle name="Normal 222 3 4 2" xfId="34207"/>
    <cellStyle name="Normal 222 3 5" xfId="28414"/>
    <cellStyle name="Normal 222 3 5 2" xfId="61290"/>
    <cellStyle name="Normal 222 3 6" xfId="61291"/>
    <cellStyle name="Normal 222 4" xfId="6171"/>
    <cellStyle name="Normal 222 4 2" xfId="20941"/>
    <cellStyle name="Normal 222 4 2 2" xfId="45502"/>
    <cellStyle name="Normal 222 4 2 3" xfId="61292"/>
    <cellStyle name="Normal 222 4 3" xfId="14391"/>
    <cellStyle name="Normal 222 4 3 2" xfId="39265"/>
    <cellStyle name="Normal 222 4 4" xfId="10126"/>
    <cellStyle name="Normal 222 4 4 2" xfId="35143"/>
    <cellStyle name="Normal 222 4 5" xfId="31270"/>
    <cellStyle name="Normal 222 5" xfId="4217"/>
    <cellStyle name="Normal 222 5 2" xfId="21952"/>
    <cellStyle name="Normal 222 5 2 2" xfId="46511"/>
    <cellStyle name="Normal 222 5 2 3" xfId="61293"/>
    <cellStyle name="Normal 222 5 3" xfId="12718"/>
    <cellStyle name="Normal 222 5 3 2" xfId="37735"/>
    <cellStyle name="Normal 222 5 4" xfId="29339"/>
    <cellStyle name="Normal 222 6" xfId="15598"/>
    <cellStyle name="Normal 222 6 2" xfId="22974"/>
    <cellStyle name="Normal 222 6 2 2" xfId="47517"/>
    <cellStyle name="Normal 222 6 2 3" xfId="61294"/>
    <cellStyle name="Normal 222 6 3" xfId="40395"/>
    <cellStyle name="Normal 222 6 4" xfId="61295"/>
    <cellStyle name="Normal 222 7" xfId="16656"/>
    <cellStyle name="Normal 222 7 2" xfId="24076"/>
    <cellStyle name="Normal 222 7 2 2" xfId="48615"/>
    <cellStyle name="Normal 222 7 2 3" xfId="61296"/>
    <cellStyle name="Normal 222 7 3" xfId="41410"/>
    <cellStyle name="Normal 222 7 4" xfId="61297"/>
    <cellStyle name="Normal 222 8" xfId="17740"/>
    <cellStyle name="Normal 222 8 2" xfId="25182"/>
    <cellStyle name="Normal 222 8 2 2" xfId="49705"/>
    <cellStyle name="Normal 222 8 2 3" xfId="61298"/>
    <cellStyle name="Normal 222 8 3" xfId="42439"/>
    <cellStyle name="Normal 222 8 4" xfId="61299"/>
    <cellStyle name="Normal 222 9" xfId="19627"/>
    <cellStyle name="Normal 222 9 2" xfId="44203"/>
    <cellStyle name="Normal 222 9 3" xfId="61300"/>
    <cellStyle name="Normal 223" xfId="1548"/>
    <cellStyle name="Normal 223 10" xfId="8175"/>
    <cellStyle name="Normal 223 10 2" xfId="33192"/>
    <cellStyle name="Normal 223 11" xfId="27409"/>
    <cellStyle name="Normal 223 11 2" xfId="61301"/>
    <cellStyle name="Normal 223 12" xfId="61302"/>
    <cellStyle name="Normal 223 2" xfId="1549"/>
    <cellStyle name="Normal 223 2 10" xfId="27410"/>
    <cellStyle name="Normal 223 2 10 2" xfId="61303"/>
    <cellStyle name="Normal 223 2 11" xfId="61304"/>
    <cellStyle name="Normal 223 2 2" xfId="3041"/>
    <cellStyle name="Normal 223 2 2 2" xfId="7206"/>
    <cellStyle name="Normal 223 2 2 2 2" xfId="26192"/>
    <cellStyle name="Normal 223 2 2 2 2 2" xfId="50715"/>
    <cellStyle name="Normal 223 2 2 2 2 3" xfId="61305"/>
    <cellStyle name="Normal 223 2 2 2 3" xfId="18706"/>
    <cellStyle name="Normal 223 2 2 2 3 2" xfId="43400"/>
    <cellStyle name="Normal 223 2 2 2 4" xfId="11136"/>
    <cellStyle name="Normal 223 2 2 2 4 2" xfId="36153"/>
    <cellStyle name="Normal 223 2 2 2 5" xfId="32280"/>
    <cellStyle name="Normal 223 2 2 3" xfId="5227"/>
    <cellStyle name="Normal 223 2 2 3 2" xfId="12719"/>
    <cellStyle name="Normal 223 2 2 3 2 2" xfId="37736"/>
    <cellStyle name="Normal 223 2 2 3 3" xfId="30349"/>
    <cellStyle name="Normal 223 2 2 4" xfId="9193"/>
    <cellStyle name="Normal 223 2 2 4 2" xfId="34210"/>
    <cellStyle name="Normal 223 2 2 5" xfId="28417"/>
    <cellStyle name="Normal 223 2 2 5 2" xfId="61306"/>
    <cellStyle name="Normal 223 2 2 6" xfId="61307"/>
    <cellStyle name="Normal 223 2 3" xfId="6174"/>
    <cellStyle name="Normal 223 2 3 2" xfId="20944"/>
    <cellStyle name="Normal 223 2 3 2 2" xfId="45505"/>
    <cellStyle name="Normal 223 2 3 2 3" xfId="61308"/>
    <cellStyle name="Normal 223 2 3 3" xfId="14394"/>
    <cellStyle name="Normal 223 2 3 3 2" xfId="39268"/>
    <cellStyle name="Normal 223 2 3 4" xfId="10129"/>
    <cellStyle name="Normal 223 2 3 4 2" xfId="35146"/>
    <cellStyle name="Normal 223 2 3 5" xfId="31273"/>
    <cellStyle name="Normal 223 2 4" xfId="4220"/>
    <cellStyle name="Normal 223 2 4 2" xfId="21955"/>
    <cellStyle name="Normal 223 2 4 2 2" xfId="46514"/>
    <cellStyle name="Normal 223 2 4 2 3" xfId="61309"/>
    <cellStyle name="Normal 223 2 4 3" xfId="12720"/>
    <cellStyle name="Normal 223 2 4 3 2" xfId="37737"/>
    <cellStyle name="Normal 223 2 4 4" xfId="29342"/>
    <cellStyle name="Normal 223 2 5" xfId="15601"/>
    <cellStyle name="Normal 223 2 5 2" xfId="22977"/>
    <cellStyle name="Normal 223 2 5 2 2" xfId="47520"/>
    <cellStyle name="Normal 223 2 5 2 3" xfId="61310"/>
    <cellStyle name="Normal 223 2 5 3" xfId="40398"/>
    <cellStyle name="Normal 223 2 5 4" xfId="61311"/>
    <cellStyle name="Normal 223 2 6" xfId="16659"/>
    <cellStyle name="Normal 223 2 6 2" xfId="24079"/>
    <cellStyle name="Normal 223 2 6 2 2" xfId="48618"/>
    <cellStyle name="Normal 223 2 6 2 3" xfId="61312"/>
    <cellStyle name="Normal 223 2 6 3" xfId="41413"/>
    <cellStyle name="Normal 223 2 6 4" xfId="61313"/>
    <cellStyle name="Normal 223 2 7" xfId="17743"/>
    <cellStyle name="Normal 223 2 7 2" xfId="25185"/>
    <cellStyle name="Normal 223 2 7 2 2" xfId="49708"/>
    <cellStyle name="Normal 223 2 7 2 3" xfId="61314"/>
    <cellStyle name="Normal 223 2 7 3" xfId="42442"/>
    <cellStyle name="Normal 223 2 7 4" xfId="61315"/>
    <cellStyle name="Normal 223 2 8" xfId="19630"/>
    <cellStyle name="Normal 223 2 8 2" xfId="44206"/>
    <cellStyle name="Normal 223 2 8 3" xfId="61316"/>
    <cellStyle name="Normal 223 2 9" xfId="8176"/>
    <cellStyle name="Normal 223 2 9 2" xfId="33193"/>
    <cellStyle name="Normal 223 3" xfId="3040"/>
    <cellStyle name="Normal 223 3 2" xfId="7205"/>
    <cellStyle name="Normal 223 3 2 2" xfId="26191"/>
    <cellStyle name="Normal 223 3 2 2 2" xfId="50714"/>
    <cellStyle name="Normal 223 3 2 2 3" xfId="61317"/>
    <cellStyle name="Normal 223 3 2 3" xfId="18705"/>
    <cellStyle name="Normal 223 3 2 3 2" xfId="43399"/>
    <cellStyle name="Normal 223 3 2 4" xfId="11135"/>
    <cellStyle name="Normal 223 3 2 4 2" xfId="36152"/>
    <cellStyle name="Normal 223 3 2 5" xfId="32279"/>
    <cellStyle name="Normal 223 3 3" xfId="5226"/>
    <cellStyle name="Normal 223 3 3 2" xfId="12721"/>
    <cellStyle name="Normal 223 3 3 2 2" xfId="37738"/>
    <cellStyle name="Normal 223 3 3 3" xfId="30348"/>
    <cellStyle name="Normal 223 3 4" xfId="9192"/>
    <cellStyle name="Normal 223 3 4 2" xfId="34209"/>
    <cellStyle name="Normal 223 3 5" xfId="28416"/>
    <cellStyle name="Normal 223 3 5 2" xfId="61318"/>
    <cellStyle name="Normal 223 3 6" xfId="61319"/>
    <cellStyle name="Normal 223 4" xfId="6173"/>
    <cellStyle name="Normal 223 4 2" xfId="20943"/>
    <cellStyle name="Normal 223 4 2 2" xfId="45504"/>
    <cellStyle name="Normal 223 4 2 3" xfId="61320"/>
    <cellStyle name="Normal 223 4 3" xfId="14393"/>
    <cellStyle name="Normal 223 4 3 2" xfId="39267"/>
    <cellStyle name="Normal 223 4 4" xfId="10128"/>
    <cellStyle name="Normal 223 4 4 2" xfId="35145"/>
    <cellStyle name="Normal 223 4 5" xfId="31272"/>
    <cellStyle name="Normal 223 5" xfId="4219"/>
    <cellStyle name="Normal 223 5 2" xfId="21954"/>
    <cellStyle name="Normal 223 5 2 2" xfId="46513"/>
    <cellStyle name="Normal 223 5 2 3" xfId="61321"/>
    <cellStyle name="Normal 223 5 3" xfId="12722"/>
    <cellStyle name="Normal 223 5 3 2" xfId="37739"/>
    <cellStyle name="Normal 223 5 4" xfId="29341"/>
    <cellStyle name="Normal 223 6" xfId="15600"/>
    <cellStyle name="Normal 223 6 2" xfId="22976"/>
    <cellStyle name="Normal 223 6 2 2" xfId="47519"/>
    <cellStyle name="Normal 223 6 2 3" xfId="61322"/>
    <cellStyle name="Normal 223 6 3" xfId="40397"/>
    <cellStyle name="Normal 223 6 4" xfId="61323"/>
    <cellStyle name="Normal 223 7" xfId="16658"/>
    <cellStyle name="Normal 223 7 2" xfId="24078"/>
    <cellStyle name="Normal 223 7 2 2" xfId="48617"/>
    <cellStyle name="Normal 223 7 2 3" xfId="61324"/>
    <cellStyle name="Normal 223 7 3" xfId="41412"/>
    <cellStyle name="Normal 223 7 4" xfId="61325"/>
    <cellStyle name="Normal 223 8" xfId="17742"/>
    <cellStyle name="Normal 223 8 2" xfId="25184"/>
    <cellStyle name="Normal 223 8 2 2" xfId="49707"/>
    <cellStyle name="Normal 223 8 2 3" xfId="61326"/>
    <cellStyle name="Normal 223 8 3" xfId="42441"/>
    <cellStyle name="Normal 223 8 4" xfId="61327"/>
    <cellStyle name="Normal 223 9" xfId="19629"/>
    <cellStyle name="Normal 223 9 2" xfId="44205"/>
    <cellStyle name="Normal 223 9 3" xfId="61328"/>
    <cellStyle name="Normal 224" xfId="1550"/>
    <cellStyle name="Normal 224 10" xfId="8177"/>
    <cellStyle name="Normal 224 10 2" xfId="33194"/>
    <cellStyle name="Normal 224 11" xfId="27411"/>
    <cellStyle name="Normal 224 11 2" xfId="61329"/>
    <cellStyle name="Normal 224 12" xfId="61330"/>
    <cellStyle name="Normal 224 2" xfId="1551"/>
    <cellStyle name="Normal 224 2 10" xfId="27412"/>
    <cellStyle name="Normal 224 2 10 2" xfId="61331"/>
    <cellStyle name="Normal 224 2 11" xfId="61332"/>
    <cellStyle name="Normal 224 2 2" xfId="3043"/>
    <cellStyle name="Normal 224 2 2 2" xfId="7208"/>
    <cellStyle name="Normal 224 2 2 2 2" xfId="26194"/>
    <cellStyle name="Normal 224 2 2 2 2 2" xfId="50717"/>
    <cellStyle name="Normal 224 2 2 2 2 3" xfId="61333"/>
    <cellStyle name="Normal 224 2 2 2 3" xfId="18708"/>
    <cellStyle name="Normal 224 2 2 2 3 2" xfId="43402"/>
    <cellStyle name="Normal 224 2 2 2 4" xfId="11138"/>
    <cellStyle name="Normal 224 2 2 2 4 2" xfId="36155"/>
    <cellStyle name="Normal 224 2 2 2 5" xfId="32282"/>
    <cellStyle name="Normal 224 2 2 3" xfId="5229"/>
    <cellStyle name="Normal 224 2 2 3 2" xfId="12723"/>
    <cellStyle name="Normal 224 2 2 3 2 2" xfId="37740"/>
    <cellStyle name="Normal 224 2 2 3 3" xfId="30351"/>
    <cellStyle name="Normal 224 2 2 4" xfId="9195"/>
    <cellStyle name="Normal 224 2 2 4 2" xfId="34212"/>
    <cellStyle name="Normal 224 2 2 5" xfId="28419"/>
    <cellStyle name="Normal 224 2 2 5 2" xfId="61334"/>
    <cellStyle name="Normal 224 2 2 6" xfId="61335"/>
    <cellStyle name="Normal 224 2 3" xfId="6176"/>
    <cellStyle name="Normal 224 2 3 2" xfId="20946"/>
    <cellStyle name="Normal 224 2 3 2 2" xfId="45507"/>
    <cellStyle name="Normal 224 2 3 2 3" xfId="61336"/>
    <cellStyle name="Normal 224 2 3 3" xfId="14396"/>
    <cellStyle name="Normal 224 2 3 3 2" xfId="39270"/>
    <cellStyle name="Normal 224 2 3 4" xfId="10131"/>
    <cellStyle name="Normal 224 2 3 4 2" xfId="35148"/>
    <cellStyle name="Normal 224 2 3 5" xfId="31275"/>
    <cellStyle name="Normal 224 2 4" xfId="4222"/>
    <cellStyle name="Normal 224 2 4 2" xfId="21957"/>
    <cellStyle name="Normal 224 2 4 2 2" xfId="46516"/>
    <cellStyle name="Normal 224 2 4 2 3" xfId="61337"/>
    <cellStyle name="Normal 224 2 4 3" xfId="12724"/>
    <cellStyle name="Normal 224 2 4 3 2" xfId="37741"/>
    <cellStyle name="Normal 224 2 4 4" xfId="29344"/>
    <cellStyle name="Normal 224 2 5" xfId="15603"/>
    <cellStyle name="Normal 224 2 5 2" xfId="22979"/>
    <cellStyle name="Normal 224 2 5 2 2" xfId="47522"/>
    <cellStyle name="Normal 224 2 5 2 3" xfId="61338"/>
    <cellStyle name="Normal 224 2 5 3" xfId="40400"/>
    <cellStyle name="Normal 224 2 5 4" xfId="61339"/>
    <cellStyle name="Normal 224 2 6" xfId="16661"/>
    <cellStyle name="Normal 224 2 6 2" xfId="24081"/>
    <cellStyle name="Normal 224 2 6 2 2" xfId="48620"/>
    <cellStyle name="Normal 224 2 6 2 3" xfId="61340"/>
    <cellStyle name="Normal 224 2 6 3" xfId="41415"/>
    <cellStyle name="Normal 224 2 6 4" xfId="61341"/>
    <cellStyle name="Normal 224 2 7" xfId="17745"/>
    <cellStyle name="Normal 224 2 7 2" xfId="25187"/>
    <cellStyle name="Normal 224 2 7 2 2" xfId="49710"/>
    <cellStyle name="Normal 224 2 7 2 3" xfId="61342"/>
    <cellStyle name="Normal 224 2 7 3" xfId="42444"/>
    <cellStyle name="Normal 224 2 7 4" xfId="61343"/>
    <cellStyle name="Normal 224 2 8" xfId="19632"/>
    <cellStyle name="Normal 224 2 8 2" xfId="44208"/>
    <cellStyle name="Normal 224 2 8 3" xfId="61344"/>
    <cellStyle name="Normal 224 2 9" xfId="8178"/>
    <cellStyle name="Normal 224 2 9 2" xfId="33195"/>
    <cellStyle name="Normal 224 3" xfId="3042"/>
    <cellStyle name="Normal 224 3 2" xfId="7207"/>
    <cellStyle name="Normal 224 3 2 2" xfId="26193"/>
    <cellStyle name="Normal 224 3 2 2 2" xfId="50716"/>
    <cellStyle name="Normal 224 3 2 2 3" xfId="61345"/>
    <cellStyle name="Normal 224 3 2 3" xfId="18707"/>
    <cellStyle name="Normal 224 3 2 3 2" xfId="43401"/>
    <cellStyle name="Normal 224 3 2 4" xfId="11137"/>
    <cellStyle name="Normal 224 3 2 4 2" xfId="36154"/>
    <cellStyle name="Normal 224 3 2 5" xfId="32281"/>
    <cellStyle name="Normal 224 3 3" xfId="5228"/>
    <cellStyle name="Normal 224 3 3 2" xfId="12725"/>
    <cellStyle name="Normal 224 3 3 2 2" xfId="37742"/>
    <cellStyle name="Normal 224 3 3 3" xfId="30350"/>
    <cellStyle name="Normal 224 3 4" xfId="9194"/>
    <cellStyle name="Normal 224 3 4 2" xfId="34211"/>
    <cellStyle name="Normal 224 3 5" xfId="28418"/>
    <cellStyle name="Normal 224 3 5 2" xfId="61346"/>
    <cellStyle name="Normal 224 3 6" xfId="61347"/>
    <cellStyle name="Normal 224 4" xfId="6175"/>
    <cellStyle name="Normal 224 4 2" xfId="20945"/>
    <cellStyle name="Normal 224 4 2 2" xfId="45506"/>
    <cellStyle name="Normal 224 4 2 3" xfId="61348"/>
    <cellStyle name="Normal 224 4 3" xfId="14395"/>
    <cellStyle name="Normal 224 4 3 2" xfId="39269"/>
    <cellStyle name="Normal 224 4 4" xfId="10130"/>
    <cellStyle name="Normal 224 4 4 2" xfId="35147"/>
    <cellStyle name="Normal 224 4 5" xfId="31274"/>
    <cellStyle name="Normal 224 5" xfId="4221"/>
    <cellStyle name="Normal 224 5 2" xfId="21956"/>
    <cellStyle name="Normal 224 5 2 2" xfId="46515"/>
    <cellStyle name="Normal 224 5 2 3" xfId="61349"/>
    <cellStyle name="Normal 224 5 3" xfId="12726"/>
    <cellStyle name="Normal 224 5 3 2" xfId="37743"/>
    <cellStyle name="Normal 224 5 4" xfId="29343"/>
    <cellStyle name="Normal 224 6" xfId="15602"/>
    <cellStyle name="Normal 224 6 2" xfId="22978"/>
    <cellStyle name="Normal 224 6 2 2" xfId="47521"/>
    <cellStyle name="Normal 224 6 2 3" xfId="61350"/>
    <cellStyle name="Normal 224 6 3" xfId="40399"/>
    <cellStyle name="Normal 224 6 4" xfId="61351"/>
    <cellStyle name="Normal 224 7" xfId="16660"/>
    <cellStyle name="Normal 224 7 2" xfId="24080"/>
    <cellStyle name="Normal 224 7 2 2" xfId="48619"/>
    <cellStyle name="Normal 224 7 2 3" xfId="61352"/>
    <cellStyle name="Normal 224 7 3" xfId="41414"/>
    <cellStyle name="Normal 224 7 4" xfId="61353"/>
    <cellStyle name="Normal 224 8" xfId="17744"/>
    <cellStyle name="Normal 224 8 2" xfId="25186"/>
    <cellStyle name="Normal 224 8 2 2" xfId="49709"/>
    <cellStyle name="Normal 224 8 2 3" xfId="61354"/>
    <cellStyle name="Normal 224 8 3" xfId="42443"/>
    <cellStyle name="Normal 224 8 4" xfId="61355"/>
    <cellStyle name="Normal 224 9" xfId="19631"/>
    <cellStyle name="Normal 224 9 2" xfId="44207"/>
    <cellStyle name="Normal 224 9 3" xfId="61356"/>
    <cellStyle name="Normal 225" xfId="1552"/>
    <cellStyle name="Normal 225 10" xfId="8179"/>
    <cellStyle name="Normal 225 10 2" xfId="33196"/>
    <cellStyle name="Normal 225 11" xfId="27413"/>
    <cellStyle name="Normal 225 11 2" xfId="61357"/>
    <cellStyle name="Normal 225 12" xfId="61358"/>
    <cellStyle name="Normal 225 2" xfId="1553"/>
    <cellStyle name="Normal 225 2 10" xfId="27414"/>
    <cellStyle name="Normal 225 2 10 2" xfId="61359"/>
    <cellStyle name="Normal 225 2 11" xfId="61360"/>
    <cellStyle name="Normal 225 2 2" xfId="3045"/>
    <cellStyle name="Normal 225 2 2 2" xfId="7210"/>
    <cellStyle name="Normal 225 2 2 2 2" xfId="26196"/>
    <cellStyle name="Normal 225 2 2 2 2 2" xfId="50719"/>
    <cellStyle name="Normal 225 2 2 2 2 3" xfId="61361"/>
    <cellStyle name="Normal 225 2 2 2 3" xfId="18710"/>
    <cellStyle name="Normal 225 2 2 2 3 2" xfId="43404"/>
    <cellStyle name="Normal 225 2 2 2 4" xfId="11140"/>
    <cellStyle name="Normal 225 2 2 2 4 2" xfId="36157"/>
    <cellStyle name="Normal 225 2 2 2 5" xfId="32284"/>
    <cellStyle name="Normal 225 2 2 3" xfId="5231"/>
    <cellStyle name="Normal 225 2 2 3 2" xfId="12727"/>
    <cellStyle name="Normal 225 2 2 3 2 2" xfId="37744"/>
    <cellStyle name="Normal 225 2 2 3 3" xfId="30353"/>
    <cellStyle name="Normal 225 2 2 4" xfId="9197"/>
    <cellStyle name="Normal 225 2 2 4 2" xfId="34214"/>
    <cellStyle name="Normal 225 2 2 5" xfId="28421"/>
    <cellStyle name="Normal 225 2 2 5 2" xfId="61362"/>
    <cellStyle name="Normal 225 2 2 6" xfId="61363"/>
    <cellStyle name="Normal 225 2 3" xfId="6178"/>
    <cellStyle name="Normal 225 2 3 2" xfId="20948"/>
    <cellStyle name="Normal 225 2 3 2 2" xfId="45509"/>
    <cellStyle name="Normal 225 2 3 2 3" xfId="61364"/>
    <cellStyle name="Normal 225 2 3 3" xfId="14398"/>
    <cellStyle name="Normal 225 2 3 3 2" xfId="39272"/>
    <cellStyle name="Normal 225 2 3 4" xfId="10133"/>
    <cellStyle name="Normal 225 2 3 4 2" xfId="35150"/>
    <cellStyle name="Normal 225 2 3 5" xfId="31277"/>
    <cellStyle name="Normal 225 2 4" xfId="4224"/>
    <cellStyle name="Normal 225 2 4 2" xfId="21959"/>
    <cellStyle name="Normal 225 2 4 2 2" xfId="46518"/>
    <cellStyle name="Normal 225 2 4 2 3" xfId="61365"/>
    <cellStyle name="Normal 225 2 4 3" xfId="12728"/>
    <cellStyle name="Normal 225 2 4 3 2" xfId="37745"/>
    <cellStyle name="Normal 225 2 4 4" xfId="29346"/>
    <cellStyle name="Normal 225 2 5" xfId="15605"/>
    <cellStyle name="Normal 225 2 5 2" xfId="22981"/>
    <cellStyle name="Normal 225 2 5 2 2" xfId="47524"/>
    <cellStyle name="Normal 225 2 5 2 3" xfId="61366"/>
    <cellStyle name="Normal 225 2 5 3" xfId="40402"/>
    <cellStyle name="Normal 225 2 5 4" xfId="61367"/>
    <cellStyle name="Normal 225 2 6" xfId="16663"/>
    <cellStyle name="Normal 225 2 6 2" xfId="24083"/>
    <cellStyle name="Normal 225 2 6 2 2" xfId="48622"/>
    <cellStyle name="Normal 225 2 6 2 3" xfId="61368"/>
    <cellStyle name="Normal 225 2 6 3" xfId="41417"/>
    <cellStyle name="Normal 225 2 6 4" xfId="61369"/>
    <cellStyle name="Normal 225 2 7" xfId="17747"/>
    <cellStyle name="Normal 225 2 7 2" xfId="25189"/>
    <cellStyle name="Normal 225 2 7 2 2" xfId="49712"/>
    <cellStyle name="Normal 225 2 7 2 3" xfId="61370"/>
    <cellStyle name="Normal 225 2 7 3" xfId="42446"/>
    <cellStyle name="Normal 225 2 7 4" xfId="61371"/>
    <cellStyle name="Normal 225 2 8" xfId="19634"/>
    <cellStyle name="Normal 225 2 8 2" xfId="44210"/>
    <cellStyle name="Normal 225 2 8 3" xfId="61372"/>
    <cellStyle name="Normal 225 2 9" xfId="8180"/>
    <cellStyle name="Normal 225 2 9 2" xfId="33197"/>
    <cellStyle name="Normal 225 3" xfId="3044"/>
    <cellStyle name="Normal 225 3 2" xfId="7209"/>
    <cellStyle name="Normal 225 3 2 2" xfId="26195"/>
    <cellStyle name="Normal 225 3 2 2 2" xfId="50718"/>
    <cellStyle name="Normal 225 3 2 2 3" xfId="61373"/>
    <cellStyle name="Normal 225 3 2 3" xfId="18709"/>
    <cellStyle name="Normal 225 3 2 3 2" xfId="43403"/>
    <cellStyle name="Normal 225 3 2 4" xfId="11139"/>
    <cellStyle name="Normal 225 3 2 4 2" xfId="36156"/>
    <cellStyle name="Normal 225 3 2 5" xfId="32283"/>
    <cellStyle name="Normal 225 3 3" xfId="5230"/>
    <cellStyle name="Normal 225 3 3 2" xfId="12729"/>
    <cellStyle name="Normal 225 3 3 2 2" xfId="37746"/>
    <cellStyle name="Normal 225 3 3 3" xfId="30352"/>
    <cellStyle name="Normal 225 3 4" xfId="9196"/>
    <cellStyle name="Normal 225 3 4 2" xfId="34213"/>
    <cellStyle name="Normal 225 3 5" xfId="28420"/>
    <cellStyle name="Normal 225 3 5 2" xfId="61374"/>
    <cellStyle name="Normal 225 3 6" xfId="61375"/>
    <cellStyle name="Normal 225 4" xfId="6177"/>
    <cellStyle name="Normal 225 4 2" xfId="20947"/>
    <cellStyle name="Normal 225 4 2 2" xfId="45508"/>
    <cellStyle name="Normal 225 4 2 3" xfId="61376"/>
    <cellStyle name="Normal 225 4 3" xfId="14397"/>
    <cellStyle name="Normal 225 4 3 2" xfId="39271"/>
    <cellStyle name="Normal 225 4 4" xfId="10132"/>
    <cellStyle name="Normal 225 4 4 2" xfId="35149"/>
    <cellStyle name="Normal 225 4 5" xfId="31276"/>
    <cellStyle name="Normal 225 5" xfId="4223"/>
    <cellStyle name="Normal 225 5 2" xfId="21958"/>
    <cellStyle name="Normal 225 5 2 2" xfId="46517"/>
    <cellStyle name="Normal 225 5 2 3" xfId="61377"/>
    <cellStyle name="Normal 225 5 3" xfId="12730"/>
    <cellStyle name="Normal 225 5 3 2" xfId="37747"/>
    <cellStyle name="Normal 225 5 4" xfId="29345"/>
    <cellStyle name="Normal 225 6" xfId="15604"/>
    <cellStyle name="Normal 225 6 2" xfId="22980"/>
    <cellStyle name="Normal 225 6 2 2" xfId="47523"/>
    <cellStyle name="Normal 225 6 2 3" xfId="61378"/>
    <cellStyle name="Normal 225 6 3" xfId="40401"/>
    <cellStyle name="Normal 225 6 4" xfId="61379"/>
    <cellStyle name="Normal 225 7" xfId="16662"/>
    <cellStyle name="Normal 225 7 2" xfId="24082"/>
    <cellStyle name="Normal 225 7 2 2" xfId="48621"/>
    <cellStyle name="Normal 225 7 2 3" xfId="61380"/>
    <cellStyle name="Normal 225 7 3" xfId="41416"/>
    <cellStyle name="Normal 225 7 4" xfId="61381"/>
    <cellStyle name="Normal 225 8" xfId="17746"/>
    <cellStyle name="Normal 225 8 2" xfId="25188"/>
    <cellStyle name="Normal 225 8 2 2" xfId="49711"/>
    <cellStyle name="Normal 225 8 2 3" xfId="61382"/>
    <cellStyle name="Normal 225 8 3" xfId="42445"/>
    <cellStyle name="Normal 225 8 4" xfId="61383"/>
    <cellStyle name="Normal 225 9" xfId="19633"/>
    <cellStyle name="Normal 225 9 2" xfId="44209"/>
    <cellStyle name="Normal 225 9 3" xfId="61384"/>
    <cellStyle name="Normal 226" xfId="1554"/>
    <cellStyle name="Normal 226 10" xfId="8181"/>
    <cellStyle name="Normal 226 10 2" xfId="33198"/>
    <cellStyle name="Normal 226 11" xfId="27415"/>
    <cellStyle name="Normal 226 11 2" xfId="61385"/>
    <cellStyle name="Normal 226 12" xfId="61386"/>
    <cellStyle name="Normal 226 2" xfId="1555"/>
    <cellStyle name="Normal 226 2 10" xfId="27416"/>
    <cellStyle name="Normal 226 2 10 2" xfId="61387"/>
    <cellStyle name="Normal 226 2 11" xfId="61388"/>
    <cellStyle name="Normal 226 2 2" xfId="3047"/>
    <cellStyle name="Normal 226 2 2 2" xfId="7212"/>
    <cellStyle name="Normal 226 2 2 2 2" xfId="26198"/>
    <cellStyle name="Normal 226 2 2 2 2 2" xfId="50721"/>
    <cellStyle name="Normal 226 2 2 2 2 3" xfId="61389"/>
    <cellStyle name="Normal 226 2 2 2 3" xfId="18712"/>
    <cellStyle name="Normal 226 2 2 2 3 2" xfId="43406"/>
    <cellStyle name="Normal 226 2 2 2 4" xfId="11142"/>
    <cellStyle name="Normal 226 2 2 2 4 2" xfId="36159"/>
    <cellStyle name="Normal 226 2 2 2 5" xfId="32286"/>
    <cellStyle name="Normal 226 2 2 3" xfId="5233"/>
    <cellStyle name="Normal 226 2 2 3 2" xfId="12731"/>
    <cellStyle name="Normal 226 2 2 3 2 2" xfId="37748"/>
    <cellStyle name="Normal 226 2 2 3 3" xfId="30355"/>
    <cellStyle name="Normal 226 2 2 4" xfId="9199"/>
    <cellStyle name="Normal 226 2 2 4 2" xfId="34216"/>
    <cellStyle name="Normal 226 2 2 5" xfId="28423"/>
    <cellStyle name="Normal 226 2 2 5 2" xfId="61390"/>
    <cellStyle name="Normal 226 2 2 6" xfId="61391"/>
    <cellStyle name="Normal 226 2 3" xfId="6180"/>
    <cellStyle name="Normal 226 2 3 2" xfId="20950"/>
    <cellStyle name="Normal 226 2 3 2 2" xfId="45511"/>
    <cellStyle name="Normal 226 2 3 2 3" xfId="61392"/>
    <cellStyle name="Normal 226 2 3 3" xfId="14400"/>
    <cellStyle name="Normal 226 2 3 3 2" xfId="39274"/>
    <cellStyle name="Normal 226 2 3 4" xfId="10135"/>
    <cellStyle name="Normal 226 2 3 4 2" xfId="35152"/>
    <cellStyle name="Normal 226 2 3 5" xfId="31279"/>
    <cellStyle name="Normal 226 2 4" xfId="4226"/>
    <cellStyle name="Normal 226 2 4 2" xfId="21961"/>
    <cellStyle name="Normal 226 2 4 2 2" xfId="46520"/>
    <cellStyle name="Normal 226 2 4 2 3" xfId="61393"/>
    <cellStyle name="Normal 226 2 4 3" xfId="12732"/>
    <cellStyle name="Normal 226 2 4 3 2" xfId="37749"/>
    <cellStyle name="Normal 226 2 4 4" xfId="29348"/>
    <cellStyle name="Normal 226 2 5" xfId="15607"/>
    <cellStyle name="Normal 226 2 5 2" xfId="22983"/>
    <cellStyle name="Normal 226 2 5 2 2" xfId="47526"/>
    <cellStyle name="Normal 226 2 5 2 3" xfId="61394"/>
    <cellStyle name="Normal 226 2 5 3" xfId="40404"/>
    <cellStyle name="Normal 226 2 5 4" xfId="61395"/>
    <cellStyle name="Normal 226 2 6" xfId="16665"/>
    <cellStyle name="Normal 226 2 6 2" xfId="24085"/>
    <cellStyle name="Normal 226 2 6 2 2" xfId="48624"/>
    <cellStyle name="Normal 226 2 6 2 3" xfId="61396"/>
    <cellStyle name="Normal 226 2 6 3" xfId="41419"/>
    <cellStyle name="Normal 226 2 6 4" xfId="61397"/>
    <cellStyle name="Normal 226 2 7" xfId="17749"/>
    <cellStyle name="Normal 226 2 7 2" xfId="25191"/>
    <cellStyle name="Normal 226 2 7 2 2" xfId="49714"/>
    <cellStyle name="Normal 226 2 7 2 3" xfId="61398"/>
    <cellStyle name="Normal 226 2 7 3" xfId="42448"/>
    <cellStyle name="Normal 226 2 7 4" xfId="61399"/>
    <cellStyle name="Normal 226 2 8" xfId="19636"/>
    <cellStyle name="Normal 226 2 8 2" xfId="44212"/>
    <cellStyle name="Normal 226 2 8 3" xfId="61400"/>
    <cellStyle name="Normal 226 2 9" xfId="8182"/>
    <cellStyle name="Normal 226 2 9 2" xfId="33199"/>
    <cellStyle name="Normal 226 3" xfId="3046"/>
    <cellStyle name="Normal 226 3 2" xfId="7211"/>
    <cellStyle name="Normal 226 3 2 2" xfId="26197"/>
    <cellStyle name="Normal 226 3 2 2 2" xfId="50720"/>
    <cellStyle name="Normal 226 3 2 2 3" xfId="61401"/>
    <cellStyle name="Normal 226 3 2 3" xfId="18711"/>
    <cellStyle name="Normal 226 3 2 3 2" xfId="43405"/>
    <cellStyle name="Normal 226 3 2 4" xfId="11141"/>
    <cellStyle name="Normal 226 3 2 4 2" xfId="36158"/>
    <cellStyle name="Normal 226 3 2 5" xfId="32285"/>
    <cellStyle name="Normal 226 3 3" xfId="5232"/>
    <cellStyle name="Normal 226 3 3 2" xfId="12733"/>
    <cellStyle name="Normal 226 3 3 2 2" xfId="37750"/>
    <cellStyle name="Normal 226 3 3 3" xfId="30354"/>
    <cellStyle name="Normal 226 3 4" xfId="9198"/>
    <cellStyle name="Normal 226 3 4 2" xfId="34215"/>
    <cellStyle name="Normal 226 3 5" xfId="28422"/>
    <cellStyle name="Normal 226 3 5 2" xfId="61402"/>
    <cellStyle name="Normal 226 3 6" xfId="61403"/>
    <cellStyle name="Normal 226 4" xfId="6179"/>
    <cellStyle name="Normal 226 4 2" xfId="20949"/>
    <cellStyle name="Normal 226 4 2 2" xfId="45510"/>
    <cellStyle name="Normal 226 4 2 3" xfId="61404"/>
    <cellStyle name="Normal 226 4 3" xfId="14399"/>
    <cellStyle name="Normal 226 4 3 2" xfId="39273"/>
    <cellStyle name="Normal 226 4 4" xfId="10134"/>
    <cellStyle name="Normal 226 4 4 2" xfId="35151"/>
    <cellStyle name="Normal 226 4 5" xfId="31278"/>
    <cellStyle name="Normal 226 5" xfId="4225"/>
    <cellStyle name="Normal 226 5 2" xfId="21960"/>
    <cellStyle name="Normal 226 5 2 2" xfId="46519"/>
    <cellStyle name="Normal 226 5 2 3" xfId="61405"/>
    <cellStyle name="Normal 226 5 3" xfId="12734"/>
    <cellStyle name="Normal 226 5 3 2" xfId="37751"/>
    <cellStyle name="Normal 226 5 4" xfId="29347"/>
    <cellStyle name="Normal 226 6" xfId="15606"/>
    <cellStyle name="Normal 226 6 2" xfId="22982"/>
    <cellStyle name="Normal 226 6 2 2" xfId="47525"/>
    <cellStyle name="Normal 226 6 2 3" xfId="61406"/>
    <cellStyle name="Normal 226 6 3" xfId="40403"/>
    <cellStyle name="Normal 226 6 4" xfId="61407"/>
    <cellStyle name="Normal 226 7" xfId="16664"/>
    <cellStyle name="Normal 226 7 2" xfId="24084"/>
    <cellStyle name="Normal 226 7 2 2" xfId="48623"/>
    <cellStyle name="Normal 226 7 2 3" xfId="61408"/>
    <cellStyle name="Normal 226 7 3" xfId="41418"/>
    <cellStyle name="Normal 226 7 4" xfId="61409"/>
    <cellStyle name="Normal 226 8" xfId="17748"/>
    <cellStyle name="Normal 226 8 2" xfId="25190"/>
    <cellStyle name="Normal 226 8 2 2" xfId="49713"/>
    <cellStyle name="Normal 226 8 2 3" xfId="61410"/>
    <cellStyle name="Normal 226 8 3" xfId="42447"/>
    <cellStyle name="Normal 226 8 4" xfId="61411"/>
    <cellStyle name="Normal 226 9" xfId="19635"/>
    <cellStyle name="Normal 226 9 2" xfId="44211"/>
    <cellStyle name="Normal 226 9 3" xfId="61412"/>
    <cellStyle name="Normal 227" xfId="1556"/>
    <cellStyle name="Normal 227 10" xfId="8183"/>
    <cellStyle name="Normal 227 10 2" xfId="33200"/>
    <cellStyle name="Normal 227 11" xfId="27417"/>
    <cellStyle name="Normal 227 11 2" xfId="61413"/>
    <cellStyle name="Normal 227 12" xfId="61414"/>
    <cellStyle name="Normal 227 2" xfId="1557"/>
    <cellStyle name="Normal 227 2 10" xfId="27418"/>
    <cellStyle name="Normal 227 2 10 2" xfId="61415"/>
    <cellStyle name="Normal 227 2 11" xfId="61416"/>
    <cellStyle name="Normal 227 2 2" xfId="3049"/>
    <cellStyle name="Normal 227 2 2 2" xfId="7214"/>
    <cellStyle name="Normal 227 2 2 2 2" xfId="26200"/>
    <cellStyle name="Normal 227 2 2 2 2 2" xfId="50723"/>
    <cellStyle name="Normal 227 2 2 2 2 3" xfId="61417"/>
    <cellStyle name="Normal 227 2 2 2 3" xfId="18714"/>
    <cellStyle name="Normal 227 2 2 2 3 2" xfId="43408"/>
    <cellStyle name="Normal 227 2 2 2 4" xfId="11144"/>
    <cellStyle name="Normal 227 2 2 2 4 2" xfId="36161"/>
    <cellStyle name="Normal 227 2 2 2 5" xfId="32288"/>
    <cellStyle name="Normal 227 2 2 3" xfId="5235"/>
    <cellStyle name="Normal 227 2 2 3 2" xfId="12735"/>
    <cellStyle name="Normal 227 2 2 3 2 2" xfId="37752"/>
    <cellStyle name="Normal 227 2 2 3 3" xfId="30357"/>
    <cellStyle name="Normal 227 2 2 4" xfId="9201"/>
    <cellStyle name="Normal 227 2 2 4 2" xfId="34218"/>
    <cellStyle name="Normal 227 2 2 5" xfId="28425"/>
    <cellStyle name="Normal 227 2 2 5 2" xfId="61418"/>
    <cellStyle name="Normal 227 2 2 6" xfId="61419"/>
    <cellStyle name="Normal 227 2 3" xfId="6182"/>
    <cellStyle name="Normal 227 2 3 2" xfId="20952"/>
    <cellStyle name="Normal 227 2 3 2 2" xfId="45513"/>
    <cellStyle name="Normal 227 2 3 2 3" xfId="61420"/>
    <cellStyle name="Normal 227 2 3 3" xfId="14402"/>
    <cellStyle name="Normal 227 2 3 3 2" xfId="39276"/>
    <cellStyle name="Normal 227 2 3 4" xfId="10137"/>
    <cellStyle name="Normal 227 2 3 4 2" xfId="35154"/>
    <cellStyle name="Normal 227 2 3 5" xfId="31281"/>
    <cellStyle name="Normal 227 2 4" xfId="4228"/>
    <cellStyle name="Normal 227 2 4 2" xfId="21963"/>
    <cellStyle name="Normal 227 2 4 2 2" xfId="46522"/>
    <cellStyle name="Normal 227 2 4 2 3" xfId="61421"/>
    <cellStyle name="Normal 227 2 4 3" xfId="12736"/>
    <cellStyle name="Normal 227 2 4 3 2" xfId="37753"/>
    <cellStyle name="Normal 227 2 4 4" xfId="29350"/>
    <cellStyle name="Normal 227 2 5" xfId="15609"/>
    <cellStyle name="Normal 227 2 5 2" xfId="22985"/>
    <cellStyle name="Normal 227 2 5 2 2" xfId="47528"/>
    <cellStyle name="Normal 227 2 5 2 3" xfId="61422"/>
    <cellStyle name="Normal 227 2 5 3" xfId="40406"/>
    <cellStyle name="Normal 227 2 5 4" xfId="61423"/>
    <cellStyle name="Normal 227 2 6" xfId="16667"/>
    <cellStyle name="Normal 227 2 6 2" xfId="24087"/>
    <cellStyle name="Normal 227 2 6 2 2" xfId="48626"/>
    <cellStyle name="Normal 227 2 6 2 3" xfId="61424"/>
    <cellStyle name="Normal 227 2 6 3" xfId="41421"/>
    <cellStyle name="Normal 227 2 6 4" xfId="61425"/>
    <cellStyle name="Normal 227 2 7" xfId="17751"/>
    <cellStyle name="Normal 227 2 7 2" xfId="25193"/>
    <cellStyle name="Normal 227 2 7 2 2" xfId="49716"/>
    <cellStyle name="Normal 227 2 7 2 3" xfId="61426"/>
    <cellStyle name="Normal 227 2 7 3" xfId="42450"/>
    <cellStyle name="Normal 227 2 7 4" xfId="61427"/>
    <cellStyle name="Normal 227 2 8" xfId="19638"/>
    <cellStyle name="Normal 227 2 8 2" xfId="44214"/>
    <cellStyle name="Normal 227 2 8 3" xfId="61428"/>
    <cellStyle name="Normal 227 2 9" xfId="8184"/>
    <cellStyle name="Normal 227 2 9 2" xfId="33201"/>
    <cellStyle name="Normal 227 3" xfId="3048"/>
    <cellStyle name="Normal 227 3 2" xfId="7213"/>
    <cellStyle name="Normal 227 3 2 2" xfId="26199"/>
    <cellStyle name="Normal 227 3 2 2 2" xfId="50722"/>
    <cellStyle name="Normal 227 3 2 2 3" xfId="61429"/>
    <cellStyle name="Normal 227 3 2 3" xfId="18713"/>
    <cellStyle name="Normal 227 3 2 3 2" xfId="43407"/>
    <cellStyle name="Normal 227 3 2 4" xfId="11143"/>
    <cellStyle name="Normal 227 3 2 4 2" xfId="36160"/>
    <cellStyle name="Normal 227 3 2 5" xfId="32287"/>
    <cellStyle name="Normal 227 3 3" xfId="5234"/>
    <cellStyle name="Normal 227 3 3 2" xfId="12737"/>
    <cellStyle name="Normal 227 3 3 2 2" xfId="37754"/>
    <cellStyle name="Normal 227 3 3 3" xfId="30356"/>
    <cellStyle name="Normal 227 3 4" xfId="9200"/>
    <cellStyle name="Normal 227 3 4 2" xfId="34217"/>
    <cellStyle name="Normal 227 3 5" xfId="28424"/>
    <cellStyle name="Normal 227 3 5 2" xfId="61430"/>
    <cellStyle name="Normal 227 3 6" xfId="61431"/>
    <cellStyle name="Normal 227 4" xfId="6181"/>
    <cellStyle name="Normal 227 4 2" xfId="20951"/>
    <cellStyle name="Normal 227 4 2 2" xfId="45512"/>
    <cellStyle name="Normal 227 4 2 3" xfId="61432"/>
    <cellStyle name="Normal 227 4 3" xfId="14401"/>
    <cellStyle name="Normal 227 4 3 2" xfId="39275"/>
    <cellStyle name="Normal 227 4 4" xfId="10136"/>
    <cellStyle name="Normal 227 4 4 2" xfId="35153"/>
    <cellStyle name="Normal 227 4 5" xfId="31280"/>
    <cellStyle name="Normal 227 5" xfId="4227"/>
    <cellStyle name="Normal 227 5 2" xfId="21962"/>
    <cellStyle name="Normal 227 5 2 2" xfId="46521"/>
    <cellStyle name="Normal 227 5 2 3" xfId="61433"/>
    <cellStyle name="Normal 227 5 3" xfId="12738"/>
    <cellStyle name="Normal 227 5 3 2" xfId="37755"/>
    <cellStyle name="Normal 227 5 4" xfId="29349"/>
    <cellStyle name="Normal 227 6" xfId="15608"/>
    <cellStyle name="Normal 227 6 2" xfId="22984"/>
    <cellStyle name="Normal 227 6 2 2" xfId="47527"/>
    <cellStyle name="Normal 227 6 2 3" xfId="61434"/>
    <cellStyle name="Normal 227 6 3" xfId="40405"/>
    <cellStyle name="Normal 227 6 4" xfId="61435"/>
    <cellStyle name="Normal 227 7" xfId="16666"/>
    <cellStyle name="Normal 227 7 2" xfId="24086"/>
    <cellStyle name="Normal 227 7 2 2" xfId="48625"/>
    <cellStyle name="Normal 227 7 2 3" xfId="61436"/>
    <cellStyle name="Normal 227 7 3" xfId="41420"/>
    <cellStyle name="Normal 227 7 4" xfId="61437"/>
    <cellStyle name="Normal 227 8" xfId="17750"/>
    <cellStyle name="Normal 227 8 2" xfId="25192"/>
    <cellStyle name="Normal 227 8 2 2" xfId="49715"/>
    <cellStyle name="Normal 227 8 2 3" xfId="61438"/>
    <cellStyle name="Normal 227 8 3" xfId="42449"/>
    <cellStyle name="Normal 227 8 4" xfId="61439"/>
    <cellStyle name="Normal 227 9" xfId="19637"/>
    <cellStyle name="Normal 227 9 2" xfId="44213"/>
    <cellStyle name="Normal 227 9 3" xfId="61440"/>
    <cellStyle name="Normal 228" xfId="1558"/>
    <cellStyle name="Normal 228 10" xfId="8185"/>
    <cellStyle name="Normal 228 10 2" xfId="33202"/>
    <cellStyle name="Normal 228 11" xfId="27419"/>
    <cellStyle name="Normal 228 11 2" xfId="61441"/>
    <cellStyle name="Normal 228 12" xfId="61442"/>
    <cellStyle name="Normal 228 2" xfId="1559"/>
    <cellStyle name="Normal 228 2 10" xfId="27420"/>
    <cellStyle name="Normal 228 2 10 2" xfId="61443"/>
    <cellStyle name="Normal 228 2 11" xfId="61444"/>
    <cellStyle name="Normal 228 2 2" xfId="3051"/>
    <cellStyle name="Normal 228 2 2 2" xfId="7216"/>
    <cellStyle name="Normal 228 2 2 2 2" xfId="26202"/>
    <cellStyle name="Normal 228 2 2 2 2 2" xfId="50725"/>
    <cellStyle name="Normal 228 2 2 2 2 3" xfId="61445"/>
    <cellStyle name="Normal 228 2 2 2 3" xfId="18716"/>
    <cellStyle name="Normal 228 2 2 2 3 2" xfId="43410"/>
    <cellStyle name="Normal 228 2 2 2 4" xfId="11146"/>
    <cellStyle name="Normal 228 2 2 2 4 2" xfId="36163"/>
    <cellStyle name="Normal 228 2 2 2 5" xfId="32290"/>
    <cellStyle name="Normal 228 2 2 3" xfId="5237"/>
    <cellStyle name="Normal 228 2 2 3 2" xfId="12739"/>
    <cellStyle name="Normal 228 2 2 3 2 2" xfId="37756"/>
    <cellStyle name="Normal 228 2 2 3 3" xfId="30359"/>
    <cellStyle name="Normal 228 2 2 4" xfId="9203"/>
    <cellStyle name="Normal 228 2 2 4 2" xfId="34220"/>
    <cellStyle name="Normal 228 2 2 5" xfId="28427"/>
    <cellStyle name="Normal 228 2 2 5 2" xfId="61446"/>
    <cellStyle name="Normal 228 2 2 6" xfId="61447"/>
    <cellStyle name="Normal 228 2 3" xfId="6184"/>
    <cellStyle name="Normal 228 2 3 2" xfId="20954"/>
    <cellStyle name="Normal 228 2 3 2 2" xfId="45515"/>
    <cellStyle name="Normal 228 2 3 2 3" xfId="61448"/>
    <cellStyle name="Normal 228 2 3 3" xfId="14404"/>
    <cellStyle name="Normal 228 2 3 3 2" xfId="39278"/>
    <cellStyle name="Normal 228 2 3 4" xfId="10139"/>
    <cellStyle name="Normal 228 2 3 4 2" xfId="35156"/>
    <cellStyle name="Normal 228 2 3 5" xfId="31283"/>
    <cellStyle name="Normal 228 2 4" xfId="4230"/>
    <cellStyle name="Normal 228 2 4 2" xfId="21965"/>
    <cellStyle name="Normal 228 2 4 2 2" xfId="46524"/>
    <cellStyle name="Normal 228 2 4 2 3" xfId="61449"/>
    <cellStyle name="Normal 228 2 4 3" xfId="12740"/>
    <cellStyle name="Normal 228 2 4 3 2" xfId="37757"/>
    <cellStyle name="Normal 228 2 4 4" xfId="29352"/>
    <cellStyle name="Normal 228 2 5" xfId="15611"/>
    <cellStyle name="Normal 228 2 5 2" xfId="22987"/>
    <cellStyle name="Normal 228 2 5 2 2" xfId="47530"/>
    <cellStyle name="Normal 228 2 5 2 3" xfId="61450"/>
    <cellStyle name="Normal 228 2 5 3" xfId="40408"/>
    <cellStyle name="Normal 228 2 5 4" xfId="61451"/>
    <cellStyle name="Normal 228 2 6" xfId="16669"/>
    <cellStyle name="Normal 228 2 6 2" xfId="24089"/>
    <cellStyle name="Normal 228 2 6 2 2" xfId="48628"/>
    <cellStyle name="Normal 228 2 6 2 3" xfId="61452"/>
    <cellStyle name="Normal 228 2 6 3" xfId="41423"/>
    <cellStyle name="Normal 228 2 6 4" xfId="61453"/>
    <cellStyle name="Normal 228 2 7" xfId="17753"/>
    <cellStyle name="Normal 228 2 7 2" xfId="25195"/>
    <cellStyle name="Normal 228 2 7 2 2" xfId="49718"/>
    <cellStyle name="Normal 228 2 7 2 3" xfId="61454"/>
    <cellStyle name="Normal 228 2 7 3" xfId="42452"/>
    <cellStyle name="Normal 228 2 7 4" xfId="61455"/>
    <cellStyle name="Normal 228 2 8" xfId="19640"/>
    <cellStyle name="Normal 228 2 8 2" xfId="44216"/>
    <cellStyle name="Normal 228 2 8 3" xfId="61456"/>
    <cellStyle name="Normal 228 2 9" xfId="8186"/>
    <cellStyle name="Normal 228 2 9 2" xfId="33203"/>
    <cellStyle name="Normal 228 3" xfId="3050"/>
    <cellStyle name="Normal 228 3 2" xfId="7215"/>
    <cellStyle name="Normal 228 3 2 2" xfId="26201"/>
    <cellStyle name="Normal 228 3 2 2 2" xfId="50724"/>
    <cellStyle name="Normal 228 3 2 2 3" xfId="61457"/>
    <cellStyle name="Normal 228 3 2 3" xfId="18715"/>
    <cellStyle name="Normal 228 3 2 3 2" xfId="43409"/>
    <cellStyle name="Normal 228 3 2 4" xfId="11145"/>
    <cellStyle name="Normal 228 3 2 4 2" xfId="36162"/>
    <cellStyle name="Normal 228 3 2 5" xfId="32289"/>
    <cellStyle name="Normal 228 3 3" xfId="5236"/>
    <cellStyle name="Normal 228 3 3 2" xfId="12741"/>
    <cellStyle name="Normal 228 3 3 2 2" xfId="37758"/>
    <cellStyle name="Normal 228 3 3 3" xfId="30358"/>
    <cellStyle name="Normal 228 3 4" xfId="9202"/>
    <cellStyle name="Normal 228 3 4 2" xfId="34219"/>
    <cellStyle name="Normal 228 3 5" xfId="28426"/>
    <cellStyle name="Normal 228 3 5 2" xfId="61458"/>
    <cellStyle name="Normal 228 3 6" xfId="61459"/>
    <cellStyle name="Normal 228 4" xfId="6183"/>
    <cellStyle name="Normal 228 4 2" xfId="20953"/>
    <cellStyle name="Normal 228 4 2 2" xfId="45514"/>
    <cellStyle name="Normal 228 4 2 3" xfId="61460"/>
    <cellStyle name="Normal 228 4 3" xfId="14403"/>
    <cellStyle name="Normal 228 4 3 2" xfId="39277"/>
    <cellStyle name="Normal 228 4 4" xfId="10138"/>
    <cellStyle name="Normal 228 4 4 2" xfId="35155"/>
    <cellStyle name="Normal 228 4 5" xfId="31282"/>
    <cellStyle name="Normal 228 5" xfId="4229"/>
    <cellStyle name="Normal 228 5 2" xfId="21964"/>
    <cellStyle name="Normal 228 5 2 2" xfId="46523"/>
    <cellStyle name="Normal 228 5 2 3" xfId="61461"/>
    <cellStyle name="Normal 228 5 3" xfId="12742"/>
    <cellStyle name="Normal 228 5 3 2" xfId="37759"/>
    <cellStyle name="Normal 228 5 4" xfId="29351"/>
    <cellStyle name="Normal 228 6" xfId="15610"/>
    <cellStyle name="Normal 228 6 2" xfId="22986"/>
    <cellStyle name="Normal 228 6 2 2" xfId="47529"/>
    <cellStyle name="Normal 228 6 2 3" xfId="61462"/>
    <cellStyle name="Normal 228 6 3" xfId="40407"/>
    <cellStyle name="Normal 228 6 4" xfId="61463"/>
    <cellStyle name="Normal 228 7" xfId="16668"/>
    <cellStyle name="Normal 228 7 2" xfId="24088"/>
    <cellStyle name="Normal 228 7 2 2" xfId="48627"/>
    <cellStyle name="Normal 228 7 2 3" xfId="61464"/>
    <cellStyle name="Normal 228 7 3" xfId="41422"/>
    <cellStyle name="Normal 228 7 4" xfId="61465"/>
    <cellStyle name="Normal 228 8" xfId="17752"/>
    <cellStyle name="Normal 228 8 2" xfId="25194"/>
    <cellStyle name="Normal 228 8 2 2" xfId="49717"/>
    <cellStyle name="Normal 228 8 2 3" xfId="61466"/>
    <cellStyle name="Normal 228 8 3" xfId="42451"/>
    <cellStyle name="Normal 228 8 4" xfId="61467"/>
    <cellStyle name="Normal 228 9" xfId="19639"/>
    <cellStyle name="Normal 228 9 2" xfId="44215"/>
    <cellStyle name="Normal 228 9 3" xfId="61468"/>
    <cellStyle name="Normal 229" xfId="1560"/>
    <cellStyle name="Normal 229 10" xfId="8187"/>
    <cellStyle name="Normal 229 10 2" xfId="33204"/>
    <cellStyle name="Normal 229 11" xfId="27421"/>
    <cellStyle name="Normal 229 11 2" xfId="61469"/>
    <cellStyle name="Normal 229 12" xfId="61470"/>
    <cellStyle name="Normal 229 2" xfId="1561"/>
    <cellStyle name="Normal 229 2 10" xfId="27422"/>
    <cellStyle name="Normal 229 2 10 2" xfId="61471"/>
    <cellStyle name="Normal 229 2 11" xfId="61472"/>
    <cellStyle name="Normal 229 2 2" xfId="3053"/>
    <cellStyle name="Normal 229 2 2 2" xfId="7218"/>
    <cellStyle name="Normal 229 2 2 2 2" xfId="26204"/>
    <cellStyle name="Normal 229 2 2 2 2 2" xfId="50727"/>
    <cellStyle name="Normal 229 2 2 2 2 3" xfId="61473"/>
    <cellStyle name="Normal 229 2 2 2 3" xfId="18718"/>
    <cellStyle name="Normal 229 2 2 2 3 2" xfId="43412"/>
    <cellStyle name="Normal 229 2 2 2 4" xfId="11148"/>
    <cellStyle name="Normal 229 2 2 2 4 2" xfId="36165"/>
    <cellStyle name="Normal 229 2 2 2 5" xfId="32292"/>
    <cellStyle name="Normal 229 2 2 3" xfId="5239"/>
    <cellStyle name="Normal 229 2 2 3 2" xfId="12743"/>
    <cellStyle name="Normal 229 2 2 3 2 2" xfId="37760"/>
    <cellStyle name="Normal 229 2 2 3 3" xfId="30361"/>
    <cellStyle name="Normal 229 2 2 4" xfId="9205"/>
    <cellStyle name="Normal 229 2 2 4 2" xfId="34222"/>
    <cellStyle name="Normal 229 2 2 5" xfId="28429"/>
    <cellStyle name="Normal 229 2 2 5 2" xfId="61474"/>
    <cellStyle name="Normal 229 2 2 6" xfId="61475"/>
    <cellStyle name="Normal 229 2 3" xfId="6186"/>
    <cellStyle name="Normal 229 2 3 2" xfId="20956"/>
    <cellStyle name="Normal 229 2 3 2 2" xfId="45517"/>
    <cellStyle name="Normal 229 2 3 2 3" xfId="61476"/>
    <cellStyle name="Normal 229 2 3 3" xfId="14406"/>
    <cellStyle name="Normal 229 2 3 3 2" xfId="39280"/>
    <cellStyle name="Normal 229 2 3 4" xfId="10141"/>
    <cellStyle name="Normal 229 2 3 4 2" xfId="35158"/>
    <cellStyle name="Normal 229 2 3 5" xfId="31285"/>
    <cellStyle name="Normal 229 2 4" xfId="4232"/>
    <cellStyle name="Normal 229 2 4 2" xfId="21967"/>
    <cellStyle name="Normal 229 2 4 2 2" xfId="46526"/>
    <cellStyle name="Normal 229 2 4 2 3" xfId="61477"/>
    <cellStyle name="Normal 229 2 4 3" xfId="12744"/>
    <cellStyle name="Normal 229 2 4 3 2" xfId="37761"/>
    <cellStyle name="Normal 229 2 4 4" xfId="29354"/>
    <cellStyle name="Normal 229 2 5" xfId="15613"/>
    <cellStyle name="Normal 229 2 5 2" xfId="22989"/>
    <cellStyle name="Normal 229 2 5 2 2" xfId="47532"/>
    <cellStyle name="Normal 229 2 5 2 3" xfId="61478"/>
    <cellStyle name="Normal 229 2 5 3" xfId="40410"/>
    <cellStyle name="Normal 229 2 5 4" xfId="61479"/>
    <cellStyle name="Normal 229 2 6" xfId="16671"/>
    <cellStyle name="Normal 229 2 6 2" xfId="24091"/>
    <cellStyle name="Normal 229 2 6 2 2" xfId="48630"/>
    <cellStyle name="Normal 229 2 6 2 3" xfId="61480"/>
    <cellStyle name="Normal 229 2 6 3" xfId="41425"/>
    <cellStyle name="Normal 229 2 6 4" xfId="61481"/>
    <cellStyle name="Normal 229 2 7" xfId="17755"/>
    <cellStyle name="Normal 229 2 7 2" xfId="25197"/>
    <cellStyle name="Normal 229 2 7 2 2" xfId="49720"/>
    <cellStyle name="Normal 229 2 7 2 3" xfId="61482"/>
    <cellStyle name="Normal 229 2 7 3" xfId="42454"/>
    <cellStyle name="Normal 229 2 7 4" xfId="61483"/>
    <cellStyle name="Normal 229 2 8" xfId="19642"/>
    <cellStyle name="Normal 229 2 8 2" xfId="44218"/>
    <cellStyle name="Normal 229 2 8 3" xfId="61484"/>
    <cellStyle name="Normal 229 2 9" xfId="8188"/>
    <cellStyle name="Normal 229 2 9 2" xfId="33205"/>
    <cellStyle name="Normal 229 3" xfId="3052"/>
    <cellStyle name="Normal 229 3 2" xfId="7217"/>
    <cellStyle name="Normal 229 3 2 2" xfId="26203"/>
    <cellStyle name="Normal 229 3 2 2 2" xfId="50726"/>
    <cellStyle name="Normal 229 3 2 2 3" xfId="61485"/>
    <cellStyle name="Normal 229 3 2 3" xfId="18717"/>
    <cellStyle name="Normal 229 3 2 3 2" xfId="43411"/>
    <cellStyle name="Normal 229 3 2 4" xfId="11147"/>
    <cellStyle name="Normal 229 3 2 4 2" xfId="36164"/>
    <cellStyle name="Normal 229 3 2 5" xfId="32291"/>
    <cellStyle name="Normal 229 3 3" xfId="5238"/>
    <cellStyle name="Normal 229 3 3 2" xfId="12745"/>
    <cellStyle name="Normal 229 3 3 2 2" xfId="37762"/>
    <cellStyle name="Normal 229 3 3 3" xfId="30360"/>
    <cellStyle name="Normal 229 3 4" xfId="9204"/>
    <cellStyle name="Normal 229 3 4 2" xfId="34221"/>
    <cellStyle name="Normal 229 3 5" xfId="28428"/>
    <cellStyle name="Normal 229 3 5 2" xfId="61486"/>
    <cellStyle name="Normal 229 3 6" xfId="61487"/>
    <cellStyle name="Normal 229 4" xfId="6185"/>
    <cellStyle name="Normal 229 4 2" xfId="20955"/>
    <cellStyle name="Normal 229 4 2 2" xfId="45516"/>
    <cellStyle name="Normal 229 4 2 3" xfId="61488"/>
    <cellStyle name="Normal 229 4 3" xfId="14405"/>
    <cellStyle name="Normal 229 4 3 2" xfId="39279"/>
    <cellStyle name="Normal 229 4 4" xfId="10140"/>
    <cellStyle name="Normal 229 4 4 2" xfId="35157"/>
    <cellStyle name="Normal 229 4 5" xfId="31284"/>
    <cellStyle name="Normal 229 5" xfId="4231"/>
    <cellStyle name="Normal 229 5 2" xfId="21966"/>
    <cellStyle name="Normal 229 5 2 2" xfId="46525"/>
    <cellStyle name="Normal 229 5 2 3" xfId="61489"/>
    <cellStyle name="Normal 229 5 3" xfId="12746"/>
    <cellStyle name="Normal 229 5 3 2" xfId="37763"/>
    <cellStyle name="Normal 229 5 4" xfId="29353"/>
    <cellStyle name="Normal 229 6" xfId="15612"/>
    <cellStyle name="Normal 229 6 2" xfId="22988"/>
    <cellStyle name="Normal 229 6 2 2" xfId="47531"/>
    <cellStyle name="Normal 229 6 2 3" xfId="61490"/>
    <cellStyle name="Normal 229 6 3" xfId="40409"/>
    <cellStyle name="Normal 229 6 4" xfId="61491"/>
    <cellStyle name="Normal 229 7" xfId="16670"/>
    <cellStyle name="Normal 229 7 2" xfId="24090"/>
    <cellStyle name="Normal 229 7 2 2" xfId="48629"/>
    <cellStyle name="Normal 229 7 2 3" xfId="61492"/>
    <cellStyle name="Normal 229 7 3" xfId="41424"/>
    <cellStyle name="Normal 229 7 4" xfId="61493"/>
    <cellStyle name="Normal 229 8" xfId="17754"/>
    <cellStyle name="Normal 229 8 2" xfId="25196"/>
    <cellStyle name="Normal 229 8 2 2" xfId="49719"/>
    <cellStyle name="Normal 229 8 2 3" xfId="61494"/>
    <cellStyle name="Normal 229 8 3" xfId="42453"/>
    <cellStyle name="Normal 229 8 4" xfId="61495"/>
    <cellStyle name="Normal 229 9" xfId="19641"/>
    <cellStyle name="Normal 229 9 2" xfId="44217"/>
    <cellStyle name="Normal 229 9 3" xfId="61496"/>
    <cellStyle name="Normal 23" xfId="483"/>
    <cellStyle name="Normal 23 2" xfId="1562"/>
    <cellStyle name="Normal 23 2 10" xfId="27423"/>
    <cellStyle name="Normal 23 2 10 2" xfId="61497"/>
    <cellStyle name="Normal 23 2 11" xfId="61498"/>
    <cellStyle name="Normal 23 2 2" xfId="3054"/>
    <cellStyle name="Normal 23 2 2 2" xfId="7219"/>
    <cellStyle name="Normal 23 2 2 2 2" xfId="26205"/>
    <cellStyle name="Normal 23 2 2 2 2 2" xfId="50728"/>
    <cellStyle name="Normal 23 2 2 2 2 3" xfId="61499"/>
    <cellStyle name="Normal 23 2 2 2 3" xfId="18719"/>
    <cellStyle name="Normal 23 2 2 2 3 2" xfId="43413"/>
    <cellStyle name="Normal 23 2 2 2 4" xfId="11149"/>
    <cellStyle name="Normal 23 2 2 2 4 2" xfId="36166"/>
    <cellStyle name="Normal 23 2 2 2 5" xfId="32293"/>
    <cellStyle name="Normal 23 2 2 3" xfId="5240"/>
    <cellStyle name="Normal 23 2 2 3 2" xfId="12747"/>
    <cellStyle name="Normal 23 2 2 3 2 2" xfId="37764"/>
    <cellStyle name="Normal 23 2 2 3 3" xfId="30362"/>
    <cellStyle name="Normal 23 2 2 4" xfId="9206"/>
    <cellStyle name="Normal 23 2 2 4 2" xfId="34223"/>
    <cellStyle name="Normal 23 2 2 5" xfId="28430"/>
    <cellStyle name="Normal 23 2 2 5 2" xfId="61500"/>
    <cellStyle name="Normal 23 2 2 6" xfId="61501"/>
    <cellStyle name="Normal 23 2 3" xfId="6187"/>
    <cellStyle name="Normal 23 2 3 2" xfId="20957"/>
    <cellStyle name="Normal 23 2 3 2 2" xfId="45518"/>
    <cellStyle name="Normal 23 2 3 2 3" xfId="61502"/>
    <cellStyle name="Normal 23 2 3 3" xfId="14407"/>
    <cellStyle name="Normal 23 2 3 3 2" xfId="39281"/>
    <cellStyle name="Normal 23 2 3 4" xfId="10142"/>
    <cellStyle name="Normal 23 2 3 4 2" xfId="35159"/>
    <cellStyle name="Normal 23 2 3 5" xfId="31286"/>
    <cellStyle name="Normal 23 2 4" xfId="4233"/>
    <cellStyle name="Normal 23 2 4 2" xfId="21968"/>
    <cellStyle name="Normal 23 2 4 2 2" xfId="46527"/>
    <cellStyle name="Normal 23 2 4 2 3" xfId="61503"/>
    <cellStyle name="Normal 23 2 4 3" xfId="12748"/>
    <cellStyle name="Normal 23 2 4 3 2" xfId="37765"/>
    <cellStyle name="Normal 23 2 4 4" xfId="29355"/>
    <cellStyle name="Normal 23 2 5" xfId="15614"/>
    <cellStyle name="Normal 23 2 5 2" xfId="22990"/>
    <cellStyle name="Normal 23 2 5 2 2" xfId="47533"/>
    <cellStyle name="Normal 23 2 5 2 3" xfId="61504"/>
    <cellStyle name="Normal 23 2 5 3" xfId="40411"/>
    <cellStyle name="Normal 23 2 5 4" xfId="61505"/>
    <cellStyle name="Normal 23 2 6" xfId="16672"/>
    <cellStyle name="Normal 23 2 6 2" xfId="24092"/>
    <cellStyle name="Normal 23 2 6 2 2" xfId="48631"/>
    <cellStyle name="Normal 23 2 6 2 3" xfId="61506"/>
    <cellStyle name="Normal 23 2 6 3" xfId="41426"/>
    <cellStyle name="Normal 23 2 6 4" xfId="61507"/>
    <cellStyle name="Normal 23 2 7" xfId="17756"/>
    <cellStyle name="Normal 23 2 7 2" xfId="25198"/>
    <cellStyle name="Normal 23 2 7 2 2" xfId="49721"/>
    <cellStyle name="Normal 23 2 7 2 3" xfId="61508"/>
    <cellStyle name="Normal 23 2 7 3" xfId="42455"/>
    <cellStyle name="Normal 23 2 7 4" xfId="61509"/>
    <cellStyle name="Normal 23 2 8" xfId="19643"/>
    <cellStyle name="Normal 23 2 8 2" xfId="44219"/>
    <cellStyle name="Normal 23 2 8 3" xfId="61510"/>
    <cellStyle name="Normal 23 2 9" xfId="8189"/>
    <cellStyle name="Normal 23 2 9 2" xfId="33206"/>
    <cellStyle name="Normal 23 3" xfId="2114"/>
    <cellStyle name="Normal 23 4" xfId="2606"/>
    <cellStyle name="Normal 23 5" xfId="26709"/>
    <cellStyle name="Normal 230" xfId="1563"/>
    <cellStyle name="Normal 230 10" xfId="8190"/>
    <cellStyle name="Normal 230 10 2" xfId="33207"/>
    <cellStyle name="Normal 230 11" xfId="27424"/>
    <cellStyle name="Normal 230 11 2" xfId="61511"/>
    <cellStyle name="Normal 230 12" xfId="61512"/>
    <cellStyle name="Normal 230 2" xfId="1564"/>
    <cellStyle name="Normal 230 2 10" xfId="27425"/>
    <cellStyle name="Normal 230 2 10 2" xfId="61513"/>
    <cellStyle name="Normal 230 2 11" xfId="61514"/>
    <cellStyle name="Normal 230 2 2" xfId="3056"/>
    <cellStyle name="Normal 230 2 2 2" xfId="7221"/>
    <cellStyle name="Normal 230 2 2 2 2" xfId="26207"/>
    <cellStyle name="Normal 230 2 2 2 2 2" xfId="50730"/>
    <cellStyle name="Normal 230 2 2 2 2 3" xfId="61515"/>
    <cellStyle name="Normal 230 2 2 2 3" xfId="18721"/>
    <cellStyle name="Normal 230 2 2 2 3 2" xfId="43415"/>
    <cellStyle name="Normal 230 2 2 2 4" xfId="11151"/>
    <cellStyle name="Normal 230 2 2 2 4 2" xfId="36168"/>
    <cellStyle name="Normal 230 2 2 2 5" xfId="32295"/>
    <cellStyle name="Normal 230 2 2 3" xfId="5242"/>
    <cellStyle name="Normal 230 2 2 3 2" xfId="12749"/>
    <cellStyle name="Normal 230 2 2 3 2 2" xfId="37766"/>
    <cellStyle name="Normal 230 2 2 3 3" xfId="30364"/>
    <cellStyle name="Normal 230 2 2 4" xfId="9208"/>
    <cellStyle name="Normal 230 2 2 4 2" xfId="34225"/>
    <cellStyle name="Normal 230 2 2 5" xfId="28432"/>
    <cellStyle name="Normal 230 2 2 5 2" xfId="61516"/>
    <cellStyle name="Normal 230 2 2 6" xfId="61517"/>
    <cellStyle name="Normal 230 2 3" xfId="6189"/>
    <cellStyle name="Normal 230 2 3 2" xfId="20959"/>
    <cellStyle name="Normal 230 2 3 2 2" xfId="45520"/>
    <cellStyle name="Normal 230 2 3 2 3" xfId="61518"/>
    <cellStyle name="Normal 230 2 3 3" xfId="14409"/>
    <cellStyle name="Normal 230 2 3 3 2" xfId="39283"/>
    <cellStyle name="Normal 230 2 3 4" xfId="10144"/>
    <cellStyle name="Normal 230 2 3 4 2" xfId="35161"/>
    <cellStyle name="Normal 230 2 3 5" xfId="31288"/>
    <cellStyle name="Normal 230 2 4" xfId="4235"/>
    <cellStyle name="Normal 230 2 4 2" xfId="21970"/>
    <cellStyle name="Normal 230 2 4 2 2" xfId="46529"/>
    <cellStyle name="Normal 230 2 4 2 3" xfId="61519"/>
    <cellStyle name="Normal 230 2 4 3" xfId="12750"/>
    <cellStyle name="Normal 230 2 4 3 2" xfId="37767"/>
    <cellStyle name="Normal 230 2 4 4" xfId="29357"/>
    <cellStyle name="Normal 230 2 5" xfId="15616"/>
    <cellStyle name="Normal 230 2 5 2" xfId="22992"/>
    <cellStyle name="Normal 230 2 5 2 2" xfId="47535"/>
    <cellStyle name="Normal 230 2 5 2 3" xfId="61520"/>
    <cellStyle name="Normal 230 2 5 3" xfId="40413"/>
    <cellStyle name="Normal 230 2 5 4" xfId="61521"/>
    <cellStyle name="Normal 230 2 6" xfId="16674"/>
    <cellStyle name="Normal 230 2 6 2" xfId="24094"/>
    <cellStyle name="Normal 230 2 6 2 2" xfId="48633"/>
    <cellStyle name="Normal 230 2 6 2 3" xfId="61522"/>
    <cellStyle name="Normal 230 2 6 3" xfId="41428"/>
    <cellStyle name="Normal 230 2 6 4" xfId="61523"/>
    <cellStyle name="Normal 230 2 7" xfId="17758"/>
    <cellStyle name="Normal 230 2 7 2" xfId="25200"/>
    <cellStyle name="Normal 230 2 7 2 2" xfId="49723"/>
    <cellStyle name="Normal 230 2 7 2 3" xfId="61524"/>
    <cellStyle name="Normal 230 2 7 3" xfId="42457"/>
    <cellStyle name="Normal 230 2 7 4" xfId="61525"/>
    <cellStyle name="Normal 230 2 8" xfId="19645"/>
    <cellStyle name="Normal 230 2 8 2" xfId="44221"/>
    <cellStyle name="Normal 230 2 8 3" xfId="61526"/>
    <cellStyle name="Normal 230 2 9" xfId="8191"/>
    <cellStyle name="Normal 230 2 9 2" xfId="33208"/>
    <cellStyle name="Normal 230 3" xfId="3055"/>
    <cellStyle name="Normal 230 3 2" xfId="7220"/>
    <cellStyle name="Normal 230 3 2 2" xfId="26206"/>
    <cellStyle name="Normal 230 3 2 2 2" xfId="50729"/>
    <cellStyle name="Normal 230 3 2 2 3" xfId="61527"/>
    <cellStyle name="Normal 230 3 2 3" xfId="18720"/>
    <cellStyle name="Normal 230 3 2 3 2" xfId="43414"/>
    <cellStyle name="Normal 230 3 2 4" xfId="11150"/>
    <cellStyle name="Normal 230 3 2 4 2" xfId="36167"/>
    <cellStyle name="Normal 230 3 2 5" xfId="32294"/>
    <cellStyle name="Normal 230 3 3" xfId="5241"/>
    <cellStyle name="Normal 230 3 3 2" xfId="12751"/>
    <cellStyle name="Normal 230 3 3 2 2" xfId="37768"/>
    <cellStyle name="Normal 230 3 3 3" xfId="30363"/>
    <cellStyle name="Normal 230 3 4" xfId="9207"/>
    <cellStyle name="Normal 230 3 4 2" xfId="34224"/>
    <cellStyle name="Normal 230 3 5" xfId="28431"/>
    <cellStyle name="Normal 230 3 5 2" xfId="61528"/>
    <cellStyle name="Normal 230 3 6" xfId="61529"/>
    <cellStyle name="Normal 230 4" xfId="6188"/>
    <cellStyle name="Normal 230 4 2" xfId="20958"/>
    <cellStyle name="Normal 230 4 2 2" xfId="45519"/>
    <cellStyle name="Normal 230 4 2 3" xfId="61530"/>
    <cellStyle name="Normal 230 4 3" xfId="14408"/>
    <cellStyle name="Normal 230 4 3 2" xfId="39282"/>
    <cellStyle name="Normal 230 4 4" xfId="10143"/>
    <cellStyle name="Normal 230 4 4 2" xfId="35160"/>
    <cellStyle name="Normal 230 4 5" xfId="31287"/>
    <cellStyle name="Normal 230 5" xfId="4234"/>
    <cellStyle name="Normal 230 5 2" xfId="21969"/>
    <cellStyle name="Normal 230 5 2 2" xfId="46528"/>
    <cellStyle name="Normal 230 5 2 3" xfId="61531"/>
    <cellStyle name="Normal 230 5 3" xfId="12752"/>
    <cellStyle name="Normal 230 5 3 2" xfId="37769"/>
    <cellStyle name="Normal 230 5 4" xfId="29356"/>
    <cellStyle name="Normal 230 6" xfId="15615"/>
    <cellStyle name="Normal 230 6 2" xfId="22991"/>
    <cellStyle name="Normal 230 6 2 2" xfId="47534"/>
    <cellStyle name="Normal 230 6 2 3" xfId="61532"/>
    <cellStyle name="Normal 230 6 3" xfId="40412"/>
    <cellStyle name="Normal 230 6 4" xfId="61533"/>
    <cellStyle name="Normal 230 7" xfId="16673"/>
    <cellStyle name="Normal 230 7 2" xfId="24093"/>
    <cellStyle name="Normal 230 7 2 2" xfId="48632"/>
    <cellStyle name="Normal 230 7 2 3" xfId="61534"/>
    <cellStyle name="Normal 230 7 3" xfId="41427"/>
    <cellStyle name="Normal 230 7 4" xfId="61535"/>
    <cellStyle name="Normal 230 8" xfId="17757"/>
    <cellStyle name="Normal 230 8 2" xfId="25199"/>
    <cellStyle name="Normal 230 8 2 2" xfId="49722"/>
    <cellStyle name="Normal 230 8 2 3" xfId="61536"/>
    <cellStyle name="Normal 230 8 3" xfId="42456"/>
    <cellStyle name="Normal 230 8 4" xfId="61537"/>
    <cellStyle name="Normal 230 9" xfId="19644"/>
    <cellStyle name="Normal 230 9 2" xfId="44220"/>
    <cellStyle name="Normal 230 9 3" xfId="61538"/>
    <cellStyle name="Normal 231" xfId="1565"/>
    <cellStyle name="Normal 231 10" xfId="27426"/>
    <cellStyle name="Normal 231 10 2" xfId="61539"/>
    <cellStyle name="Normal 231 11" xfId="61540"/>
    <cellStyle name="Normal 231 2" xfId="3057"/>
    <cellStyle name="Normal 231 2 2" xfId="7222"/>
    <cellStyle name="Normal 231 2 2 2" xfId="26208"/>
    <cellStyle name="Normal 231 2 2 2 2" xfId="50731"/>
    <cellStyle name="Normal 231 2 2 2 3" xfId="61541"/>
    <cellStyle name="Normal 231 2 2 3" xfId="18722"/>
    <cellStyle name="Normal 231 2 2 3 2" xfId="43416"/>
    <cellStyle name="Normal 231 2 2 4" xfId="11152"/>
    <cellStyle name="Normal 231 2 2 4 2" xfId="36169"/>
    <cellStyle name="Normal 231 2 2 5" xfId="32296"/>
    <cellStyle name="Normal 231 2 3" xfId="5243"/>
    <cellStyle name="Normal 231 2 3 2" xfId="12753"/>
    <cellStyle name="Normal 231 2 3 2 2" xfId="37770"/>
    <cellStyle name="Normal 231 2 3 3" xfId="30365"/>
    <cellStyle name="Normal 231 2 4" xfId="9209"/>
    <cellStyle name="Normal 231 2 4 2" xfId="34226"/>
    <cellStyle name="Normal 231 2 5" xfId="28433"/>
    <cellStyle name="Normal 231 2 5 2" xfId="61542"/>
    <cellStyle name="Normal 231 2 6" xfId="61543"/>
    <cellStyle name="Normal 231 3" xfId="6190"/>
    <cellStyle name="Normal 231 3 2" xfId="20960"/>
    <cellStyle name="Normal 231 3 2 2" xfId="45521"/>
    <cellStyle name="Normal 231 3 2 3" xfId="61544"/>
    <cellStyle name="Normal 231 3 3" xfId="14410"/>
    <cellStyle name="Normal 231 3 3 2" xfId="39284"/>
    <cellStyle name="Normal 231 3 4" xfId="10145"/>
    <cellStyle name="Normal 231 3 4 2" xfId="35162"/>
    <cellStyle name="Normal 231 3 5" xfId="31289"/>
    <cellStyle name="Normal 231 4" xfId="4236"/>
    <cellStyle name="Normal 231 4 2" xfId="21971"/>
    <cellStyle name="Normal 231 4 2 2" xfId="46530"/>
    <cellStyle name="Normal 231 4 2 3" xfId="61545"/>
    <cellStyle name="Normal 231 4 3" xfId="12754"/>
    <cellStyle name="Normal 231 4 3 2" xfId="37771"/>
    <cellStyle name="Normal 231 4 4" xfId="29358"/>
    <cellStyle name="Normal 231 5" xfId="15617"/>
    <cellStyle name="Normal 231 5 2" xfId="22993"/>
    <cellStyle name="Normal 231 5 2 2" xfId="47536"/>
    <cellStyle name="Normal 231 5 2 3" xfId="61546"/>
    <cellStyle name="Normal 231 5 3" xfId="40414"/>
    <cellStyle name="Normal 231 5 4" xfId="61547"/>
    <cellStyle name="Normal 231 6" xfId="16675"/>
    <cellStyle name="Normal 231 6 2" xfId="24095"/>
    <cellStyle name="Normal 231 6 2 2" xfId="48634"/>
    <cellStyle name="Normal 231 6 2 3" xfId="61548"/>
    <cellStyle name="Normal 231 6 3" xfId="41429"/>
    <cellStyle name="Normal 231 6 4" xfId="61549"/>
    <cellStyle name="Normal 231 7" xfId="17759"/>
    <cellStyle name="Normal 231 7 2" xfId="25201"/>
    <cellStyle name="Normal 231 7 2 2" xfId="49724"/>
    <cellStyle name="Normal 231 7 2 3" xfId="61550"/>
    <cellStyle name="Normal 231 7 3" xfId="42458"/>
    <cellStyle name="Normal 231 7 4" xfId="61551"/>
    <cellStyle name="Normal 231 8" xfId="19646"/>
    <cellStyle name="Normal 231 8 2" xfId="44222"/>
    <cellStyle name="Normal 231 8 3" xfId="61552"/>
    <cellStyle name="Normal 231 9" xfId="8192"/>
    <cellStyle name="Normal 231 9 2" xfId="33209"/>
    <cellStyle name="Normal 232" xfId="1566"/>
    <cellStyle name="Normal 232 10" xfId="27427"/>
    <cellStyle name="Normal 232 10 2" xfId="61553"/>
    <cellStyle name="Normal 232 11" xfId="61554"/>
    <cellStyle name="Normal 232 2" xfId="3058"/>
    <cellStyle name="Normal 232 2 2" xfId="7223"/>
    <cellStyle name="Normal 232 2 2 2" xfId="26209"/>
    <cellStyle name="Normal 232 2 2 2 2" xfId="50732"/>
    <cellStyle name="Normal 232 2 2 2 3" xfId="61555"/>
    <cellStyle name="Normal 232 2 2 3" xfId="18723"/>
    <cellStyle name="Normal 232 2 2 3 2" xfId="43417"/>
    <cellStyle name="Normal 232 2 2 4" xfId="11153"/>
    <cellStyle name="Normal 232 2 2 4 2" xfId="36170"/>
    <cellStyle name="Normal 232 2 2 5" xfId="32297"/>
    <cellStyle name="Normal 232 2 3" xfId="5244"/>
    <cellStyle name="Normal 232 2 3 2" xfId="12755"/>
    <cellStyle name="Normal 232 2 3 2 2" xfId="37772"/>
    <cellStyle name="Normal 232 2 3 3" xfId="30366"/>
    <cellStyle name="Normal 232 2 4" xfId="9210"/>
    <cellStyle name="Normal 232 2 4 2" xfId="34227"/>
    <cellStyle name="Normal 232 2 5" xfId="28434"/>
    <cellStyle name="Normal 232 2 5 2" xfId="61556"/>
    <cellStyle name="Normal 232 2 6" xfId="61557"/>
    <cellStyle name="Normal 232 3" xfId="6191"/>
    <cellStyle name="Normal 232 3 2" xfId="20961"/>
    <cellStyle name="Normal 232 3 2 2" xfId="45522"/>
    <cellStyle name="Normal 232 3 2 3" xfId="61558"/>
    <cellStyle name="Normal 232 3 3" xfId="14411"/>
    <cellStyle name="Normal 232 3 3 2" xfId="39285"/>
    <cellStyle name="Normal 232 3 4" xfId="10146"/>
    <cellStyle name="Normal 232 3 4 2" xfId="35163"/>
    <cellStyle name="Normal 232 3 5" xfId="31290"/>
    <cellStyle name="Normal 232 4" xfId="4237"/>
    <cellStyle name="Normal 232 4 2" xfId="21972"/>
    <cellStyle name="Normal 232 4 2 2" xfId="46531"/>
    <cellStyle name="Normal 232 4 2 3" xfId="61559"/>
    <cellStyle name="Normal 232 4 3" xfId="12756"/>
    <cellStyle name="Normal 232 4 3 2" xfId="37773"/>
    <cellStyle name="Normal 232 4 4" xfId="29359"/>
    <cellStyle name="Normal 232 5" xfId="15618"/>
    <cellStyle name="Normal 232 5 2" xfId="22994"/>
    <cellStyle name="Normal 232 5 2 2" xfId="47537"/>
    <cellStyle name="Normal 232 5 2 3" xfId="61560"/>
    <cellStyle name="Normal 232 5 3" xfId="40415"/>
    <cellStyle name="Normal 232 5 4" xfId="61561"/>
    <cellStyle name="Normal 232 6" xfId="16676"/>
    <cellStyle name="Normal 232 6 2" xfId="24096"/>
    <cellStyle name="Normal 232 6 2 2" xfId="48635"/>
    <cellStyle name="Normal 232 6 2 3" xfId="61562"/>
    <cellStyle name="Normal 232 6 3" xfId="41430"/>
    <cellStyle name="Normal 232 6 4" xfId="61563"/>
    <cellStyle name="Normal 232 7" xfId="17760"/>
    <cellStyle name="Normal 232 7 2" xfId="25202"/>
    <cellStyle name="Normal 232 7 2 2" xfId="49725"/>
    <cellStyle name="Normal 232 7 2 3" xfId="61564"/>
    <cellStyle name="Normal 232 7 3" xfId="42459"/>
    <cellStyle name="Normal 232 7 4" xfId="61565"/>
    <cellStyle name="Normal 232 8" xfId="19647"/>
    <cellStyle name="Normal 232 8 2" xfId="44223"/>
    <cellStyle name="Normal 232 8 3" xfId="61566"/>
    <cellStyle name="Normal 232 9" xfId="8193"/>
    <cellStyle name="Normal 232 9 2" xfId="33210"/>
    <cellStyle name="Normal 233" xfId="1567"/>
    <cellStyle name="Normal 233 10" xfId="27428"/>
    <cellStyle name="Normal 233 10 2" xfId="61567"/>
    <cellStyle name="Normal 233 11" xfId="61568"/>
    <cellStyle name="Normal 233 2" xfId="3059"/>
    <cellStyle name="Normal 233 2 2" xfId="7224"/>
    <cellStyle name="Normal 233 2 2 2" xfId="26210"/>
    <cellStyle name="Normal 233 2 2 2 2" xfId="50733"/>
    <cellStyle name="Normal 233 2 2 2 3" xfId="61569"/>
    <cellStyle name="Normal 233 2 2 3" xfId="18724"/>
    <cellStyle name="Normal 233 2 2 3 2" xfId="43418"/>
    <cellStyle name="Normal 233 2 2 4" xfId="11154"/>
    <cellStyle name="Normal 233 2 2 4 2" xfId="36171"/>
    <cellStyle name="Normal 233 2 2 5" xfId="32298"/>
    <cellStyle name="Normal 233 2 3" xfId="5245"/>
    <cellStyle name="Normal 233 2 3 2" xfId="12757"/>
    <cellStyle name="Normal 233 2 3 2 2" xfId="37774"/>
    <cellStyle name="Normal 233 2 3 3" xfId="30367"/>
    <cellStyle name="Normal 233 2 4" xfId="9211"/>
    <cellStyle name="Normal 233 2 4 2" xfId="34228"/>
    <cellStyle name="Normal 233 2 5" xfId="28435"/>
    <cellStyle name="Normal 233 2 5 2" xfId="61570"/>
    <cellStyle name="Normal 233 2 6" xfId="61571"/>
    <cellStyle name="Normal 233 3" xfId="6192"/>
    <cellStyle name="Normal 233 3 2" xfId="20962"/>
    <cellStyle name="Normal 233 3 2 2" xfId="45523"/>
    <cellStyle name="Normal 233 3 2 3" xfId="61572"/>
    <cellStyle name="Normal 233 3 3" xfId="14412"/>
    <cellStyle name="Normal 233 3 3 2" xfId="39286"/>
    <cellStyle name="Normal 233 3 4" xfId="10147"/>
    <cellStyle name="Normal 233 3 4 2" xfId="35164"/>
    <cellStyle name="Normal 233 3 5" xfId="31291"/>
    <cellStyle name="Normal 233 4" xfId="4238"/>
    <cellStyle name="Normal 233 4 2" xfId="21973"/>
    <cellStyle name="Normal 233 4 2 2" xfId="46532"/>
    <cellStyle name="Normal 233 4 2 3" xfId="61573"/>
    <cellStyle name="Normal 233 4 3" xfId="12758"/>
    <cellStyle name="Normal 233 4 3 2" xfId="37775"/>
    <cellStyle name="Normal 233 4 4" xfId="29360"/>
    <cellStyle name="Normal 233 5" xfId="15619"/>
    <cellStyle name="Normal 233 5 2" xfId="22995"/>
    <cellStyle name="Normal 233 5 2 2" xfId="47538"/>
    <cellStyle name="Normal 233 5 2 3" xfId="61574"/>
    <cellStyle name="Normal 233 5 3" xfId="40416"/>
    <cellStyle name="Normal 233 5 4" xfId="61575"/>
    <cellStyle name="Normal 233 6" xfId="16677"/>
    <cellStyle name="Normal 233 6 2" xfId="24097"/>
    <cellStyle name="Normal 233 6 2 2" xfId="48636"/>
    <cellStyle name="Normal 233 6 2 3" xfId="61576"/>
    <cellStyle name="Normal 233 6 3" xfId="41431"/>
    <cellStyle name="Normal 233 6 4" xfId="61577"/>
    <cellStyle name="Normal 233 7" xfId="17761"/>
    <cellStyle name="Normal 233 7 2" xfId="25203"/>
    <cellStyle name="Normal 233 7 2 2" xfId="49726"/>
    <cellStyle name="Normal 233 7 2 3" xfId="61578"/>
    <cellStyle name="Normal 233 7 3" xfId="42460"/>
    <cellStyle name="Normal 233 7 4" xfId="61579"/>
    <cellStyle name="Normal 233 8" xfId="19648"/>
    <cellStyle name="Normal 233 8 2" xfId="44224"/>
    <cellStyle name="Normal 233 8 3" xfId="61580"/>
    <cellStyle name="Normal 233 9" xfId="8194"/>
    <cellStyle name="Normal 233 9 2" xfId="33211"/>
    <cellStyle name="Normal 234" xfId="1568"/>
    <cellStyle name="Normal 234 10" xfId="27429"/>
    <cellStyle name="Normal 234 10 2" xfId="61581"/>
    <cellStyle name="Normal 234 11" xfId="61582"/>
    <cellStyle name="Normal 234 2" xfId="3060"/>
    <cellStyle name="Normal 234 2 2" xfId="7225"/>
    <cellStyle name="Normal 234 2 2 2" xfId="26211"/>
    <cellStyle name="Normal 234 2 2 2 2" xfId="50734"/>
    <cellStyle name="Normal 234 2 2 2 3" xfId="61583"/>
    <cellStyle name="Normal 234 2 2 3" xfId="18725"/>
    <cellStyle name="Normal 234 2 2 3 2" xfId="43419"/>
    <cellStyle name="Normal 234 2 2 4" xfId="11155"/>
    <cellStyle name="Normal 234 2 2 4 2" xfId="36172"/>
    <cellStyle name="Normal 234 2 2 5" xfId="32299"/>
    <cellStyle name="Normal 234 2 3" xfId="5246"/>
    <cellStyle name="Normal 234 2 3 2" xfId="12759"/>
    <cellStyle name="Normal 234 2 3 2 2" xfId="37776"/>
    <cellStyle name="Normal 234 2 3 3" xfId="30368"/>
    <cellStyle name="Normal 234 2 4" xfId="9212"/>
    <cellStyle name="Normal 234 2 4 2" xfId="34229"/>
    <cellStyle name="Normal 234 2 5" xfId="28436"/>
    <cellStyle name="Normal 234 2 5 2" xfId="61584"/>
    <cellStyle name="Normal 234 2 6" xfId="61585"/>
    <cellStyle name="Normal 234 3" xfId="6193"/>
    <cellStyle name="Normal 234 3 2" xfId="20963"/>
    <cellStyle name="Normal 234 3 2 2" xfId="45524"/>
    <cellStyle name="Normal 234 3 2 3" xfId="61586"/>
    <cellStyle name="Normal 234 3 3" xfId="14413"/>
    <cellStyle name="Normal 234 3 3 2" xfId="39287"/>
    <cellStyle name="Normal 234 3 4" xfId="10148"/>
    <cellStyle name="Normal 234 3 4 2" xfId="35165"/>
    <cellStyle name="Normal 234 3 5" xfId="31292"/>
    <cellStyle name="Normal 234 4" xfId="4239"/>
    <cellStyle name="Normal 234 4 2" xfId="21974"/>
    <cellStyle name="Normal 234 4 2 2" xfId="46533"/>
    <cellStyle name="Normal 234 4 2 3" xfId="61587"/>
    <cellStyle name="Normal 234 4 3" xfId="12760"/>
    <cellStyle name="Normal 234 4 3 2" xfId="37777"/>
    <cellStyle name="Normal 234 4 4" xfId="29361"/>
    <cellStyle name="Normal 234 5" xfId="15620"/>
    <cellStyle name="Normal 234 5 2" xfId="22996"/>
    <cellStyle name="Normal 234 5 2 2" xfId="47539"/>
    <cellStyle name="Normal 234 5 2 3" xfId="61588"/>
    <cellStyle name="Normal 234 5 3" xfId="40417"/>
    <cellStyle name="Normal 234 5 4" xfId="61589"/>
    <cellStyle name="Normal 234 6" xfId="16678"/>
    <cellStyle name="Normal 234 6 2" xfId="24098"/>
    <cellStyle name="Normal 234 6 2 2" xfId="48637"/>
    <cellStyle name="Normal 234 6 2 3" xfId="61590"/>
    <cellStyle name="Normal 234 6 3" xfId="41432"/>
    <cellStyle name="Normal 234 6 4" xfId="61591"/>
    <cellStyle name="Normal 234 7" xfId="17762"/>
    <cellStyle name="Normal 234 7 2" xfId="25204"/>
    <cellStyle name="Normal 234 7 2 2" xfId="49727"/>
    <cellStyle name="Normal 234 7 2 3" xfId="61592"/>
    <cellStyle name="Normal 234 7 3" xfId="42461"/>
    <cellStyle name="Normal 234 7 4" xfId="61593"/>
    <cellStyle name="Normal 234 8" xfId="19649"/>
    <cellStyle name="Normal 234 8 2" xfId="44225"/>
    <cellStyle name="Normal 234 8 3" xfId="61594"/>
    <cellStyle name="Normal 234 9" xfId="8195"/>
    <cellStyle name="Normal 234 9 2" xfId="33212"/>
    <cellStyle name="Normal 235" xfId="1569"/>
    <cellStyle name="Normal 235 10" xfId="27430"/>
    <cellStyle name="Normal 235 10 2" xfId="61595"/>
    <cellStyle name="Normal 235 11" xfId="61596"/>
    <cellStyle name="Normal 235 2" xfId="3061"/>
    <cellStyle name="Normal 235 2 2" xfId="7226"/>
    <cellStyle name="Normal 235 2 2 2" xfId="26212"/>
    <cellStyle name="Normal 235 2 2 2 2" xfId="50735"/>
    <cellStyle name="Normal 235 2 2 2 3" xfId="61597"/>
    <cellStyle name="Normal 235 2 2 3" xfId="18726"/>
    <cellStyle name="Normal 235 2 2 3 2" xfId="43420"/>
    <cellStyle name="Normal 235 2 2 4" xfId="11156"/>
    <cellStyle name="Normal 235 2 2 4 2" xfId="36173"/>
    <cellStyle name="Normal 235 2 2 5" xfId="32300"/>
    <cellStyle name="Normal 235 2 3" xfId="5247"/>
    <cellStyle name="Normal 235 2 3 2" xfId="12761"/>
    <cellStyle name="Normal 235 2 3 2 2" xfId="37778"/>
    <cellStyle name="Normal 235 2 3 3" xfId="30369"/>
    <cellStyle name="Normal 235 2 4" xfId="9213"/>
    <cellStyle name="Normal 235 2 4 2" xfId="34230"/>
    <cellStyle name="Normal 235 2 5" xfId="28437"/>
    <cellStyle name="Normal 235 2 5 2" xfId="61598"/>
    <cellStyle name="Normal 235 2 6" xfId="61599"/>
    <cellStyle name="Normal 235 3" xfId="6194"/>
    <cellStyle name="Normal 235 3 2" xfId="20964"/>
    <cellStyle name="Normal 235 3 2 2" xfId="45525"/>
    <cellStyle name="Normal 235 3 2 3" xfId="61600"/>
    <cellStyle name="Normal 235 3 3" xfId="14414"/>
    <cellStyle name="Normal 235 3 3 2" xfId="39288"/>
    <cellStyle name="Normal 235 3 4" xfId="10149"/>
    <cellStyle name="Normal 235 3 4 2" xfId="35166"/>
    <cellStyle name="Normal 235 3 5" xfId="31293"/>
    <cellStyle name="Normal 235 4" xfId="4240"/>
    <cellStyle name="Normal 235 4 2" xfId="21975"/>
    <cellStyle name="Normal 235 4 2 2" xfId="46534"/>
    <cellStyle name="Normal 235 4 2 3" xfId="61601"/>
    <cellStyle name="Normal 235 4 3" xfId="12762"/>
    <cellStyle name="Normal 235 4 3 2" xfId="37779"/>
    <cellStyle name="Normal 235 4 4" xfId="29362"/>
    <cellStyle name="Normal 235 5" xfId="15621"/>
    <cellStyle name="Normal 235 5 2" xfId="22997"/>
    <cellStyle name="Normal 235 5 2 2" xfId="47540"/>
    <cellStyle name="Normal 235 5 2 3" xfId="61602"/>
    <cellStyle name="Normal 235 5 3" xfId="40418"/>
    <cellStyle name="Normal 235 5 4" xfId="61603"/>
    <cellStyle name="Normal 235 6" xfId="16679"/>
    <cellStyle name="Normal 235 6 2" xfId="24099"/>
    <cellStyle name="Normal 235 6 2 2" xfId="48638"/>
    <cellStyle name="Normal 235 6 2 3" xfId="61604"/>
    <cellStyle name="Normal 235 6 3" xfId="41433"/>
    <cellStyle name="Normal 235 6 4" xfId="61605"/>
    <cellStyle name="Normal 235 7" xfId="17763"/>
    <cellStyle name="Normal 235 7 2" xfId="25205"/>
    <cellStyle name="Normal 235 7 2 2" xfId="49728"/>
    <cellStyle name="Normal 235 7 2 3" xfId="61606"/>
    <cellStyle name="Normal 235 7 3" xfId="42462"/>
    <cellStyle name="Normal 235 7 4" xfId="61607"/>
    <cellStyle name="Normal 235 8" xfId="19650"/>
    <cellStyle name="Normal 235 8 2" xfId="44226"/>
    <cellStyle name="Normal 235 8 3" xfId="61608"/>
    <cellStyle name="Normal 235 9" xfId="8196"/>
    <cellStyle name="Normal 235 9 2" xfId="33213"/>
    <cellStyle name="Normal 236" xfId="1570"/>
    <cellStyle name="Normal 236 10" xfId="27431"/>
    <cellStyle name="Normal 236 10 2" xfId="61609"/>
    <cellStyle name="Normal 236 11" xfId="61610"/>
    <cellStyle name="Normal 236 2" xfId="3062"/>
    <cellStyle name="Normal 236 2 2" xfId="7227"/>
    <cellStyle name="Normal 236 2 2 2" xfId="26213"/>
    <cellStyle name="Normal 236 2 2 2 2" xfId="50736"/>
    <cellStyle name="Normal 236 2 2 2 3" xfId="61611"/>
    <cellStyle name="Normal 236 2 2 3" xfId="18727"/>
    <cellStyle name="Normal 236 2 2 3 2" xfId="43421"/>
    <cellStyle name="Normal 236 2 2 4" xfId="11157"/>
    <cellStyle name="Normal 236 2 2 4 2" xfId="36174"/>
    <cellStyle name="Normal 236 2 2 5" xfId="32301"/>
    <cellStyle name="Normal 236 2 3" xfId="5248"/>
    <cellStyle name="Normal 236 2 3 2" xfId="12763"/>
    <cellStyle name="Normal 236 2 3 2 2" xfId="37780"/>
    <cellStyle name="Normal 236 2 3 3" xfId="30370"/>
    <cellStyle name="Normal 236 2 4" xfId="9214"/>
    <cellStyle name="Normal 236 2 4 2" xfId="34231"/>
    <cellStyle name="Normal 236 2 5" xfId="28438"/>
    <cellStyle name="Normal 236 2 5 2" xfId="61612"/>
    <cellStyle name="Normal 236 2 6" xfId="61613"/>
    <cellStyle name="Normal 236 3" xfId="6195"/>
    <cellStyle name="Normal 236 3 2" xfId="20965"/>
    <cellStyle name="Normal 236 3 2 2" xfId="45526"/>
    <cellStyle name="Normal 236 3 2 3" xfId="61614"/>
    <cellStyle name="Normal 236 3 3" xfId="14415"/>
    <cellStyle name="Normal 236 3 3 2" xfId="39289"/>
    <cellStyle name="Normal 236 3 4" xfId="10150"/>
    <cellStyle name="Normal 236 3 4 2" xfId="35167"/>
    <cellStyle name="Normal 236 3 5" xfId="31294"/>
    <cellStyle name="Normal 236 4" xfId="4241"/>
    <cellStyle name="Normal 236 4 2" xfId="21976"/>
    <cellStyle name="Normal 236 4 2 2" xfId="46535"/>
    <cellStyle name="Normal 236 4 2 3" xfId="61615"/>
    <cellStyle name="Normal 236 4 3" xfId="12764"/>
    <cellStyle name="Normal 236 4 3 2" xfId="37781"/>
    <cellStyle name="Normal 236 4 4" xfId="29363"/>
    <cellStyle name="Normal 236 5" xfId="15622"/>
    <cellStyle name="Normal 236 5 2" xfId="22998"/>
    <cellStyle name="Normal 236 5 2 2" xfId="47541"/>
    <cellStyle name="Normal 236 5 2 3" xfId="61616"/>
    <cellStyle name="Normal 236 5 3" xfId="40419"/>
    <cellStyle name="Normal 236 5 4" xfId="61617"/>
    <cellStyle name="Normal 236 6" xfId="16680"/>
    <cellStyle name="Normal 236 6 2" xfId="24100"/>
    <cellStyle name="Normal 236 6 2 2" xfId="48639"/>
    <cellStyle name="Normal 236 6 2 3" xfId="61618"/>
    <cellStyle name="Normal 236 6 3" xfId="41434"/>
    <cellStyle name="Normal 236 6 4" xfId="61619"/>
    <cellStyle name="Normal 236 7" xfId="17764"/>
    <cellStyle name="Normal 236 7 2" xfId="25206"/>
    <cellStyle name="Normal 236 7 2 2" xfId="49729"/>
    <cellStyle name="Normal 236 7 2 3" xfId="61620"/>
    <cellStyle name="Normal 236 7 3" xfId="42463"/>
    <cellStyle name="Normal 236 7 4" xfId="61621"/>
    <cellStyle name="Normal 236 8" xfId="19651"/>
    <cellStyle name="Normal 236 8 2" xfId="44227"/>
    <cellStyle name="Normal 236 8 3" xfId="61622"/>
    <cellStyle name="Normal 236 9" xfId="8197"/>
    <cellStyle name="Normal 236 9 2" xfId="33214"/>
    <cellStyle name="Normal 237" xfId="1571"/>
    <cellStyle name="Normal 237 10" xfId="27432"/>
    <cellStyle name="Normal 237 10 2" xfId="61623"/>
    <cellStyle name="Normal 237 11" xfId="61624"/>
    <cellStyle name="Normal 237 2" xfId="3063"/>
    <cellStyle name="Normal 237 2 2" xfId="7228"/>
    <cellStyle name="Normal 237 2 2 2" xfId="26214"/>
    <cellStyle name="Normal 237 2 2 2 2" xfId="50737"/>
    <cellStyle name="Normal 237 2 2 2 3" xfId="61625"/>
    <cellStyle name="Normal 237 2 2 3" xfId="18728"/>
    <cellStyle name="Normal 237 2 2 3 2" xfId="43422"/>
    <cellStyle name="Normal 237 2 2 4" xfId="11158"/>
    <cellStyle name="Normal 237 2 2 4 2" xfId="36175"/>
    <cellStyle name="Normal 237 2 2 5" xfId="32302"/>
    <cellStyle name="Normal 237 2 3" xfId="5249"/>
    <cellStyle name="Normal 237 2 3 2" xfId="12765"/>
    <cellStyle name="Normal 237 2 3 2 2" xfId="37782"/>
    <cellStyle name="Normal 237 2 3 3" xfId="30371"/>
    <cellStyle name="Normal 237 2 4" xfId="9215"/>
    <cellStyle name="Normal 237 2 4 2" xfId="34232"/>
    <cellStyle name="Normal 237 2 5" xfId="28439"/>
    <cellStyle name="Normal 237 2 5 2" xfId="61626"/>
    <cellStyle name="Normal 237 2 6" xfId="61627"/>
    <cellStyle name="Normal 237 3" xfId="6196"/>
    <cellStyle name="Normal 237 3 2" xfId="20966"/>
    <cellStyle name="Normal 237 3 2 2" xfId="45527"/>
    <cellStyle name="Normal 237 3 2 3" xfId="61628"/>
    <cellStyle name="Normal 237 3 3" xfId="14416"/>
    <cellStyle name="Normal 237 3 3 2" xfId="39290"/>
    <cellStyle name="Normal 237 3 4" xfId="10151"/>
    <cellStyle name="Normal 237 3 4 2" xfId="35168"/>
    <cellStyle name="Normal 237 3 5" xfId="31295"/>
    <cellStyle name="Normal 237 4" xfId="4242"/>
    <cellStyle name="Normal 237 4 2" xfId="21977"/>
    <cellStyle name="Normal 237 4 2 2" xfId="46536"/>
    <cellStyle name="Normal 237 4 2 3" xfId="61629"/>
    <cellStyle name="Normal 237 4 3" xfId="12766"/>
    <cellStyle name="Normal 237 4 3 2" xfId="37783"/>
    <cellStyle name="Normal 237 4 4" xfId="29364"/>
    <cellStyle name="Normal 237 5" xfId="15623"/>
    <cellStyle name="Normal 237 5 2" xfId="22999"/>
    <cellStyle name="Normal 237 5 2 2" xfId="47542"/>
    <cellStyle name="Normal 237 5 2 3" xfId="61630"/>
    <cellStyle name="Normal 237 5 3" xfId="40420"/>
    <cellStyle name="Normal 237 5 4" xfId="61631"/>
    <cellStyle name="Normal 237 6" xfId="16681"/>
    <cellStyle name="Normal 237 6 2" xfId="24101"/>
    <cellStyle name="Normal 237 6 2 2" xfId="48640"/>
    <cellStyle name="Normal 237 6 2 3" xfId="61632"/>
    <cellStyle name="Normal 237 6 3" xfId="41435"/>
    <cellStyle name="Normal 237 6 4" xfId="61633"/>
    <cellStyle name="Normal 237 7" xfId="17765"/>
    <cellStyle name="Normal 237 7 2" xfId="25207"/>
    <cellStyle name="Normal 237 7 2 2" xfId="49730"/>
    <cellStyle name="Normal 237 7 2 3" xfId="61634"/>
    <cellStyle name="Normal 237 7 3" xfId="42464"/>
    <cellStyle name="Normal 237 7 4" xfId="61635"/>
    <cellStyle name="Normal 237 8" xfId="19652"/>
    <cellStyle name="Normal 237 8 2" xfId="44228"/>
    <cellStyle name="Normal 237 8 3" xfId="61636"/>
    <cellStyle name="Normal 237 9" xfId="8198"/>
    <cellStyle name="Normal 237 9 2" xfId="33215"/>
    <cellStyle name="Normal 238" xfId="1572"/>
    <cellStyle name="Normal 238 10" xfId="27433"/>
    <cellStyle name="Normal 238 10 2" xfId="61637"/>
    <cellStyle name="Normal 238 11" xfId="61638"/>
    <cellStyle name="Normal 238 2" xfId="3064"/>
    <cellStyle name="Normal 238 2 2" xfId="7229"/>
    <cellStyle name="Normal 238 2 2 2" xfId="26215"/>
    <cellStyle name="Normal 238 2 2 2 2" xfId="50738"/>
    <cellStyle name="Normal 238 2 2 2 3" xfId="61639"/>
    <cellStyle name="Normal 238 2 2 3" xfId="18729"/>
    <cellStyle name="Normal 238 2 2 3 2" xfId="43423"/>
    <cellStyle name="Normal 238 2 2 4" xfId="11159"/>
    <cellStyle name="Normal 238 2 2 4 2" xfId="36176"/>
    <cellStyle name="Normal 238 2 2 5" xfId="32303"/>
    <cellStyle name="Normal 238 2 3" xfId="5250"/>
    <cellStyle name="Normal 238 2 3 2" xfId="12767"/>
    <cellStyle name="Normal 238 2 3 2 2" xfId="37784"/>
    <cellStyle name="Normal 238 2 3 3" xfId="30372"/>
    <cellStyle name="Normal 238 2 4" xfId="9216"/>
    <cellStyle name="Normal 238 2 4 2" xfId="34233"/>
    <cellStyle name="Normal 238 2 5" xfId="28440"/>
    <cellStyle name="Normal 238 2 5 2" xfId="61640"/>
    <cellStyle name="Normal 238 2 6" xfId="61641"/>
    <cellStyle name="Normal 238 3" xfId="6197"/>
    <cellStyle name="Normal 238 3 2" xfId="20967"/>
    <cellStyle name="Normal 238 3 2 2" xfId="45528"/>
    <cellStyle name="Normal 238 3 2 3" xfId="61642"/>
    <cellStyle name="Normal 238 3 3" xfId="14417"/>
    <cellStyle name="Normal 238 3 3 2" xfId="39291"/>
    <cellStyle name="Normal 238 3 4" xfId="10152"/>
    <cellStyle name="Normal 238 3 4 2" xfId="35169"/>
    <cellStyle name="Normal 238 3 5" xfId="31296"/>
    <cellStyle name="Normal 238 4" xfId="4243"/>
    <cellStyle name="Normal 238 4 2" xfId="21978"/>
    <cellStyle name="Normal 238 4 2 2" xfId="46537"/>
    <cellStyle name="Normal 238 4 2 3" xfId="61643"/>
    <cellStyle name="Normal 238 4 3" xfId="12768"/>
    <cellStyle name="Normal 238 4 3 2" xfId="37785"/>
    <cellStyle name="Normal 238 4 4" xfId="29365"/>
    <cellStyle name="Normal 238 5" xfId="15624"/>
    <cellStyle name="Normal 238 5 2" xfId="23000"/>
    <cellStyle name="Normal 238 5 2 2" xfId="47543"/>
    <cellStyle name="Normal 238 5 2 3" xfId="61644"/>
    <cellStyle name="Normal 238 5 3" xfId="40421"/>
    <cellStyle name="Normal 238 5 4" xfId="61645"/>
    <cellStyle name="Normal 238 6" xfId="16682"/>
    <cellStyle name="Normal 238 6 2" xfId="24102"/>
    <cellStyle name="Normal 238 6 2 2" xfId="48641"/>
    <cellStyle name="Normal 238 6 2 3" xfId="61646"/>
    <cellStyle name="Normal 238 6 3" xfId="41436"/>
    <cellStyle name="Normal 238 6 4" xfId="61647"/>
    <cellStyle name="Normal 238 7" xfId="17766"/>
    <cellStyle name="Normal 238 7 2" xfId="25208"/>
    <cellStyle name="Normal 238 7 2 2" xfId="49731"/>
    <cellStyle name="Normal 238 7 2 3" xfId="61648"/>
    <cellStyle name="Normal 238 7 3" xfId="42465"/>
    <cellStyle name="Normal 238 7 4" xfId="61649"/>
    <cellStyle name="Normal 238 8" xfId="19653"/>
    <cellStyle name="Normal 238 8 2" xfId="44229"/>
    <cellStyle name="Normal 238 8 3" xfId="61650"/>
    <cellStyle name="Normal 238 9" xfId="8199"/>
    <cellStyle name="Normal 238 9 2" xfId="33216"/>
    <cellStyle name="Normal 239" xfId="1573"/>
    <cellStyle name="Normal 239 10" xfId="27434"/>
    <cellStyle name="Normal 239 10 2" xfId="61651"/>
    <cellStyle name="Normal 239 11" xfId="61652"/>
    <cellStyle name="Normal 239 2" xfId="3065"/>
    <cellStyle name="Normal 239 2 2" xfId="7230"/>
    <cellStyle name="Normal 239 2 2 2" xfId="26216"/>
    <cellStyle name="Normal 239 2 2 2 2" xfId="50739"/>
    <cellStyle name="Normal 239 2 2 2 3" xfId="61653"/>
    <cellStyle name="Normal 239 2 2 3" xfId="18730"/>
    <cellStyle name="Normal 239 2 2 3 2" xfId="43424"/>
    <cellStyle name="Normal 239 2 2 4" xfId="11160"/>
    <cellStyle name="Normal 239 2 2 4 2" xfId="36177"/>
    <cellStyle name="Normal 239 2 2 5" xfId="32304"/>
    <cellStyle name="Normal 239 2 3" xfId="5251"/>
    <cellStyle name="Normal 239 2 3 2" xfId="12769"/>
    <cellStyle name="Normal 239 2 3 2 2" xfId="37786"/>
    <cellStyle name="Normal 239 2 3 3" xfId="30373"/>
    <cellStyle name="Normal 239 2 4" xfId="9217"/>
    <cellStyle name="Normal 239 2 4 2" xfId="34234"/>
    <cellStyle name="Normal 239 2 5" xfId="28441"/>
    <cellStyle name="Normal 239 2 5 2" xfId="61654"/>
    <cellStyle name="Normal 239 2 6" xfId="61655"/>
    <cellStyle name="Normal 239 3" xfId="6198"/>
    <cellStyle name="Normal 239 3 2" xfId="20968"/>
    <cellStyle name="Normal 239 3 2 2" xfId="45529"/>
    <cellStyle name="Normal 239 3 2 3" xfId="61656"/>
    <cellStyle name="Normal 239 3 3" xfId="14418"/>
    <cellStyle name="Normal 239 3 3 2" xfId="39292"/>
    <cellStyle name="Normal 239 3 4" xfId="10153"/>
    <cellStyle name="Normal 239 3 4 2" xfId="35170"/>
    <cellStyle name="Normal 239 3 5" xfId="31297"/>
    <cellStyle name="Normal 239 4" xfId="4244"/>
    <cellStyle name="Normal 239 4 2" xfId="21979"/>
    <cellStyle name="Normal 239 4 2 2" xfId="46538"/>
    <cellStyle name="Normal 239 4 2 3" xfId="61657"/>
    <cellStyle name="Normal 239 4 3" xfId="12770"/>
    <cellStyle name="Normal 239 4 3 2" xfId="37787"/>
    <cellStyle name="Normal 239 4 4" xfId="29366"/>
    <cellStyle name="Normal 239 5" xfId="15625"/>
    <cellStyle name="Normal 239 5 2" xfId="23001"/>
    <cellStyle name="Normal 239 5 2 2" xfId="47544"/>
    <cellStyle name="Normal 239 5 2 3" xfId="61658"/>
    <cellStyle name="Normal 239 5 3" xfId="40422"/>
    <cellStyle name="Normal 239 5 4" xfId="61659"/>
    <cellStyle name="Normal 239 6" xfId="16683"/>
    <cellStyle name="Normal 239 6 2" xfId="24103"/>
    <cellStyle name="Normal 239 6 2 2" xfId="48642"/>
    <cellStyle name="Normal 239 6 2 3" xfId="61660"/>
    <cellStyle name="Normal 239 6 3" xfId="41437"/>
    <cellStyle name="Normal 239 6 4" xfId="61661"/>
    <cellStyle name="Normal 239 7" xfId="17767"/>
    <cellStyle name="Normal 239 7 2" xfId="25209"/>
    <cellStyle name="Normal 239 7 2 2" xfId="49732"/>
    <cellStyle name="Normal 239 7 2 3" xfId="61662"/>
    <cellStyle name="Normal 239 7 3" xfId="42466"/>
    <cellStyle name="Normal 239 7 4" xfId="61663"/>
    <cellStyle name="Normal 239 8" xfId="19654"/>
    <cellStyle name="Normal 239 8 2" xfId="44230"/>
    <cellStyle name="Normal 239 8 3" xfId="61664"/>
    <cellStyle name="Normal 239 9" xfId="8200"/>
    <cellStyle name="Normal 239 9 2" xfId="33217"/>
    <cellStyle name="Normal 24" xfId="484"/>
    <cellStyle name="Normal 24 2" xfId="1575"/>
    <cellStyle name="Normal 24 2 10" xfId="27436"/>
    <cellStyle name="Normal 24 2 10 2" xfId="61665"/>
    <cellStyle name="Normal 24 2 11" xfId="61666"/>
    <cellStyle name="Normal 24 2 2" xfId="3067"/>
    <cellStyle name="Normal 24 2 2 2" xfId="7232"/>
    <cellStyle name="Normal 24 2 2 2 2" xfId="26218"/>
    <cellStyle name="Normal 24 2 2 2 2 2" xfId="50741"/>
    <cellStyle name="Normal 24 2 2 2 2 3" xfId="61667"/>
    <cellStyle name="Normal 24 2 2 2 3" xfId="18731"/>
    <cellStyle name="Normal 24 2 2 2 3 2" xfId="43425"/>
    <cellStyle name="Normal 24 2 2 2 4" xfId="11162"/>
    <cellStyle name="Normal 24 2 2 2 4 2" xfId="36179"/>
    <cellStyle name="Normal 24 2 2 2 5" xfId="32306"/>
    <cellStyle name="Normal 24 2 2 3" xfId="5253"/>
    <cellStyle name="Normal 24 2 2 3 2" xfId="12771"/>
    <cellStyle name="Normal 24 2 2 3 2 2" xfId="37788"/>
    <cellStyle name="Normal 24 2 2 3 3" xfId="30375"/>
    <cellStyle name="Normal 24 2 2 4" xfId="9219"/>
    <cellStyle name="Normal 24 2 2 4 2" xfId="34236"/>
    <cellStyle name="Normal 24 2 2 5" xfId="28443"/>
    <cellStyle name="Normal 24 2 2 5 2" xfId="61668"/>
    <cellStyle name="Normal 24 2 2 6" xfId="61669"/>
    <cellStyle name="Normal 24 2 3" xfId="6200"/>
    <cellStyle name="Normal 24 2 3 2" xfId="20970"/>
    <cellStyle name="Normal 24 2 3 2 2" xfId="45531"/>
    <cellStyle name="Normal 24 2 3 2 3" xfId="61670"/>
    <cellStyle name="Normal 24 2 3 3" xfId="14419"/>
    <cellStyle name="Normal 24 2 3 3 2" xfId="39293"/>
    <cellStyle name="Normal 24 2 3 4" xfId="10155"/>
    <cellStyle name="Normal 24 2 3 4 2" xfId="35172"/>
    <cellStyle name="Normal 24 2 3 5" xfId="31299"/>
    <cellStyle name="Normal 24 2 4" xfId="4246"/>
    <cellStyle name="Normal 24 2 4 2" xfId="21981"/>
    <cellStyle name="Normal 24 2 4 2 2" xfId="46540"/>
    <cellStyle name="Normal 24 2 4 2 3" xfId="61671"/>
    <cellStyle name="Normal 24 2 4 3" xfId="12772"/>
    <cellStyle name="Normal 24 2 4 3 2" xfId="37789"/>
    <cellStyle name="Normal 24 2 4 4" xfId="29368"/>
    <cellStyle name="Normal 24 2 5" xfId="15627"/>
    <cellStyle name="Normal 24 2 5 2" xfId="23003"/>
    <cellStyle name="Normal 24 2 5 2 2" xfId="47546"/>
    <cellStyle name="Normal 24 2 5 2 3" xfId="61672"/>
    <cellStyle name="Normal 24 2 5 3" xfId="40424"/>
    <cellStyle name="Normal 24 2 5 4" xfId="61673"/>
    <cellStyle name="Normal 24 2 6" xfId="16685"/>
    <cellStyle name="Normal 24 2 6 2" xfId="24105"/>
    <cellStyle name="Normal 24 2 6 2 2" xfId="48644"/>
    <cellStyle name="Normal 24 2 6 2 3" xfId="61674"/>
    <cellStyle name="Normal 24 2 6 3" xfId="41439"/>
    <cellStyle name="Normal 24 2 6 4" xfId="61675"/>
    <cellStyle name="Normal 24 2 7" xfId="17769"/>
    <cellStyle name="Normal 24 2 7 2" xfId="25211"/>
    <cellStyle name="Normal 24 2 7 2 2" xfId="49734"/>
    <cellStyle name="Normal 24 2 7 2 3" xfId="61676"/>
    <cellStyle name="Normal 24 2 7 3" xfId="42468"/>
    <cellStyle name="Normal 24 2 7 4" xfId="61677"/>
    <cellStyle name="Normal 24 2 8" xfId="19656"/>
    <cellStyle name="Normal 24 2 8 2" xfId="44232"/>
    <cellStyle name="Normal 24 2 8 3" xfId="61678"/>
    <cellStyle name="Normal 24 2 9" xfId="8202"/>
    <cellStyle name="Normal 24 2 9 2" xfId="33219"/>
    <cellStyle name="Normal 24 3" xfId="1574"/>
    <cellStyle name="Normal 24 3 10" xfId="27435"/>
    <cellStyle name="Normal 24 3 10 2" xfId="61679"/>
    <cellStyle name="Normal 24 3 11" xfId="61680"/>
    <cellStyle name="Normal 24 3 2" xfId="6199"/>
    <cellStyle name="Normal 24 3 2 2" xfId="20169"/>
    <cellStyle name="Normal 24 3 2 2 2" xfId="44733"/>
    <cellStyle name="Normal 24 3 2 2 3" xfId="61681"/>
    <cellStyle name="Normal 24 3 2 3" xfId="13781"/>
    <cellStyle name="Normal 24 3 2 3 2" xfId="38691"/>
    <cellStyle name="Normal 24 3 2 4" xfId="10154"/>
    <cellStyle name="Normal 24 3 2 4 2" xfId="35171"/>
    <cellStyle name="Normal 24 3 2 5" xfId="31298"/>
    <cellStyle name="Normal 24 3 3" xfId="4245"/>
    <cellStyle name="Normal 24 3 3 2" xfId="20969"/>
    <cellStyle name="Normal 24 3 3 2 2" xfId="45530"/>
    <cellStyle name="Normal 24 3 3 2 3" xfId="61682"/>
    <cellStyle name="Normal 24 3 3 3" xfId="12773"/>
    <cellStyle name="Normal 24 3 3 3 2" xfId="37790"/>
    <cellStyle name="Normal 24 3 3 4" xfId="29367"/>
    <cellStyle name="Normal 24 3 4" xfId="14845"/>
    <cellStyle name="Normal 24 3 4 2" xfId="21980"/>
    <cellStyle name="Normal 24 3 4 2 2" xfId="46539"/>
    <cellStyle name="Normal 24 3 4 2 3" xfId="61683"/>
    <cellStyle name="Normal 24 3 4 3" xfId="39689"/>
    <cellStyle name="Normal 24 3 4 4" xfId="61684"/>
    <cellStyle name="Normal 24 3 5" xfId="15626"/>
    <cellStyle name="Normal 24 3 5 2" xfId="23002"/>
    <cellStyle name="Normal 24 3 5 2 2" xfId="47545"/>
    <cellStyle name="Normal 24 3 5 2 3" xfId="61685"/>
    <cellStyle name="Normal 24 3 5 3" xfId="40423"/>
    <cellStyle name="Normal 24 3 5 4" xfId="61686"/>
    <cellStyle name="Normal 24 3 6" xfId="16684"/>
    <cellStyle name="Normal 24 3 6 2" xfId="24104"/>
    <cellStyle name="Normal 24 3 6 2 2" xfId="48643"/>
    <cellStyle name="Normal 24 3 6 2 3" xfId="61687"/>
    <cellStyle name="Normal 24 3 6 3" xfId="41438"/>
    <cellStyle name="Normal 24 3 6 4" xfId="61688"/>
    <cellStyle name="Normal 24 3 7" xfId="17768"/>
    <cellStyle name="Normal 24 3 7 2" xfId="25210"/>
    <cellStyle name="Normal 24 3 7 2 2" xfId="49733"/>
    <cellStyle name="Normal 24 3 7 2 3" xfId="61689"/>
    <cellStyle name="Normal 24 3 7 3" xfId="42467"/>
    <cellStyle name="Normal 24 3 7 4" xfId="61690"/>
    <cellStyle name="Normal 24 3 8" xfId="19655"/>
    <cellStyle name="Normal 24 3 8 2" xfId="44231"/>
    <cellStyle name="Normal 24 3 8 3" xfId="61691"/>
    <cellStyle name="Normal 24 3 9" xfId="8201"/>
    <cellStyle name="Normal 24 3 9 2" xfId="33218"/>
    <cellStyle name="Normal 24 4" xfId="2255"/>
    <cellStyle name="Normal 24 5" xfId="2522"/>
    <cellStyle name="Normal 24 6" xfId="3066"/>
    <cellStyle name="Normal 24 6 2" xfId="7231"/>
    <cellStyle name="Normal 24 6 2 2" xfId="26217"/>
    <cellStyle name="Normal 24 6 2 2 2" xfId="50740"/>
    <cellStyle name="Normal 24 6 2 3" xfId="11161"/>
    <cellStyle name="Normal 24 6 2 3 2" xfId="36178"/>
    <cellStyle name="Normal 24 6 2 4" xfId="32305"/>
    <cellStyle name="Normal 24 6 3" xfId="5252"/>
    <cellStyle name="Normal 24 6 3 2" xfId="12774"/>
    <cellStyle name="Normal 24 6 3 2 2" xfId="37791"/>
    <cellStyle name="Normal 24 6 3 3" xfId="30374"/>
    <cellStyle name="Normal 24 6 4" xfId="9218"/>
    <cellStyle name="Normal 24 6 4 2" xfId="34235"/>
    <cellStyle name="Normal 24 6 5" xfId="28442"/>
    <cellStyle name="Normal 24 7" xfId="26731"/>
    <cellStyle name="Normal 240" xfId="1576"/>
    <cellStyle name="Normal 240 10" xfId="27437"/>
    <cellStyle name="Normal 240 10 2" xfId="61692"/>
    <cellStyle name="Normal 240 11" xfId="61693"/>
    <cellStyle name="Normal 240 2" xfId="3068"/>
    <cellStyle name="Normal 240 2 2" xfId="7233"/>
    <cellStyle name="Normal 240 2 2 2" xfId="26219"/>
    <cellStyle name="Normal 240 2 2 2 2" xfId="50742"/>
    <cellStyle name="Normal 240 2 2 2 3" xfId="61694"/>
    <cellStyle name="Normal 240 2 2 3" xfId="18732"/>
    <cellStyle name="Normal 240 2 2 3 2" xfId="43426"/>
    <cellStyle name="Normal 240 2 2 4" xfId="11163"/>
    <cellStyle name="Normal 240 2 2 4 2" xfId="36180"/>
    <cellStyle name="Normal 240 2 2 5" xfId="32307"/>
    <cellStyle name="Normal 240 2 3" xfId="5254"/>
    <cellStyle name="Normal 240 2 3 2" xfId="12775"/>
    <cellStyle name="Normal 240 2 3 2 2" xfId="37792"/>
    <cellStyle name="Normal 240 2 3 3" xfId="30376"/>
    <cellStyle name="Normal 240 2 4" xfId="9220"/>
    <cellStyle name="Normal 240 2 4 2" xfId="34237"/>
    <cellStyle name="Normal 240 2 5" xfId="28444"/>
    <cellStyle name="Normal 240 2 5 2" xfId="61695"/>
    <cellStyle name="Normal 240 2 6" xfId="61696"/>
    <cellStyle name="Normal 240 3" xfId="6201"/>
    <cellStyle name="Normal 240 3 2" xfId="20971"/>
    <cellStyle name="Normal 240 3 2 2" xfId="45532"/>
    <cellStyle name="Normal 240 3 2 3" xfId="61697"/>
    <cellStyle name="Normal 240 3 3" xfId="14420"/>
    <cellStyle name="Normal 240 3 3 2" xfId="39294"/>
    <cellStyle name="Normal 240 3 4" xfId="10156"/>
    <cellStyle name="Normal 240 3 4 2" xfId="35173"/>
    <cellStyle name="Normal 240 3 5" xfId="31300"/>
    <cellStyle name="Normal 240 4" xfId="4247"/>
    <cellStyle name="Normal 240 4 2" xfId="21982"/>
    <cellStyle name="Normal 240 4 2 2" xfId="46541"/>
    <cellStyle name="Normal 240 4 2 3" xfId="61698"/>
    <cellStyle name="Normal 240 4 3" xfId="12776"/>
    <cellStyle name="Normal 240 4 3 2" xfId="37793"/>
    <cellStyle name="Normal 240 4 4" xfId="29369"/>
    <cellStyle name="Normal 240 5" xfId="15628"/>
    <cellStyle name="Normal 240 5 2" xfId="23004"/>
    <cellStyle name="Normal 240 5 2 2" xfId="47547"/>
    <cellStyle name="Normal 240 5 2 3" xfId="61699"/>
    <cellStyle name="Normal 240 5 3" xfId="40425"/>
    <cellStyle name="Normal 240 5 4" xfId="61700"/>
    <cellStyle name="Normal 240 6" xfId="16686"/>
    <cellStyle name="Normal 240 6 2" xfId="24106"/>
    <cellStyle name="Normal 240 6 2 2" xfId="48645"/>
    <cellStyle name="Normal 240 6 2 3" xfId="61701"/>
    <cellStyle name="Normal 240 6 3" xfId="41440"/>
    <cellStyle name="Normal 240 6 4" xfId="61702"/>
    <cellStyle name="Normal 240 7" xfId="17770"/>
    <cellStyle name="Normal 240 7 2" xfId="25212"/>
    <cellStyle name="Normal 240 7 2 2" xfId="49735"/>
    <cellStyle name="Normal 240 7 2 3" xfId="61703"/>
    <cellStyle name="Normal 240 7 3" xfId="42469"/>
    <cellStyle name="Normal 240 7 4" xfId="61704"/>
    <cellStyle name="Normal 240 8" xfId="19657"/>
    <cellStyle name="Normal 240 8 2" xfId="44233"/>
    <cellStyle name="Normal 240 8 3" xfId="61705"/>
    <cellStyle name="Normal 240 9" xfId="8203"/>
    <cellStyle name="Normal 240 9 2" xfId="33220"/>
    <cellStyle name="Normal 241" xfId="1577"/>
    <cellStyle name="Normal 241 10" xfId="27438"/>
    <cellStyle name="Normal 241 10 2" xfId="61706"/>
    <cellStyle name="Normal 241 11" xfId="61707"/>
    <cellStyle name="Normal 241 2" xfId="3069"/>
    <cellStyle name="Normal 241 2 2" xfId="7234"/>
    <cellStyle name="Normal 241 2 2 2" xfId="26220"/>
    <cellStyle name="Normal 241 2 2 2 2" xfId="50743"/>
    <cellStyle name="Normal 241 2 2 2 3" xfId="61708"/>
    <cellStyle name="Normal 241 2 2 3" xfId="18733"/>
    <cellStyle name="Normal 241 2 2 3 2" xfId="43427"/>
    <cellStyle name="Normal 241 2 2 4" xfId="11164"/>
    <cellStyle name="Normal 241 2 2 4 2" xfId="36181"/>
    <cellStyle name="Normal 241 2 2 5" xfId="32308"/>
    <cellStyle name="Normal 241 2 3" xfId="5255"/>
    <cellStyle name="Normal 241 2 3 2" xfId="12777"/>
    <cellStyle name="Normal 241 2 3 2 2" xfId="37794"/>
    <cellStyle name="Normal 241 2 3 3" xfId="30377"/>
    <cellStyle name="Normal 241 2 4" xfId="9221"/>
    <cellStyle name="Normal 241 2 4 2" xfId="34238"/>
    <cellStyle name="Normal 241 2 5" xfId="28445"/>
    <cellStyle name="Normal 241 2 5 2" xfId="61709"/>
    <cellStyle name="Normal 241 2 6" xfId="61710"/>
    <cellStyle name="Normal 241 3" xfId="6202"/>
    <cellStyle name="Normal 241 3 2" xfId="20972"/>
    <cellStyle name="Normal 241 3 2 2" xfId="45533"/>
    <cellStyle name="Normal 241 3 2 3" xfId="61711"/>
    <cellStyle name="Normal 241 3 3" xfId="14421"/>
    <cellStyle name="Normal 241 3 3 2" xfId="39295"/>
    <cellStyle name="Normal 241 3 4" xfId="10157"/>
    <cellStyle name="Normal 241 3 4 2" xfId="35174"/>
    <cellStyle name="Normal 241 3 5" xfId="31301"/>
    <cellStyle name="Normal 241 4" xfId="4248"/>
    <cellStyle name="Normal 241 4 2" xfId="21983"/>
    <cellStyle name="Normal 241 4 2 2" xfId="46542"/>
    <cellStyle name="Normal 241 4 2 3" xfId="61712"/>
    <cellStyle name="Normal 241 4 3" xfId="12778"/>
    <cellStyle name="Normal 241 4 3 2" xfId="37795"/>
    <cellStyle name="Normal 241 4 4" xfId="29370"/>
    <cellStyle name="Normal 241 5" xfId="15629"/>
    <cellStyle name="Normal 241 5 2" xfId="23005"/>
    <cellStyle name="Normal 241 5 2 2" xfId="47548"/>
    <cellStyle name="Normal 241 5 2 3" xfId="61713"/>
    <cellStyle name="Normal 241 5 3" xfId="40426"/>
    <cellStyle name="Normal 241 5 4" xfId="61714"/>
    <cellStyle name="Normal 241 6" xfId="16687"/>
    <cellStyle name="Normal 241 6 2" xfId="24107"/>
    <cellStyle name="Normal 241 6 2 2" xfId="48646"/>
    <cellStyle name="Normal 241 6 2 3" xfId="61715"/>
    <cellStyle name="Normal 241 6 3" xfId="41441"/>
    <cellStyle name="Normal 241 6 4" xfId="61716"/>
    <cellStyle name="Normal 241 7" xfId="17771"/>
    <cellStyle name="Normal 241 7 2" xfId="25213"/>
    <cellStyle name="Normal 241 7 2 2" xfId="49736"/>
    <cellStyle name="Normal 241 7 2 3" xfId="61717"/>
    <cellStyle name="Normal 241 7 3" xfId="42470"/>
    <cellStyle name="Normal 241 7 4" xfId="61718"/>
    <cellStyle name="Normal 241 8" xfId="19658"/>
    <cellStyle name="Normal 241 8 2" xfId="44234"/>
    <cellStyle name="Normal 241 8 3" xfId="61719"/>
    <cellStyle name="Normal 241 9" xfId="8204"/>
    <cellStyle name="Normal 241 9 2" xfId="33221"/>
    <cellStyle name="Normal 242" xfId="1578"/>
    <cellStyle name="Normal 242 10" xfId="27439"/>
    <cellStyle name="Normal 242 10 2" xfId="61720"/>
    <cellStyle name="Normal 242 11" xfId="61721"/>
    <cellStyle name="Normal 242 2" xfId="3070"/>
    <cellStyle name="Normal 242 2 2" xfId="7235"/>
    <cellStyle name="Normal 242 2 2 2" xfId="26221"/>
    <cellStyle name="Normal 242 2 2 2 2" xfId="50744"/>
    <cellStyle name="Normal 242 2 2 2 3" xfId="61722"/>
    <cellStyle name="Normal 242 2 2 3" xfId="18734"/>
    <cellStyle name="Normal 242 2 2 3 2" xfId="43428"/>
    <cellStyle name="Normal 242 2 2 4" xfId="11165"/>
    <cellStyle name="Normal 242 2 2 4 2" xfId="36182"/>
    <cellStyle name="Normal 242 2 2 5" xfId="32309"/>
    <cellStyle name="Normal 242 2 3" xfId="5256"/>
    <cellStyle name="Normal 242 2 3 2" xfId="12779"/>
    <cellStyle name="Normal 242 2 3 2 2" xfId="37796"/>
    <cellStyle name="Normal 242 2 3 3" xfId="30378"/>
    <cellStyle name="Normal 242 2 4" xfId="9222"/>
    <cellStyle name="Normal 242 2 4 2" xfId="34239"/>
    <cellStyle name="Normal 242 2 5" xfId="28446"/>
    <cellStyle name="Normal 242 2 5 2" xfId="61723"/>
    <cellStyle name="Normal 242 2 6" xfId="61724"/>
    <cellStyle name="Normal 242 3" xfId="6203"/>
    <cellStyle name="Normal 242 3 2" xfId="20973"/>
    <cellStyle name="Normal 242 3 2 2" xfId="45534"/>
    <cellStyle name="Normal 242 3 2 3" xfId="61725"/>
    <cellStyle name="Normal 242 3 3" xfId="14422"/>
    <cellStyle name="Normal 242 3 3 2" xfId="39296"/>
    <cellStyle name="Normal 242 3 4" xfId="10158"/>
    <cellStyle name="Normal 242 3 4 2" xfId="35175"/>
    <cellStyle name="Normal 242 3 5" xfId="31302"/>
    <cellStyle name="Normal 242 4" xfId="4249"/>
    <cellStyle name="Normal 242 4 2" xfId="21984"/>
    <cellStyle name="Normal 242 4 2 2" xfId="46543"/>
    <cellStyle name="Normal 242 4 2 3" xfId="61726"/>
    <cellStyle name="Normal 242 4 3" xfId="12780"/>
    <cellStyle name="Normal 242 4 3 2" xfId="37797"/>
    <cellStyle name="Normal 242 4 4" xfId="29371"/>
    <cellStyle name="Normal 242 5" xfId="15630"/>
    <cellStyle name="Normal 242 5 2" xfId="23006"/>
    <cellStyle name="Normal 242 5 2 2" xfId="47549"/>
    <cellStyle name="Normal 242 5 2 3" xfId="61727"/>
    <cellStyle name="Normal 242 5 3" xfId="40427"/>
    <cellStyle name="Normal 242 5 4" xfId="61728"/>
    <cellStyle name="Normal 242 6" xfId="16688"/>
    <cellStyle name="Normal 242 6 2" xfId="24108"/>
    <cellStyle name="Normal 242 6 2 2" xfId="48647"/>
    <cellStyle name="Normal 242 6 2 3" xfId="61729"/>
    <cellStyle name="Normal 242 6 3" xfId="41442"/>
    <cellStyle name="Normal 242 6 4" xfId="61730"/>
    <cellStyle name="Normal 242 7" xfId="17772"/>
    <cellStyle name="Normal 242 7 2" xfId="25214"/>
    <cellStyle name="Normal 242 7 2 2" xfId="49737"/>
    <cellStyle name="Normal 242 7 2 3" xfId="61731"/>
    <cellStyle name="Normal 242 7 3" xfId="42471"/>
    <cellStyle name="Normal 242 7 4" xfId="61732"/>
    <cellStyle name="Normal 242 8" xfId="19659"/>
    <cellStyle name="Normal 242 8 2" xfId="44235"/>
    <cellStyle name="Normal 242 8 3" xfId="61733"/>
    <cellStyle name="Normal 242 9" xfId="8205"/>
    <cellStyle name="Normal 242 9 2" xfId="33222"/>
    <cellStyle name="Normal 243" xfId="1579"/>
    <cellStyle name="Normal 243 10" xfId="27440"/>
    <cellStyle name="Normal 243 10 2" xfId="61734"/>
    <cellStyle name="Normal 243 11" xfId="61735"/>
    <cellStyle name="Normal 243 2" xfId="3071"/>
    <cellStyle name="Normal 243 2 2" xfId="7236"/>
    <cellStyle name="Normal 243 2 2 2" xfId="26222"/>
    <cellStyle name="Normal 243 2 2 2 2" xfId="50745"/>
    <cellStyle name="Normal 243 2 2 2 3" xfId="61736"/>
    <cellStyle name="Normal 243 2 2 3" xfId="18735"/>
    <cellStyle name="Normal 243 2 2 3 2" xfId="43429"/>
    <cellStyle name="Normal 243 2 2 4" xfId="11166"/>
    <cellStyle name="Normal 243 2 2 4 2" xfId="36183"/>
    <cellStyle name="Normal 243 2 2 5" xfId="32310"/>
    <cellStyle name="Normal 243 2 3" xfId="5257"/>
    <cellStyle name="Normal 243 2 3 2" xfId="12781"/>
    <cellStyle name="Normal 243 2 3 2 2" xfId="37798"/>
    <cellStyle name="Normal 243 2 3 3" xfId="30379"/>
    <cellStyle name="Normal 243 2 4" xfId="9223"/>
    <cellStyle name="Normal 243 2 4 2" xfId="34240"/>
    <cellStyle name="Normal 243 2 5" xfId="28447"/>
    <cellStyle name="Normal 243 2 5 2" xfId="61737"/>
    <cellStyle name="Normal 243 2 6" xfId="61738"/>
    <cellStyle name="Normal 243 3" xfId="6204"/>
    <cellStyle name="Normal 243 3 2" xfId="20974"/>
    <cellStyle name="Normal 243 3 2 2" xfId="45535"/>
    <cellStyle name="Normal 243 3 2 3" xfId="61739"/>
    <cellStyle name="Normal 243 3 3" xfId="14423"/>
    <cellStyle name="Normal 243 3 3 2" xfId="39297"/>
    <cellStyle name="Normal 243 3 4" xfId="10159"/>
    <cellStyle name="Normal 243 3 4 2" xfId="35176"/>
    <cellStyle name="Normal 243 3 5" xfId="31303"/>
    <cellStyle name="Normal 243 4" xfId="4250"/>
    <cellStyle name="Normal 243 4 2" xfId="21985"/>
    <cellStyle name="Normal 243 4 2 2" xfId="46544"/>
    <cellStyle name="Normal 243 4 2 3" xfId="61740"/>
    <cellStyle name="Normal 243 4 3" xfId="12782"/>
    <cellStyle name="Normal 243 4 3 2" xfId="37799"/>
    <cellStyle name="Normal 243 4 4" xfId="29372"/>
    <cellStyle name="Normal 243 5" xfId="15631"/>
    <cellStyle name="Normal 243 5 2" xfId="23007"/>
    <cellStyle name="Normal 243 5 2 2" xfId="47550"/>
    <cellStyle name="Normal 243 5 2 3" xfId="61741"/>
    <cellStyle name="Normal 243 5 3" xfId="40428"/>
    <cellStyle name="Normal 243 5 4" xfId="61742"/>
    <cellStyle name="Normal 243 6" xfId="16689"/>
    <cellStyle name="Normal 243 6 2" xfId="24109"/>
    <cellStyle name="Normal 243 6 2 2" xfId="48648"/>
    <cellStyle name="Normal 243 6 2 3" xfId="61743"/>
    <cellStyle name="Normal 243 6 3" xfId="41443"/>
    <cellStyle name="Normal 243 6 4" xfId="61744"/>
    <cellStyle name="Normal 243 7" xfId="17773"/>
    <cellStyle name="Normal 243 7 2" xfId="25215"/>
    <cellStyle name="Normal 243 7 2 2" xfId="49738"/>
    <cellStyle name="Normal 243 7 2 3" xfId="61745"/>
    <cellStyle name="Normal 243 7 3" xfId="42472"/>
    <cellStyle name="Normal 243 7 4" xfId="61746"/>
    <cellStyle name="Normal 243 8" xfId="19660"/>
    <cellStyle name="Normal 243 8 2" xfId="44236"/>
    <cellStyle name="Normal 243 8 3" xfId="61747"/>
    <cellStyle name="Normal 243 9" xfId="8206"/>
    <cellStyle name="Normal 243 9 2" xfId="33223"/>
    <cellStyle name="Normal 244" xfId="1580"/>
    <cellStyle name="Normal 244 10" xfId="27441"/>
    <cellStyle name="Normal 244 10 2" xfId="61748"/>
    <cellStyle name="Normal 244 11" xfId="61749"/>
    <cellStyle name="Normal 244 2" xfId="3072"/>
    <cellStyle name="Normal 244 2 2" xfId="7237"/>
    <cellStyle name="Normal 244 2 2 2" xfId="26223"/>
    <cellStyle name="Normal 244 2 2 2 2" xfId="50746"/>
    <cellStyle name="Normal 244 2 2 2 3" xfId="61750"/>
    <cellStyle name="Normal 244 2 2 3" xfId="18736"/>
    <cellStyle name="Normal 244 2 2 3 2" xfId="43430"/>
    <cellStyle name="Normal 244 2 2 4" xfId="11167"/>
    <cellStyle name="Normal 244 2 2 4 2" xfId="36184"/>
    <cellStyle name="Normal 244 2 2 5" xfId="32311"/>
    <cellStyle name="Normal 244 2 3" xfId="5258"/>
    <cellStyle name="Normal 244 2 3 2" xfId="12783"/>
    <cellStyle name="Normal 244 2 3 2 2" xfId="37800"/>
    <cellStyle name="Normal 244 2 3 3" xfId="30380"/>
    <cellStyle name="Normal 244 2 4" xfId="9224"/>
    <cellStyle name="Normal 244 2 4 2" xfId="34241"/>
    <cellStyle name="Normal 244 2 5" xfId="28448"/>
    <cellStyle name="Normal 244 2 5 2" xfId="61751"/>
    <cellStyle name="Normal 244 2 6" xfId="61752"/>
    <cellStyle name="Normal 244 3" xfId="6205"/>
    <cellStyle name="Normal 244 3 2" xfId="20975"/>
    <cellStyle name="Normal 244 3 2 2" xfId="45536"/>
    <cellStyle name="Normal 244 3 2 3" xfId="61753"/>
    <cellStyle name="Normal 244 3 3" xfId="14424"/>
    <cellStyle name="Normal 244 3 3 2" xfId="39298"/>
    <cellStyle name="Normal 244 3 4" xfId="10160"/>
    <cellStyle name="Normal 244 3 4 2" xfId="35177"/>
    <cellStyle name="Normal 244 3 5" xfId="31304"/>
    <cellStyle name="Normal 244 4" xfId="4251"/>
    <cellStyle name="Normal 244 4 2" xfId="21986"/>
    <cellStyle name="Normal 244 4 2 2" xfId="46545"/>
    <cellStyle name="Normal 244 4 2 3" xfId="61754"/>
    <cellStyle name="Normal 244 4 3" xfId="12784"/>
    <cellStyle name="Normal 244 4 3 2" xfId="37801"/>
    <cellStyle name="Normal 244 4 4" xfId="29373"/>
    <cellStyle name="Normal 244 5" xfId="15632"/>
    <cellStyle name="Normal 244 5 2" xfId="23008"/>
    <cellStyle name="Normal 244 5 2 2" xfId="47551"/>
    <cellStyle name="Normal 244 5 2 3" xfId="61755"/>
    <cellStyle name="Normal 244 5 3" xfId="40429"/>
    <cellStyle name="Normal 244 5 4" xfId="61756"/>
    <cellStyle name="Normal 244 6" xfId="16690"/>
    <cellStyle name="Normal 244 6 2" xfId="24110"/>
    <cellStyle name="Normal 244 6 2 2" xfId="48649"/>
    <cellStyle name="Normal 244 6 2 3" xfId="61757"/>
    <cellStyle name="Normal 244 6 3" xfId="41444"/>
    <cellStyle name="Normal 244 6 4" xfId="61758"/>
    <cellStyle name="Normal 244 7" xfId="17774"/>
    <cellStyle name="Normal 244 7 2" xfId="25216"/>
    <cellStyle name="Normal 244 7 2 2" xfId="49739"/>
    <cellStyle name="Normal 244 7 2 3" xfId="61759"/>
    <cellStyle name="Normal 244 7 3" xfId="42473"/>
    <cellStyle name="Normal 244 7 4" xfId="61760"/>
    <cellStyle name="Normal 244 8" xfId="19661"/>
    <cellStyle name="Normal 244 8 2" xfId="44237"/>
    <cellStyle name="Normal 244 8 3" xfId="61761"/>
    <cellStyle name="Normal 244 9" xfId="8207"/>
    <cellStyle name="Normal 244 9 2" xfId="33224"/>
    <cellStyle name="Normal 245" xfId="1581"/>
    <cellStyle name="Normal 245 10" xfId="27442"/>
    <cellStyle name="Normal 245 10 2" xfId="61762"/>
    <cellStyle name="Normal 245 11" xfId="61763"/>
    <cellStyle name="Normal 245 2" xfId="3073"/>
    <cellStyle name="Normal 245 2 2" xfId="7238"/>
    <cellStyle name="Normal 245 2 2 2" xfId="26224"/>
    <cellStyle name="Normal 245 2 2 2 2" xfId="50747"/>
    <cellStyle name="Normal 245 2 2 2 3" xfId="61764"/>
    <cellStyle name="Normal 245 2 2 3" xfId="18737"/>
    <cellStyle name="Normal 245 2 2 3 2" xfId="43431"/>
    <cellStyle name="Normal 245 2 2 4" xfId="11168"/>
    <cellStyle name="Normal 245 2 2 4 2" xfId="36185"/>
    <cellStyle name="Normal 245 2 2 5" xfId="32312"/>
    <cellStyle name="Normal 245 2 3" xfId="5259"/>
    <cellStyle name="Normal 245 2 3 2" xfId="12785"/>
    <cellStyle name="Normal 245 2 3 2 2" xfId="37802"/>
    <cellStyle name="Normal 245 2 3 3" xfId="30381"/>
    <cellStyle name="Normal 245 2 4" xfId="9225"/>
    <cellStyle name="Normal 245 2 4 2" xfId="34242"/>
    <cellStyle name="Normal 245 2 5" xfId="28449"/>
    <cellStyle name="Normal 245 2 5 2" xfId="61765"/>
    <cellStyle name="Normal 245 2 6" xfId="61766"/>
    <cellStyle name="Normal 245 3" xfId="6206"/>
    <cellStyle name="Normal 245 3 2" xfId="20976"/>
    <cellStyle name="Normal 245 3 2 2" xfId="45537"/>
    <cellStyle name="Normal 245 3 2 3" xfId="61767"/>
    <cellStyle name="Normal 245 3 3" xfId="14425"/>
    <cellStyle name="Normal 245 3 3 2" xfId="39299"/>
    <cellStyle name="Normal 245 3 4" xfId="10161"/>
    <cellStyle name="Normal 245 3 4 2" xfId="35178"/>
    <cellStyle name="Normal 245 3 5" xfId="31305"/>
    <cellStyle name="Normal 245 4" xfId="4252"/>
    <cellStyle name="Normal 245 4 2" xfId="21987"/>
    <cellStyle name="Normal 245 4 2 2" xfId="46546"/>
    <cellStyle name="Normal 245 4 2 3" xfId="61768"/>
    <cellStyle name="Normal 245 4 3" xfId="12786"/>
    <cellStyle name="Normal 245 4 3 2" xfId="37803"/>
    <cellStyle name="Normal 245 4 4" xfId="29374"/>
    <cellStyle name="Normal 245 5" xfId="15633"/>
    <cellStyle name="Normal 245 5 2" xfId="23009"/>
    <cellStyle name="Normal 245 5 2 2" xfId="47552"/>
    <cellStyle name="Normal 245 5 2 3" xfId="61769"/>
    <cellStyle name="Normal 245 5 3" xfId="40430"/>
    <cellStyle name="Normal 245 5 4" xfId="61770"/>
    <cellStyle name="Normal 245 6" xfId="16691"/>
    <cellStyle name="Normal 245 6 2" xfId="24111"/>
    <cellStyle name="Normal 245 6 2 2" xfId="48650"/>
    <cellStyle name="Normal 245 6 2 3" xfId="61771"/>
    <cellStyle name="Normal 245 6 3" xfId="41445"/>
    <cellStyle name="Normal 245 6 4" xfId="61772"/>
    <cellStyle name="Normal 245 7" xfId="17775"/>
    <cellStyle name="Normal 245 7 2" xfId="25217"/>
    <cellStyle name="Normal 245 7 2 2" xfId="49740"/>
    <cellStyle name="Normal 245 7 2 3" xfId="61773"/>
    <cellStyle name="Normal 245 7 3" xfId="42474"/>
    <cellStyle name="Normal 245 7 4" xfId="61774"/>
    <cellStyle name="Normal 245 8" xfId="19662"/>
    <cellStyle name="Normal 245 8 2" xfId="44238"/>
    <cellStyle name="Normal 245 8 3" xfId="61775"/>
    <cellStyle name="Normal 245 9" xfId="8208"/>
    <cellStyle name="Normal 245 9 2" xfId="33225"/>
    <cellStyle name="Normal 246" xfId="1582"/>
    <cellStyle name="Normal 246 10" xfId="27443"/>
    <cellStyle name="Normal 246 10 2" xfId="61776"/>
    <cellStyle name="Normal 246 11" xfId="61777"/>
    <cellStyle name="Normal 246 2" xfId="3074"/>
    <cellStyle name="Normal 246 2 2" xfId="7239"/>
    <cellStyle name="Normal 246 2 2 2" xfId="26225"/>
    <cellStyle name="Normal 246 2 2 2 2" xfId="50748"/>
    <cellStyle name="Normal 246 2 2 2 3" xfId="61778"/>
    <cellStyle name="Normal 246 2 2 3" xfId="18738"/>
    <cellStyle name="Normal 246 2 2 3 2" xfId="43432"/>
    <cellStyle name="Normal 246 2 2 4" xfId="11169"/>
    <cellStyle name="Normal 246 2 2 4 2" xfId="36186"/>
    <cellStyle name="Normal 246 2 2 5" xfId="32313"/>
    <cellStyle name="Normal 246 2 3" xfId="5260"/>
    <cellStyle name="Normal 246 2 3 2" xfId="12787"/>
    <cellStyle name="Normal 246 2 3 2 2" xfId="37804"/>
    <cellStyle name="Normal 246 2 3 3" xfId="30382"/>
    <cellStyle name="Normal 246 2 4" xfId="9226"/>
    <cellStyle name="Normal 246 2 4 2" xfId="34243"/>
    <cellStyle name="Normal 246 2 5" xfId="28450"/>
    <cellStyle name="Normal 246 2 5 2" xfId="61779"/>
    <cellStyle name="Normal 246 2 6" xfId="61780"/>
    <cellStyle name="Normal 246 3" xfId="6207"/>
    <cellStyle name="Normal 246 3 2" xfId="20977"/>
    <cellStyle name="Normal 246 3 2 2" xfId="45538"/>
    <cellStyle name="Normal 246 3 2 3" xfId="61781"/>
    <cellStyle name="Normal 246 3 3" xfId="14426"/>
    <cellStyle name="Normal 246 3 3 2" xfId="39300"/>
    <cellStyle name="Normal 246 3 4" xfId="10162"/>
    <cellStyle name="Normal 246 3 4 2" xfId="35179"/>
    <cellStyle name="Normal 246 3 5" xfId="31306"/>
    <cellStyle name="Normal 246 4" xfId="4253"/>
    <cellStyle name="Normal 246 4 2" xfId="21988"/>
    <cellStyle name="Normal 246 4 2 2" xfId="46547"/>
    <cellStyle name="Normal 246 4 2 3" xfId="61782"/>
    <cellStyle name="Normal 246 4 3" xfId="12788"/>
    <cellStyle name="Normal 246 4 3 2" xfId="37805"/>
    <cellStyle name="Normal 246 4 4" xfId="29375"/>
    <cellStyle name="Normal 246 5" xfId="15634"/>
    <cellStyle name="Normal 246 5 2" xfId="23010"/>
    <cellStyle name="Normal 246 5 2 2" xfId="47553"/>
    <cellStyle name="Normal 246 5 2 3" xfId="61783"/>
    <cellStyle name="Normal 246 5 3" xfId="40431"/>
    <cellStyle name="Normal 246 5 4" xfId="61784"/>
    <cellStyle name="Normal 246 6" xfId="16692"/>
    <cellStyle name="Normal 246 6 2" xfId="24112"/>
    <cellStyle name="Normal 246 6 2 2" xfId="48651"/>
    <cellStyle name="Normal 246 6 2 3" xfId="61785"/>
    <cellStyle name="Normal 246 6 3" xfId="41446"/>
    <cellStyle name="Normal 246 6 4" xfId="61786"/>
    <cellStyle name="Normal 246 7" xfId="17776"/>
    <cellStyle name="Normal 246 7 2" xfId="25218"/>
    <cellStyle name="Normal 246 7 2 2" xfId="49741"/>
    <cellStyle name="Normal 246 7 2 3" xfId="61787"/>
    <cellStyle name="Normal 246 7 3" xfId="42475"/>
    <cellStyle name="Normal 246 7 4" xfId="61788"/>
    <cellStyle name="Normal 246 8" xfId="19663"/>
    <cellStyle name="Normal 246 8 2" xfId="44239"/>
    <cellStyle name="Normal 246 8 3" xfId="61789"/>
    <cellStyle name="Normal 246 9" xfId="8209"/>
    <cellStyle name="Normal 246 9 2" xfId="33226"/>
    <cellStyle name="Normal 247" xfId="1583"/>
    <cellStyle name="Normal 247 10" xfId="27444"/>
    <cellStyle name="Normal 247 10 2" xfId="61790"/>
    <cellStyle name="Normal 247 11" xfId="61791"/>
    <cellStyle name="Normal 247 2" xfId="3075"/>
    <cellStyle name="Normal 247 2 2" xfId="7240"/>
    <cellStyle name="Normal 247 2 2 2" xfId="26226"/>
    <cellStyle name="Normal 247 2 2 2 2" xfId="50749"/>
    <cellStyle name="Normal 247 2 2 2 3" xfId="61792"/>
    <cellStyle name="Normal 247 2 2 3" xfId="18739"/>
    <cellStyle name="Normal 247 2 2 3 2" xfId="43433"/>
    <cellStyle name="Normal 247 2 2 4" xfId="11170"/>
    <cellStyle name="Normal 247 2 2 4 2" xfId="36187"/>
    <cellStyle name="Normal 247 2 2 5" xfId="32314"/>
    <cellStyle name="Normal 247 2 3" xfId="5261"/>
    <cellStyle name="Normal 247 2 3 2" xfId="12789"/>
    <cellStyle name="Normal 247 2 3 2 2" xfId="37806"/>
    <cellStyle name="Normal 247 2 3 3" xfId="30383"/>
    <cellStyle name="Normal 247 2 4" xfId="9227"/>
    <cellStyle name="Normal 247 2 4 2" xfId="34244"/>
    <cellStyle name="Normal 247 2 5" xfId="28451"/>
    <cellStyle name="Normal 247 2 5 2" xfId="61793"/>
    <cellStyle name="Normal 247 2 6" xfId="61794"/>
    <cellStyle name="Normal 247 3" xfId="6208"/>
    <cellStyle name="Normal 247 3 2" xfId="20978"/>
    <cellStyle name="Normal 247 3 2 2" xfId="45539"/>
    <cellStyle name="Normal 247 3 2 3" xfId="61795"/>
    <cellStyle name="Normal 247 3 3" xfId="14427"/>
    <cellStyle name="Normal 247 3 3 2" xfId="39301"/>
    <cellStyle name="Normal 247 3 4" xfId="10163"/>
    <cellStyle name="Normal 247 3 4 2" xfId="35180"/>
    <cellStyle name="Normal 247 3 5" xfId="31307"/>
    <cellStyle name="Normal 247 4" xfId="4254"/>
    <cellStyle name="Normal 247 4 2" xfId="21989"/>
    <cellStyle name="Normal 247 4 2 2" xfId="46548"/>
    <cellStyle name="Normal 247 4 2 3" xfId="61796"/>
    <cellStyle name="Normal 247 4 3" xfId="12790"/>
    <cellStyle name="Normal 247 4 3 2" xfId="37807"/>
    <cellStyle name="Normal 247 4 4" xfId="29376"/>
    <cellStyle name="Normal 247 5" xfId="15635"/>
    <cellStyle name="Normal 247 5 2" xfId="23011"/>
    <cellStyle name="Normal 247 5 2 2" xfId="47554"/>
    <cellStyle name="Normal 247 5 2 3" xfId="61797"/>
    <cellStyle name="Normal 247 5 3" xfId="40432"/>
    <cellStyle name="Normal 247 5 4" xfId="61798"/>
    <cellStyle name="Normal 247 6" xfId="16693"/>
    <cellStyle name="Normal 247 6 2" xfId="24113"/>
    <cellStyle name="Normal 247 6 2 2" xfId="48652"/>
    <cellStyle name="Normal 247 6 2 3" xfId="61799"/>
    <cellStyle name="Normal 247 6 3" xfId="41447"/>
    <cellStyle name="Normal 247 6 4" xfId="61800"/>
    <cellStyle name="Normal 247 7" xfId="17777"/>
    <cellStyle name="Normal 247 7 2" xfId="25219"/>
    <cellStyle name="Normal 247 7 2 2" xfId="49742"/>
    <cellStyle name="Normal 247 7 2 3" xfId="61801"/>
    <cellStyle name="Normal 247 7 3" xfId="42476"/>
    <cellStyle name="Normal 247 7 4" xfId="61802"/>
    <cellStyle name="Normal 247 8" xfId="19664"/>
    <cellStyle name="Normal 247 8 2" xfId="44240"/>
    <cellStyle name="Normal 247 8 3" xfId="61803"/>
    <cellStyle name="Normal 247 9" xfId="8210"/>
    <cellStyle name="Normal 247 9 2" xfId="33227"/>
    <cellStyle name="Normal 248" xfId="1584"/>
    <cellStyle name="Normal 248 10" xfId="27445"/>
    <cellStyle name="Normal 248 10 2" xfId="61804"/>
    <cellStyle name="Normal 248 11" xfId="61805"/>
    <cellStyle name="Normal 248 2" xfId="3076"/>
    <cellStyle name="Normal 248 2 2" xfId="7241"/>
    <cellStyle name="Normal 248 2 2 2" xfId="26227"/>
    <cellStyle name="Normal 248 2 2 2 2" xfId="50750"/>
    <cellStyle name="Normal 248 2 2 2 3" xfId="61806"/>
    <cellStyle name="Normal 248 2 2 3" xfId="18740"/>
    <cellStyle name="Normal 248 2 2 3 2" xfId="43434"/>
    <cellStyle name="Normal 248 2 2 4" xfId="11171"/>
    <cellStyle name="Normal 248 2 2 4 2" xfId="36188"/>
    <cellStyle name="Normal 248 2 2 5" xfId="32315"/>
    <cellStyle name="Normal 248 2 3" xfId="5262"/>
    <cellStyle name="Normal 248 2 3 2" xfId="12791"/>
    <cellStyle name="Normal 248 2 3 2 2" xfId="37808"/>
    <cellStyle name="Normal 248 2 3 3" xfId="30384"/>
    <cellStyle name="Normal 248 2 4" xfId="9228"/>
    <cellStyle name="Normal 248 2 4 2" xfId="34245"/>
    <cellStyle name="Normal 248 2 5" xfId="28452"/>
    <cellStyle name="Normal 248 2 5 2" xfId="61807"/>
    <cellStyle name="Normal 248 2 6" xfId="61808"/>
    <cellStyle name="Normal 248 3" xfId="6209"/>
    <cellStyle name="Normal 248 3 2" xfId="20979"/>
    <cellStyle name="Normal 248 3 2 2" xfId="45540"/>
    <cellStyle name="Normal 248 3 2 3" xfId="61809"/>
    <cellStyle name="Normal 248 3 3" xfId="14428"/>
    <cellStyle name="Normal 248 3 3 2" xfId="39302"/>
    <cellStyle name="Normal 248 3 4" xfId="10164"/>
    <cellStyle name="Normal 248 3 4 2" xfId="35181"/>
    <cellStyle name="Normal 248 3 5" xfId="31308"/>
    <cellStyle name="Normal 248 4" xfId="4255"/>
    <cellStyle name="Normal 248 4 2" xfId="21990"/>
    <cellStyle name="Normal 248 4 2 2" xfId="46549"/>
    <cellStyle name="Normal 248 4 2 3" xfId="61810"/>
    <cellStyle name="Normal 248 4 3" xfId="12792"/>
    <cellStyle name="Normal 248 4 3 2" xfId="37809"/>
    <cellStyle name="Normal 248 4 4" xfId="29377"/>
    <cellStyle name="Normal 248 5" xfId="15636"/>
    <cellStyle name="Normal 248 5 2" xfId="23012"/>
    <cellStyle name="Normal 248 5 2 2" xfId="47555"/>
    <cellStyle name="Normal 248 5 2 3" xfId="61811"/>
    <cellStyle name="Normal 248 5 3" xfId="40433"/>
    <cellStyle name="Normal 248 5 4" xfId="61812"/>
    <cellStyle name="Normal 248 6" xfId="16694"/>
    <cellStyle name="Normal 248 6 2" xfId="24114"/>
    <cellStyle name="Normal 248 6 2 2" xfId="48653"/>
    <cellStyle name="Normal 248 6 2 3" xfId="61813"/>
    <cellStyle name="Normal 248 6 3" xfId="41448"/>
    <cellStyle name="Normal 248 6 4" xfId="61814"/>
    <cellStyle name="Normal 248 7" xfId="17778"/>
    <cellStyle name="Normal 248 7 2" xfId="25220"/>
    <cellStyle name="Normal 248 7 2 2" xfId="49743"/>
    <cellStyle name="Normal 248 7 2 3" xfId="61815"/>
    <cellStyle name="Normal 248 7 3" xfId="42477"/>
    <cellStyle name="Normal 248 7 4" xfId="61816"/>
    <cellStyle name="Normal 248 8" xfId="19665"/>
    <cellStyle name="Normal 248 8 2" xfId="44241"/>
    <cellStyle name="Normal 248 8 3" xfId="61817"/>
    <cellStyle name="Normal 248 9" xfId="8211"/>
    <cellStyle name="Normal 248 9 2" xfId="33228"/>
    <cellStyle name="Normal 249" xfId="1585"/>
    <cellStyle name="Normal 249 10" xfId="27446"/>
    <cellStyle name="Normal 249 10 2" xfId="61818"/>
    <cellStyle name="Normal 249 11" xfId="61819"/>
    <cellStyle name="Normal 249 2" xfId="3077"/>
    <cellStyle name="Normal 249 2 2" xfId="7242"/>
    <cellStyle name="Normal 249 2 2 2" xfId="26228"/>
    <cellStyle name="Normal 249 2 2 2 2" xfId="50751"/>
    <cellStyle name="Normal 249 2 2 2 3" xfId="61820"/>
    <cellStyle name="Normal 249 2 2 3" xfId="18741"/>
    <cellStyle name="Normal 249 2 2 3 2" xfId="43435"/>
    <cellStyle name="Normal 249 2 2 4" xfId="11172"/>
    <cellStyle name="Normal 249 2 2 4 2" xfId="36189"/>
    <cellStyle name="Normal 249 2 2 5" xfId="32316"/>
    <cellStyle name="Normal 249 2 3" xfId="5263"/>
    <cellStyle name="Normal 249 2 3 2" xfId="12793"/>
    <cellStyle name="Normal 249 2 3 2 2" xfId="37810"/>
    <cellStyle name="Normal 249 2 3 3" xfId="30385"/>
    <cellStyle name="Normal 249 2 4" xfId="9229"/>
    <cellStyle name="Normal 249 2 4 2" xfId="34246"/>
    <cellStyle name="Normal 249 2 5" xfId="28453"/>
    <cellStyle name="Normal 249 2 5 2" xfId="61821"/>
    <cellStyle name="Normal 249 2 6" xfId="61822"/>
    <cellStyle name="Normal 249 3" xfId="6210"/>
    <cellStyle name="Normal 249 3 2" xfId="20980"/>
    <cellStyle name="Normal 249 3 2 2" xfId="45541"/>
    <cellStyle name="Normal 249 3 2 3" xfId="61823"/>
    <cellStyle name="Normal 249 3 3" xfId="14429"/>
    <cellStyle name="Normal 249 3 3 2" xfId="39303"/>
    <cellStyle name="Normal 249 3 4" xfId="10165"/>
    <cellStyle name="Normal 249 3 4 2" xfId="35182"/>
    <cellStyle name="Normal 249 3 5" xfId="31309"/>
    <cellStyle name="Normal 249 4" xfId="4256"/>
    <cellStyle name="Normal 249 4 2" xfId="21991"/>
    <cellStyle name="Normal 249 4 2 2" xfId="46550"/>
    <cellStyle name="Normal 249 4 2 3" xfId="61824"/>
    <cellStyle name="Normal 249 4 3" xfId="12794"/>
    <cellStyle name="Normal 249 4 3 2" xfId="37811"/>
    <cellStyle name="Normal 249 4 4" xfId="29378"/>
    <cellStyle name="Normal 249 5" xfId="15637"/>
    <cellStyle name="Normal 249 5 2" xfId="23013"/>
    <cellStyle name="Normal 249 5 2 2" xfId="47556"/>
    <cellStyle name="Normal 249 5 2 3" xfId="61825"/>
    <cellStyle name="Normal 249 5 3" xfId="40434"/>
    <cellStyle name="Normal 249 5 4" xfId="61826"/>
    <cellStyle name="Normal 249 6" xfId="16695"/>
    <cellStyle name="Normal 249 6 2" xfId="24115"/>
    <cellStyle name="Normal 249 6 2 2" xfId="48654"/>
    <cellStyle name="Normal 249 6 2 3" xfId="61827"/>
    <cellStyle name="Normal 249 6 3" xfId="41449"/>
    <cellStyle name="Normal 249 6 4" xfId="61828"/>
    <cellStyle name="Normal 249 7" xfId="17779"/>
    <cellStyle name="Normal 249 7 2" xfId="25221"/>
    <cellStyle name="Normal 249 7 2 2" xfId="49744"/>
    <cellStyle name="Normal 249 7 2 3" xfId="61829"/>
    <cellStyle name="Normal 249 7 3" xfId="42478"/>
    <cellStyle name="Normal 249 7 4" xfId="61830"/>
    <cellStyle name="Normal 249 8" xfId="19666"/>
    <cellStyle name="Normal 249 8 2" xfId="44242"/>
    <cellStyle name="Normal 249 8 3" xfId="61831"/>
    <cellStyle name="Normal 249 9" xfId="8212"/>
    <cellStyle name="Normal 249 9 2" xfId="33229"/>
    <cellStyle name="Normal 25" xfId="485"/>
    <cellStyle name="Normal 25 2" xfId="1587"/>
    <cellStyle name="Normal 25 2 10" xfId="27448"/>
    <cellStyle name="Normal 25 2 10 2" xfId="61832"/>
    <cellStyle name="Normal 25 2 11" xfId="61833"/>
    <cellStyle name="Normal 25 2 2" xfId="3079"/>
    <cellStyle name="Normal 25 2 2 2" xfId="7244"/>
    <cellStyle name="Normal 25 2 2 2 2" xfId="26230"/>
    <cellStyle name="Normal 25 2 2 2 2 2" xfId="50753"/>
    <cellStyle name="Normal 25 2 2 2 2 3" xfId="61834"/>
    <cellStyle name="Normal 25 2 2 2 3" xfId="18742"/>
    <cellStyle name="Normal 25 2 2 2 3 2" xfId="43436"/>
    <cellStyle name="Normal 25 2 2 2 4" xfId="11174"/>
    <cellStyle name="Normal 25 2 2 2 4 2" xfId="36191"/>
    <cellStyle name="Normal 25 2 2 2 5" xfId="32318"/>
    <cellStyle name="Normal 25 2 2 3" xfId="5265"/>
    <cellStyle name="Normal 25 2 2 3 2" xfId="12795"/>
    <cellStyle name="Normal 25 2 2 3 2 2" xfId="37812"/>
    <cellStyle name="Normal 25 2 2 3 3" xfId="30387"/>
    <cellStyle name="Normal 25 2 2 4" xfId="9231"/>
    <cellStyle name="Normal 25 2 2 4 2" xfId="34248"/>
    <cellStyle name="Normal 25 2 2 5" xfId="28455"/>
    <cellStyle name="Normal 25 2 2 5 2" xfId="61835"/>
    <cellStyle name="Normal 25 2 2 6" xfId="61836"/>
    <cellStyle name="Normal 25 2 3" xfId="6212"/>
    <cellStyle name="Normal 25 2 3 2" xfId="20982"/>
    <cellStyle name="Normal 25 2 3 2 2" xfId="45543"/>
    <cellStyle name="Normal 25 2 3 2 3" xfId="61837"/>
    <cellStyle name="Normal 25 2 3 3" xfId="14430"/>
    <cellStyle name="Normal 25 2 3 3 2" xfId="39304"/>
    <cellStyle name="Normal 25 2 3 4" xfId="10167"/>
    <cellStyle name="Normal 25 2 3 4 2" xfId="35184"/>
    <cellStyle name="Normal 25 2 3 5" xfId="31311"/>
    <cellStyle name="Normal 25 2 4" xfId="4258"/>
    <cellStyle name="Normal 25 2 4 2" xfId="21993"/>
    <cellStyle name="Normal 25 2 4 2 2" xfId="46552"/>
    <cellStyle name="Normal 25 2 4 2 3" xfId="61838"/>
    <cellStyle name="Normal 25 2 4 3" xfId="12796"/>
    <cellStyle name="Normal 25 2 4 3 2" xfId="37813"/>
    <cellStyle name="Normal 25 2 4 4" xfId="29380"/>
    <cellStyle name="Normal 25 2 5" xfId="15639"/>
    <cellStyle name="Normal 25 2 5 2" xfId="23015"/>
    <cellStyle name="Normal 25 2 5 2 2" xfId="47558"/>
    <cellStyle name="Normal 25 2 5 2 3" xfId="61839"/>
    <cellStyle name="Normal 25 2 5 3" xfId="40436"/>
    <cellStyle name="Normal 25 2 5 4" xfId="61840"/>
    <cellStyle name="Normal 25 2 6" xfId="16697"/>
    <cellStyle name="Normal 25 2 6 2" xfId="24117"/>
    <cellStyle name="Normal 25 2 6 2 2" xfId="48656"/>
    <cellStyle name="Normal 25 2 6 2 3" xfId="61841"/>
    <cellStyle name="Normal 25 2 6 3" xfId="41451"/>
    <cellStyle name="Normal 25 2 6 4" xfId="61842"/>
    <cellStyle name="Normal 25 2 7" xfId="17781"/>
    <cellStyle name="Normal 25 2 7 2" xfId="25223"/>
    <cellStyle name="Normal 25 2 7 2 2" xfId="49746"/>
    <cellStyle name="Normal 25 2 7 2 3" xfId="61843"/>
    <cellStyle name="Normal 25 2 7 3" xfId="42480"/>
    <cellStyle name="Normal 25 2 7 4" xfId="61844"/>
    <cellStyle name="Normal 25 2 8" xfId="19668"/>
    <cellStyle name="Normal 25 2 8 2" xfId="44244"/>
    <cellStyle name="Normal 25 2 8 3" xfId="61845"/>
    <cellStyle name="Normal 25 2 9" xfId="8214"/>
    <cellStyle name="Normal 25 2 9 2" xfId="33231"/>
    <cellStyle name="Normal 25 3" xfId="1586"/>
    <cellStyle name="Normal 25 3 10" xfId="27447"/>
    <cellStyle name="Normal 25 3 10 2" xfId="61846"/>
    <cellStyle name="Normal 25 3 11" xfId="61847"/>
    <cellStyle name="Normal 25 3 2" xfId="6211"/>
    <cellStyle name="Normal 25 3 2 2" xfId="20170"/>
    <cellStyle name="Normal 25 3 2 2 2" xfId="44734"/>
    <cellStyle name="Normal 25 3 2 2 3" xfId="61848"/>
    <cellStyle name="Normal 25 3 2 3" xfId="13782"/>
    <cellStyle name="Normal 25 3 2 3 2" xfId="38692"/>
    <cellStyle name="Normal 25 3 2 4" xfId="10166"/>
    <cellStyle name="Normal 25 3 2 4 2" xfId="35183"/>
    <cellStyle name="Normal 25 3 2 5" xfId="31310"/>
    <cellStyle name="Normal 25 3 3" xfId="4257"/>
    <cellStyle name="Normal 25 3 3 2" xfId="20981"/>
    <cellStyle name="Normal 25 3 3 2 2" xfId="45542"/>
    <cellStyle name="Normal 25 3 3 2 3" xfId="61849"/>
    <cellStyle name="Normal 25 3 3 3" xfId="12797"/>
    <cellStyle name="Normal 25 3 3 3 2" xfId="37814"/>
    <cellStyle name="Normal 25 3 3 4" xfId="29379"/>
    <cellStyle name="Normal 25 3 4" xfId="14846"/>
    <cellStyle name="Normal 25 3 4 2" xfId="21992"/>
    <cellStyle name="Normal 25 3 4 2 2" xfId="46551"/>
    <cellStyle name="Normal 25 3 4 2 3" xfId="61850"/>
    <cellStyle name="Normal 25 3 4 3" xfId="39690"/>
    <cellStyle name="Normal 25 3 4 4" xfId="61851"/>
    <cellStyle name="Normal 25 3 5" xfId="15638"/>
    <cellStyle name="Normal 25 3 5 2" xfId="23014"/>
    <cellStyle name="Normal 25 3 5 2 2" xfId="47557"/>
    <cellStyle name="Normal 25 3 5 2 3" xfId="61852"/>
    <cellStyle name="Normal 25 3 5 3" xfId="40435"/>
    <cellStyle name="Normal 25 3 5 4" xfId="61853"/>
    <cellStyle name="Normal 25 3 6" xfId="16696"/>
    <cellStyle name="Normal 25 3 6 2" xfId="24116"/>
    <cellStyle name="Normal 25 3 6 2 2" xfId="48655"/>
    <cellStyle name="Normal 25 3 6 2 3" xfId="61854"/>
    <cellStyle name="Normal 25 3 6 3" xfId="41450"/>
    <cellStyle name="Normal 25 3 6 4" xfId="61855"/>
    <cellStyle name="Normal 25 3 7" xfId="17780"/>
    <cellStyle name="Normal 25 3 7 2" xfId="25222"/>
    <cellStyle name="Normal 25 3 7 2 2" xfId="49745"/>
    <cellStyle name="Normal 25 3 7 2 3" xfId="61856"/>
    <cellStyle name="Normal 25 3 7 3" xfId="42479"/>
    <cellStyle name="Normal 25 3 7 4" xfId="61857"/>
    <cellStyle name="Normal 25 3 8" xfId="19667"/>
    <cellStyle name="Normal 25 3 8 2" xfId="44243"/>
    <cellStyle name="Normal 25 3 8 3" xfId="61858"/>
    <cellStyle name="Normal 25 3 9" xfId="8213"/>
    <cellStyle name="Normal 25 3 9 2" xfId="33230"/>
    <cellStyle name="Normal 25 4" xfId="2288"/>
    <cellStyle name="Normal 25 5" xfId="2607"/>
    <cellStyle name="Normal 25 6" xfId="3078"/>
    <cellStyle name="Normal 25 6 2" xfId="7243"/>
    <cellStyle name="Normal 25 6 2 2" xfId="26229"/>
    <cellStyle name="Normal 25 6 2 2 2" xfId="50752"/>
    <cellStyle name="Normal 25 6 2 3" xfId="11173"/>
    <cellStyle name="Normal 25 6 2 3 2" xfId="36190"/>
    <cellStyle name="Normal 25 6 2 4" xfId="32317"/>
    <cellStyle name="Normal 25 6 3" xfId="5264"/>
    <cellStyle name="Normal 25 6 3 2" xfId="12798"/>
    <cellStyle name="Normal 25 6 3 2 2" xfId="37815"/>
    <cellStyle name="Normal 25 6 3 3" xfId="30386"/>
    <cellStyle name="Normal 25 6 4" xfId="9230"/>
    <cellStyle name="Normal 25 6 4 2" xfId="34247"/>
    <cellStyle name="Normal 25 6 5" xfId="28454"/>
    <cellStyle name="Normal 25 7" xfId="26735"/>
    <cellStyle name="Normal 250" xfId="1588"/>
    <cellStyle name="Normal 250 10" xfId="27449"/>
    <cellStyle name="Normal 250 10 2" xfId="61859"/>
    <cellStyle name="Normal 250 11" xfId="61860"/>
    <cellStyle name="Normal 250 2" xfId="3080"/>
    <cellStyle name="Normal 250 2 2" xfId="7245"/>
    <cellStyle name="Normal 250 2 2 2" xfId="26231"/>
    <cellStyle name="Normal 250 2 2 2 2" xfId="50754"/>
    <cellStyle name="Normal 250 2 2 2 3" xfId="61861"/>
    <cellStyle name="Normal 250 2 2 3" xfId="18743"/>
    <cellStyle name="Normal 250 2 2 3 2" xfId="43437"/>
    <cellStyle name="Normal 250 2 2 4" xfId="11175"/>
    <cellStyle name="Normal 250 2 2 4 2" xfId="36192"/>
    <cellStyle name="Normal 250 2 2 5" xfId="32319"/>
    <cellStyle name="Normal 250 2 3" xfId="5266"/>
    <cellStyle name="Normal 250 2 3 2" xfId="12799"/>
    <cellStyle name="Normal 250 2 3 2 2" xfId="37816"/>
    <cellStyle name="Normal 250 2 3 3" xfId="30388"/>
    <cellStyle name="Normal 250 2 4" xfId="9232"/>
    <cellStyle name="Normal 250 2 4 2" xfId="34249"/>
    <cellStyle name="Normal 250 2 5" xfId="28456"/>
    <cellStyle name="Normal 250 2 5 2" xfId="61862"/>
    <cellStyle name="Normal 250 2 6" xfId="61863"/>
    <cellStyle name="Normal 250 3" xfId="6213"/>
    <cellStyle name="Normal 250 3 2" xfId="20983"/>
    <cellStyle name="Normal 250 3 2 2" xfId="45544"/>
    <cellStyle name="Normal 250 3 2 3" xfId="61864"/>
    <cellStyle name="Normal 250 3 3" xfId="14431"/>
    <cellStyle name="Normal 250 3 3 2" xfId="39305"/>
    <cellStyle name="Normal 250 3 4" xfId="10168"/>
    <cellStyle name="Normal 250 3 4 2" xfId="35185"/>
    <cellStyle name="Normal 250 3 5" xfId="31312"/>
    <cellStyle name="Normal 250 4" xfId="4259"/>
    <cellStyle name="Normal 250 4 2" xfId="21994"/>
    <cellStyle name="Normal 250 4 2 2" xfId="46553"/>
    <cellStyle name="Normal 250 4 2 3" xfId="61865"/>
    <cellStyle name="Normal 250 4 3" xfId="12800"/>
    <cellStyle name="Normal 250 4 3 2" xfId="37817"/>
    <cellStyle name="Normal 250 4 4" xfId="29381"/>
    <cellStyle name="Normal 250 5" xfId="15640"/>
    <cellStyle name="Normal 250 5 2" xfId="23016"/>
    <cellStyle name="Normal 250 5 2 2" xfId="47559"/>
    <cellStyle name="Normal 250 5 2 3" xfId="61866"/>
    <cellStyle name="Normal 250 5 3" xfId="40437"/>
    <cellStyle name="Normal 250 5 4" xfId="61867"/>
    <cellStyle name="Normal 250 6" xfId="16698"/>
    <cellStyle name="Normal 250 6 2" xfId="24118"/>
    <cellStyle name="Normal 250 6 2 2" xfId="48657"/>
    <cellStyle name="Normal 250 6 2 3" xfId="61868"/>
    <cellStyle name="Normal 250 6 3" xfId="41452"/>
    <cellStyle name="Normal 250 6 4" xfId="61869"/>
    <cellStyle name="Normal 250 7" xfId="17782"/>
    <cellStyle name="Normal 250 7 2" xfId="25224"/>
    <cellStyle name="Normal 250 7 2 2" xfId="49747"/>
    <cellStyle name="Normal 250 7 2 3" xfId="61870"/>
    <cellStyle name="Normal 250 7 3" xfId="42481"/>
    <cellStyle name="Normal 250 7 4" xfId="61871"/>
    <cellStyle name="Normal 250 8" xfId="19669"/>
    <cellStyle name="Normal 250 8 2" xfId="44245"/>
    <cellStyle name="Normal 250 8 3" xfId="61872"/>
    <cellStyle name="Normal 250 9" xfId="8215"/>
    <cellStyle name="Normal 250 9 2" xfId="33232"/>
    <cellStyle name="Normal 251" xfId="1589"/>
    <cellStyle name="Normal 251 10" xfId="27450"/>
    <cellStyle name="Normal 251 10 2" xfId="61873"/>
    <cellStyle name="Normal 251 11" xfId="61874"/>
    <cellStyle name="Normal 251 2" xfId="3081"/>
    <cellStyle name="Normal 251 2 2" xfId="7246"/>
    <cellStyle name="Normal 251 2 2 2" xfId="26232"/>
    <cellStyle name="Normal 251 2 2 2 2" xfId="50755"/>
    <cellStyle name="Normal 251 2 2 2 3" xfId="61875"/>
    <cellStyle name="Normal 251 2 2 3" xfId="18744"/>
    <cellStyle name="Normal 251 2 2 3 2" xfId="43438"/>
    <cellStyle name="Normal 251 2 2 4" xfId="11176"/>
    <cellStyle name="Normal 251 2 2 4 2" xfId="36193"/>
    <cellStyle name="Normal 251 2 2 5" xfId="32320"/>
    <cellStyle name="Normal 251 2 3" xfId="5267"/>
    <cellStyle name="Normal 251 2 3 2" xfId="12801"/>
    <cellStyle name="Normal 251 2 3 2 2" xfId="37818"/>
    <cellStyle name="Normal 251 2 3 3" xfId="30389"/>
    <cellStyle name="Normal 251 2 4" xfId="9233"/>
    <cellStyle name="Normal 251 2 4 2" xfId="34250"/>
    <cellStyle name="Normal 251 2 5" xfId="28457"/>
    <cellStyle name="Normal 251 2 5 2" xfId="61876"/>
    <cellStyle name="Normal 251 2 6" xfId="61877"/>
    <cellStyle name="Normal 251 3" xfId="6214"/>
    <cellStyle name="Normal 251 3 2" xfId="20984"/>
    <cellStyle name="Normal 251 3 2 2" xfId="45545"/>
    <cellStyle name="Normal 251 3 2 3" xfId="61878"/>
    <cellStyle name="Normal 251 3 3" xfId="14432"/>
    <cellStyle name="Normal 251 3 3 2" xfId="39306"/>
    <cellStyle name="Normal 251 3 4" xfId="10169"/>
    <cellStyle name="Normal 251 3 4 2" xfId="35186"/>
    <cellStyle name="Normal 251 3 5" xfId="31313"/>
    <cellStyle name="Normal 251 4" xfId="4260"/>
    <cellStyle name="Normal 251 4 2" xfId="21995"/>
    <cellStyle name="Normal 251 4 2 2" xfId="46554"/>
    <cellStyle name="Normal 251 4 2 3" xfId="61879"/>
    <cellStyle name="Normal 251 4 3" xfId="12802"/>
    <cellStyle name="Normal 251 4 3 2" xfId="37819"/>
    <cellStyle name="Normal 251 4 4" xfId="29382"/>
    <cellStyle name="Normal 251 5" xfId="15641"/>
    <cellStyle name="Normal 251 5 2" xfId="23017"/>
    <cellStyle name="Normal 251 5 2 2" xfId="47560"/>
    <cellStyle name="Normal 251 5 2 3" xfId="61880"/>
    <cellStyle name="Normal 251 5 3" xfId="40438"/>
    <cellStyle name="Normal 251 5 4" xfId="61881"/>
    <cellStyle name="Normal 251 6" xfId="16699"/>
    <cellStyle name="Normal 251 6 2" xfId="24119"/>
    <cellStyle name="Normal 251 6 2 2" xfId="48658"/>
    <cellStyle name="Normal 251 6 2 3" xfId="61882"/>
    <cellStyle name="Normal 251 6 3" xfId="41453"/>
    <cellStyle name="Normal 251 6 4" xfId="61883"/>
    <cellStyle name="Normal 251 7" xfId="17783"/>
    <cellStyle name="Normal 251 7 2" xfId="25225"/>
    <cellStyle name="Normal 251 7 2 2" xfId="49748"/>
    <cellStyle name="Normal 251 7 2 3" xfId="61884"/>
    <cellStyle name="Normal 251 7 3" xfId="42482"/>
    <cellStyle name="Normal 251 7 4" xfId="61885"/>
    <cellStyle name="Normal 251 8" xfId="19670"/>
    <cellStyle name="Normal 251 8 2" xfId="44246"/>
    <cellStyle name="Normal 251 8 3" xfId="61886"/>
    <cellStyle name="Normal 251 9" xfId="8216"/>
    <cellStyle name="Normal 251 9 2" xfId="33233"/>
    <cellStyle name="Normal 252" xfId="1590"/>
    <cellStyle name="Normal 252 10" xfId="27451"/>
    <cellStyle name="Normal 252 10 2" xfId="61887"/>
    <cellStyle name="Normal 252 11" xfId="61888"/>
    <cellStyle name="Normal 252 2" xfId="3082"/>
    <cellStyle name="Normal 252 2 2" xfId="7247"/>
    <cellStyle name="Normal 252 2 2 2" xfId="26233"/>
    <cellStyle name="Normal 252 2 2 2 2" xfId="50756"/>
    <cellStyle name="Normal 252 2 2 2 3" xfId="61889"/>
    <cellStyle name="Normal 252 2 2 3" xfId="18745"/>
    <cellStyle name="Normal 252 2 2 3 2" xfId="43439"/>
    <cellStyle name="Normal 252 2 2 4" xfId="11177"/>
    <cellStyle name="Normal 252 2 2 4 2" xfId="36194"/>
    <cellStyle name="Normal 252 2 2 5" xfId="32321"/>
    <cellStyle name="Normal 252 2 3" xfId="5268"/>
    <cellStyle name="Normal 252 2 3 2" xfId="12803"/>
    <cellStyle name="Normal 252 2 3 2 2" xfId="37820"/>
    <cellStyle name="Normal 252 2 3 3" xfId="30390"/>
    <cellStyle name="Normal 252 2 4" xfId="9234"/>
    <cellStyle name="Normal 252 2 4 2" xfId="34251"/>
    <cellStyle name="Normal 252 2 5" xfId="28458"/>
    <cellStyle name="Normal 252 2 5 2" xfId="61890"/>
    <cellStyle name="Normal 252 2 6" xfId="61891"/>
    <cellStyle name="Normal 252 3" xfId="6215"/>
    <cellStyle name="Normal 252 3 2" xfId="20985"/>
    <cellStyle name="Normal 252 3 2 2" xfId="45546"/>
    <cellStyle name="Normal 252 3 2 3" xfId="61892"/>
    <cellStyle name="Normal 252 3 3" xfId="14433"/>
    <cellStyle name="Normal 252 3 3 2" xfId="39307"/>
    <cellStyle name="Normal 252 3 4" xfId="10170"/>
    <cellStyle name="Normal 252 3 4 2" xfId="35187"/>
    <cellStyle name="Normal 252 3 5" xfId="31314"/>
    <cellStyle name="Normal 252 4" xfId="4261"/>
    <cellStyle name="Normal 252 4 2" xfId="21996"/>
    <cellStyle name="Normal 252 4 2 2" xfId="46555"/>
    <cellStyle name="Normal 252 4 2 3" xfId="61893"/>
    <cellStyle name="Normal 252 4 3" xfId="12804"/>
    <cellStyle name="Normal 252 4 3 2" xfId="37821"/>
    <cellStyle name="Normal 252 4 4" xfId="29383"/>
    <cellStyle name="Normal 252 5" xfId="15642"/>
    <cellStyle name="Normal 252 5 2" xfId="23018"/>
    <cellStyle name="Normal 252 5 2 2" xfId="47561"/>
    <cellStyle name="Normal 252 5 2 3" xfId="61894"/>
    <cellStyle name="Normal 252 5 3" xfId="40439"/>
    <cellStyle name="Normal 252 5 4" xfId="61895"/>
    <cellStyle name="Normal 252 6" xfId="16700"/>
    <cellStyle name="Normal 252 6 2" xfId="24120"/>
    <cellStyle name="Normal 252 6 2 2" xfId="48659"/>
    <cellStyle name="Normal 252 6 2 3" xfId="61896"/>
    <cellStyle name="Normal 252 6 3" xfId="41454"/>
    <cellStyle name="Normal 252 6 4" xfId="61897"/>
    <cellStyle name="Normal 252 7" xfId="17784"/>
    <cellStyle name="Normal 252 7 2" xfId="25226"/>
    <cellStyle name="Normal 252 7 2 2" xfId="49749"/>
    <cellStyle name="Normal 252 7 2 3" xfId="61898"/>
    <cellStyle name="Normal 252 7 3" xfId="42483"/>
    <cellStyle name="Normal 252 7 4" xfId="61899"/>
    <cellStyle name="Normal 252 8" xfId="19671"/>
    <cellStyle name="Normal 252 8 2" xfId="44247"/>
    <cellStyle name="Normal 252 8 3" xfId="61900"/>
    <cellStyle name="Normal 252 9" xfId="8217"/>
    <cellStyle name="Normal 252 9 2" xfId="33234"/>
    <cellStyle name="Normal 253" xfId="1591"/>
    <cellStyle name="Normal 253 10" xfId="27452"/>
    <cellStyle name="Normal 253 10 2" xfId="61901"/>
    <cellStyle name="Normal 253 11" xfId="61902"/>
    <cellStyle name="Normal 253 2" xfId="3083"/>
    <cellStyle name="Normal 253 2 2" xfId="7248"/>
    <cellStyle name="Normal 253 2 2 2" xfId="26234"/>
    <cellStyle name="Normal 253 2 2 2 2" xfId="50757"/>
    <cellStyle name="Normal 253 2 2 2 3" xfId="61903"/>
    <cellStyle name="Normal 253 2 2 3" xfId="18746"/>
    <cellStyle name="Normal 253 2 2 3 2" xfId="43440"/>
    <cellStyle name="Normal 253 2 2 4" xfId="11178"/>
    <cellStyle name="Normal 253 2 2 4 2" xfId="36195"/>
    <cellStyle name="Normal 253 2 2 5" xfId="32322"/>
    <cellStyle name="Normal 253 2 3" xfId="5269"/>
    <cellStyle name="Normal 253 2 3 2" xfId="12805"/>
    <cellStyle name="Normal 253 2 3 2 2" xfId="37822"/>
    <cellStyle name="Normal 253 2 3 3" xfId="30391"/>
    <cellStyle name="Normal 253 2 4" xfId="9235"/>
    <cellStyle name="Normal 253 2 4 2" xfId="34252"/>
    <cellStyle name="Normal 253 2 5" xfId="28459"/>
    <cellStyle name="Normal 253 2 5 2" xfId="61904"/>
    <cellStyle name="Normal 253 2 6" xfId="61905"/>
    <cellStyle name="Normal 253 3" xfId="6216"/>
    <cellStyle name="Normal 253 3 2" xfId="20986"/>
    <cellStyle name="Normal 253 3 2 2" xfId="45547"/>
    <cellStyle name="Normal 253 3 2 3" xfId="61906"/>
    <cellStyle name="Normal 253 3 3" xfId="14434"/>
    <cellStyle name="Normal 253 3 3 2" xfId="39308"/>
    <cellStyle name="Normal 253 3 4" xfId="10171"/>
    <cellStyle name="Normal 253 3 4 2" xfId="35188"/>
    <cellStyle name="Normal 253 3 5" xfId="31315"/>
    <cellStyle name="Normal 253 4" xfId="4262"/>
    <cellStyle name="Normal 253 4 2" xfId="21997"/>
    <cellStyle name="Normal 253 4 2 2" xfId="46556"/>
    <cellStyle name="Normal 253 4 2 3" xfId="61907"/>
    <cellStyle name="Normal 253 4 3" xfId="12806"/>
    <cellStyle name="Normal 253 4 3 2" xfId="37823"/>
    <cellStyle name="Normal 253 4 4" xfId="29384"/>
    <cellStyle name="Normal 253 5" xfId="15643"/>
    <cellStyle name="Normal 253 5 2" xfId="23019"/>
    <cellStyle name="Normal 253 5 2 2" xfId="47562"/>
    <cellStyle name="Normal 253 5 2 3" xfId="61908"/>
    <cellStyle name="Normal 253 5 3" xfId="40440"/>
    <cellStyle name="Normal 253 5 4" xfId="61909"/>
    <cellStyle name="Normal 253 6" xfId="16701"/>
    <cellStyle name="Normal 253 6 2" xfId="24121"/>
    <cellStyle name="Normal 253 6 2 2" xfId="48660"/>
    <cellStyle name="Normal 253 6 2 3" xfId="61910"/>
    <cellStyle name="Normal 253 6 3" xfId="41455"/>
    <cellStyle name="Normal 253 6 4" xfId="61911"/>
    <cellStyle name="Normal 253 7" xfId="17785"/>
    <cellStyle name="Normal 253 7 2" xfId="25227"/>
    <cellStyle name="Normal 253 7 2 2" xfId="49750"/>
    <cellStyle name="Normal 253 7 2 3" xfId="61912"/>
    <cellStyle name="Normal 253 7 3" xfId="42484"/>
    <cellStyle name="Normal 253 7 4" xfId="61913"/>
    <cellStyle name="Normal 253 8" xfId="19672"/>
    <cellStyle name="Normal 253 8 2" xfId="44248"/>
    <cellStyle name="Normal 253 8 3" xfId="61914"/>
    <cellStyle name="Normal 253 9" xfId="8218"/>
    <cellStyle name="Normal 253 9 2" xfId="33235"/>
    <cellStyle name="Normal 254" xfId="1592"/>
    <cellStyle name="Normal 254 10" xfId="27453"/>
    <cellStyle name="Normal 254 10 2" xfId="61915"/>
    <cellStyle name="Normal 254 11" xfId="61916"/>
    <cellStyle name="Normal 254 2" xfId="3084"/>
    <cellStyle name="Normal 254 2 2" xfId="7249"/>
    <cellStyle name="Normal 254 2 2 2" xfId="26235"/>
    <cellStyle name="Normal 254 2 2 2 2" xfId="50758"/>
    <cellStyle name="Normal 254 2 2 2 3" xfId="61917"/>
    <cellStyle name="Normal 254 2 2 3" xfId="18747"/>
    <cellStyle name="Normal 254 2 2 3 2" xfId="43441"/>
    <cellStyle name="Normal 254 2 2 4" xfId="11179"/>
    <cellStyle name="Normal 254 2 2 4 2" xfId="36196"/>
    <cellStyle name="Normal 254 2 2 5" xfId="32323"/>
    <cellStyle name="Normal 254 2 3" xfId="5270"/>
    <cellStyle name="Normal 254 2 3 2" xfId="12807"/>
    <cellStyle name="Normal 254 2 3 2 2" xfId="37824"/>
    <cellStyle name="Normal 254 2 3 3" xfId="30392"/>
    <cellStyle name="Normal 254 2 4" xfId="9236"/>
    <cellStyle name="Normal 254 2 4 2" xfId="34253"/>
    <cellStyle name="Normal 254 2 5" xfId="28460"/>
    <cellStyle name="Normal 254 2 5 2" xfId="61918"/>
    <cellStyle name="Normal 254 2 6" xfId="61919"/>
    <cellStyle name="Normal 254 3" xfId="6217"/>
    <cellStyle name="Normal 254 3 2" xfId="20987"/>
    <cellStyle name="Normal 254 3 2 2" xfId="45548"/>
    <cellStyle name="Normal 254 3 2 3" xfId="61920"/>
    <cellStyle name="Normal 254 3 3" xfId="14435"/>
    <cellStyle name="Normal 254 3 3 2" xfId="39309"/>
    <cellStyle name="Normal 254 3 4" xfId="10172"/>
    <cellStyle name="Normal 254 3 4 2" xfId="35189"/>
    <cellStyle name="Normal 254 3 5" xfId="31316"/>
    <cellStyle name="Normal 254 4" xfId="4263"/>
    <cellStyle name="Normal 254 4 2" xfId="21998"/>
    <cellStyle name="Normal 254 4 2 2" xfId="46557"/>
    <cellStyle name="Normal 254 4 2 3" xfId="61921"/>
    <cellStyle name="Normal 254 4 3" xfId="12808"/>
    <cellStyle name="Normal 254 4 3 2" xfId="37825"/>
    <cellStyle name="Normal 254 4 4" xfId="29385"/>
    <cellStyle name="Normal 254 5" xfId="15644"/>
    <cellStyle name="Normal 254 5 2" xfId="23020"/>
    <cellStyle name="Normal 254 5 2 2" xfId="47563"/>
    <cellStyle name="Normal 254 5 2 3" xfId="61922"/>
    <cellStyle name="Normal 254 5 3" xfId="40441"/>
    <cellStyle name="Normal 254 5 4" xfId="61923"/>
    <cellStyle name="Normal 254 6" xfId="16702"/>
    <cellStyle name="Normal 254 6 2" xfId="24122"/>
    <cellStyle name="Normal 254 6 2 2" xfId="48661"/>
    <cellStyle name="Normal 254 6 2 3" xfId="61924"/>
    <cellStyle name="Normal 254 6 3" xfId="41456"/>
    <cellStyle name="Normal 254 6 4" xfId="61925"/>
    <cellStyle name="Normal 254 7" xfId="17786"/>
    <cellStyle name="Normal 254 7 2" xfId="25228"/>
    <cellStyle name="Normal 254 7 2 2" xfId="49751"/>
    <cellStyle name="Normal 254 7 2 3" xfId="61926"/>
    <cellStyle name="Normal 254 7 3" xfId="42485"/>
    <cellStyle name="Normal 254 7 4" xfId="61927"/>
    <cellStyle name="Normal 254 8" xfId="19673"/>
    <cellStyle name="Normal 254 8 2" xfId="44249"/>
    <cellStyle name="Normal 254 8 3" xfId="61928"/>
    <cellStyle name="Normal 254 9" xfId="8219"/>
    <cellStyle name="Normal 254 9 2" xfId="33236"/>
    <cellStyle name="Normal 255" xfId="1593"/>
    <cellStyle name="Normal 255 10" xfId="27454"/>
    <cellStyle name="Normal 255 10 2" xfId="61929"/>
    <cellStyle name="Normal 255 11" xfId="61930"/>
    <cellStyle name="Normal 255 2" xfId="3085"/>
    <cellStyle name="Normal 255 2 2" xfId="7250"/>
    <cellStyle name="Normal 255 2 2 2" xfId="26236"/>
    <cellStyle name="Normal 255 2 2 2 2" xfId="50759"/>
    <cellStyle name="Normal 255 2 2 2 3" xfId="61931"/>
    <cellStyle name="Normal 255 2 2 3" xfId="18748"/>
    <cellStyle name="Normal 255 2 2 3 2" xfId="43442"/>
    <cellStyle name="Normal 255 2 2 4" xfId="11180"/>
    <cellStyle name="Normal 255 2 2 4 2" xfId="36197"/>
    <cellStyle name="Normal 255 2 2 5" xfId="32324"/>
    <cellStyle name="Normal 255 2 3" xfId="5271"/>
    <cellStyle name="Normal 255 2 3 2" xfId="12809"/>
    <cellStyle name="Normal 255 2 3 2 2" xfId="37826"/>
    <cellStyle name="Normal 255 2 3 3" xfId="30393"/>
    <cellStyle name="Normal 255 2 4" xfId="9237"/>
    <cellStyle name="Normal 255 2 4 2" xfId="34254"/>
    <cellStyle name="Normal 255 2 5" xfId="28461"/>
    <cellStyle name="Normal 255 2 5 2" xfId="61932"/>
    <cellStyle name="Normal 255 2 6" xfId="61933"/>
    <cellStyle name="Normal 255 3" xfId="6218"/>
    <cellStyle name="Normal 255 3 2" xfId="20988"/>
    <cellStyle name="Normal 255 3 2 2" xfId="45549"/>
    <cellStyle name="Normal 255 3 2 3" xfId="61934"/>
    <cellStyle name="Normal 255 3 3" xfId="14436"/>
    <cellStyle name="Normal 255 3 3 2" xfId="39310"/>
    <cellStyle name="Normal 255 3 4" xfId="10173"/>
    <cellStyle name="Normal 255 3 4 2" xfId="35190"/>
    <cellStyle name="Normal 255 3 5" xfId="31317"/>
    <cellStyle name="Normal 255 4" xfId="4264"/>
    <cellStyle name="Normal 255 4 2" xfId="21999"/>
    <cellStyle name="Normal 255 4 2 2" xfId="46558"/>
    <cellStyle name="Normal 255 4 2 3" xfId="61935"/>
    <cellStyle name="Normal 255 4 3" xfId="12810"/>
    <cellStyle name="Normal 255 4 3 2" xfId="37827"/>
    <cellStyle name="Normal 255 4 4" xfId="29386"/>
    <cellStyle name="Normal 255 5" xfId="15645"/>
    <cellStyle name="Normal 255 5 2" xfId="23021"/>
    <cellStyle name="Normal 255 5 2 2" xfId="47564"/>
    <cellStyle name="Normal 255 5 2 3" xfId="61936"/>
    <cellStyle name="Normal 255 5 3" xfId="40442"/>
    <cellStyle name="Normal 255 5 4" xfId="61937"/>
    <cellStyle name="Normal 255 6" xfId="16703"/>
    <cellStyle name="Normal 255 6 2" xfId="24123"/>
    <cellStyle name="Normal 255 6 2 2" xfId="48662"/>
    <cellStyle name="Normal 255 6 2 3" xfId="61938"/>
    <cellStyle name="Normal 255 6 3" xfId="41457"/>
    <cellStyle name="Normal 255 6 4" xfId="61939"/>
    <cellStyle name="Normal 255 7" xfId="17787"/>
    <cellStyle name="Normal 255 7 2" xfId="25229"/>
    <cellStyle name="Normal 255 7 2 2" xfId="49752"/>
    <cellStyle name="Normal 255 7 2 3" xfId="61940"/>
    <cellStyle name="Normal 255 7 3" xfId="42486"/>
    <cellStyle name="Normal 255 7 4" xfId="61941"/>
    <cellStyle name="Normal 255 8" xfId="19674"/>
    <cellStyle name="Normal 255 8 2" xfId="44250"/>
    <cellStyle name="Normal 255 8 3" xfId="61942"/>
    <cellStyle name="Normal 255 9" xfId="8220"/>
    <cellStyle name="Normal 255 9 2" xfId="33237"/>
    <cellStyle name="Normal 256" xfId="1594"/>
    <cellStyle name="Normal 256 10" xfId="27455"/>
    <cellStyle name="Normal 256 10 2" xfId="61943"/>
    <cellStyle name="Normal 256 11" xfId="61944"/>
    <cellStyle name="Normal 256 2" xfId="3086"/>
    <cellStyle name="Normal 256 2 2" xfId="7251"/>
    <cellStyle name="Normal 256 2 2 2" xfId="26237"/>
    <cellStyle name="Normal 256 2 2 2 2" xfId="50760"/>
    <cellStyle name="Normal 256 2 2 2 3" xfId="61945"/>
    <cellStyle name="Normal 256 2 2 3" xfId="18749"/>
    <cellStyle name="Normal 256 2 2 3 2" xfId="43443"/>
    <cellStyle name="Normal 256 2 2 4" xfId="11181"/>
    <cellStyle name="Normal 256 2 2 4 2" xfId="36198"/>
    <cellStyle name="Normal 256 2 2 5" xfId="32325"/>
    <cellStyle name="Normal 256 2 3" xfId="5272"/>
    <cellStyle name="Normal 256 2 3 2" xfId="12811"/>
    <cellStyle name="Normal 256 2 3 2 2" xfId="37828"/>
    <cellStyle name="Normal 256 2 3 3" xfId="30394"/>
    <cellStyle name="Normal 256 2 4" xfId="9238"/>
    <cellStyle name="Normal 256 2 4 2" xfId="34255"/>
    <cellStyle name="Normal 256 2 5" xfId="28462"/>
    <cellStyle name="Normal 256 2 5 2" xfId="61946"/>
    <cellStyle name="Normal 256 2 6" xfId="61947"/>
    <cellStyle name="Normal 256 3" xfId="6219"/>
    <cellStyle name="Normal 256 3 2" xfId="20989"/>
    <cellStyle name="Normal 256 3 2 2" xfId="45550"/>
    <cellStyle name="Normal 256 3 2 3" xfId="61948"/>
    <cellStyle name="Normal 256 3 3" xfId="14437"/>
    <cellStyle name="Normal 256 3 3 2" xfId="39311"/>
    <cellStyle name="Normal 256 3 4" xfId="10174"/>
    <cellStyle name="Normal 256 3 4 2" xfId="35191"/>
    <cellStyle name="Normal 256 3 5" xfId="31318"/>
    <cellStyle name="Normal 256 4" xfId="4265"/>
    <cellStyle name="Normal 256 4 2" xfId="22000"/>
    <cellStyle name="Normal 256 4 2 2" xfId="46559"/>
    <cellStyle name="Normal 256 4 2 3" xfId="61949"/>
    <cellStyle name="Normal 256 4 3" xfId="12812"/>
    <cellStyle name="Normal 256 4 3 2" xfId="37829"/>
    <cellStyle name="Normal 256 4 4" xfId="29387"/>
    <cellStyle name="Normal 256 5" xfId="15646"/>
    <cellStyle name="Normal 256 5 2" xfId="23022"/>
    <cellStyle name="Normal 256 5 2 2" xfId="47565"/>
    <cellStyle name="Normal 256 5 2 3" xfId="61950"/>
    <cellStyle name="Normal 256 5 3" xfId="40443"/>
    <cellStyle name="Normal 256 5 4" xfId="61951"/>
    <cellStyle name="Normal 256 6" xfId="16704"/>
    <cellStyle name="Normal 256 6 2" xfId="24124"/>
    <cellStyle name="Normal 256 6 2 2" xfId="48663"/>
    <cellStyle name="Normal 256 6 2 3" xfId="61952"/>
    <cellStyle name="Normal 256 6 3" xfId="41458"/>
    <cellStyle name="Normal 256 6 4" xfId="61953"/>
    <cellStyle name="Normal 256 7" xfId="17788"/>
    <cellStyle name="Normal 256 7 2" xfId="25230"/>
    <cellStyle name="Normal 256 7 2 2" xfId="49753"/>
    <cellStyle name="Normal 256 7 2 3" xfId="61954"/>
    <cellStyle name="Normal 256 7 3" xfId="42487"/>
    <cellStyle name="Normal 256 7 4" xfId="61955"/>
    <cellStyle name="Normal 256 8" xfId="19675"/>
    <cellStyle name="Normal 256 8 2" xfId="44251"/>
    <cellStyle name="Normal 256 8 3" xfId="61956"/>
    <cellStyle name="Normal 256 9" xfId="8221"/>
    <cellStyle name="Normal 256 9 2" xfId="33238"/>
    <cellStyle name="Normal 257" xfId="1595"/>
    <cellStyle name="Normal 257 10" xfId="27456"/>
    <cellStyle name="Normal 257 10 2" xfId="61957"/>
    <cellStyle name="Normal 257 11" xfId="61958"/>
    <cellStyle name="Normal 257 2" xfId="3087"/>
    <cellStyle name="Normal 257 2 2" xfId="7252"/>
    <cellStyle name="Normal 257 2 2 2" xfId="26238"/>
    <cellStyle name="Normal 257 2 2 2 2" xfId="50761"/>
    <cellStyle name="Normal 257 2 2 2 3" xfId="61959"/>
    <cellStyle name="Normal 257 2 2 3" xfId="18750"/>
    <cellStyle name="Normal 257 2 2 3 2" xfId="43444"/>
    <cellStyle name="Normal 257 2 2 4" xfId="11182"/>
    <cellStyle name="Normal 257 2 2 4 2" xfId="36199"/>
    <cellStyle name="Normal 257 2 2 5" xfId="32326"/>
    <cellStyle name="Normal 257 2 3" xfId="5273"/>
    <cellStyle name="Normal 257 2 3 2" xfId="12813"/>
    <cellStyle name="Normal 257 2 3 2 2" xfId="37830"/>
    <cellStyle name="Normal 257 2 3 3" xfId="30395"/>
    <cellStyle name="Normal 257 2 4" xfId="9239"/>
    <cellStyle name="Normal 257 2 4 2" xfId="34256"/>
    <cellStyle name="Normal 257 2 5" xfId="28463"/>
    <cellStyle name="Normal 257 2 5 2" xfId="61960"/>
    <cellStyle name="Normal 257 2 6" xfId="61961"/>
    <cellStyle name="Normal 257 3" xfId="6220"/>
    <cellStyle name="Normal 257 3 2" xfId="20990"/>
    <cellStyle name="Normal 257 3 2 2" xfId="45551"/>
    <cellStyle name="Normal 257 3 2 3" xfId="61962"/>
    <cellStyle name="Normal 257 3 3" xfId="14438"/>
    <cellStyle name="Normal 257 3 3 2" xfId="39312"/>
    <cellStyle name="Normal 257 3 4" xfId="10175"/>
    <cellStyle name="Normal 257 3 4 2" xfId="35192"/>
    <cellStyle name="Normal 257 3 5" xfId="31319"/>
    <cellStyle name="Normal 257 4" xfId="4266"/>
    <cellStyle name="Normal 257 4 2" xfId="22001"/>
    <cellStyle name="Normal 257 4 2 2" xfId="46560"/>
    <cellStyle name="Normal 257 4 2 3" xfId="61963"/>
    <cellStyle name="Normal 257 4 3" xfId="12814"/>
    <cellStyle name="Normal 257 4 3 2" xfId="37831"/>
    <cellStyle name="Normal 257 4 4" xfId="29388"/>
    <cellStyle name="Normal 257 5" xfId="15647"/>
    <cellStyle name="Normal 257 5 2" xfId="23023"/>
    <cellStyle name="Normal 257 5 2 2" xfId="47566"/>
    <cellStyle name="Normal 257 5 2 3" xfId="61964"/>
    <cellStyle name="Normal 257 5 3" xfId="40444"/>
    <cellStyle name="Normal 257 5 4" xfId="61965"/>
    <cellStyle name="Normal 257 6" xfId="16705"/>
    <cellStyle name="Normal 257 6 2" xfId="24125"/>
    <cellStyle name="Normal 257 6 2 2" xfId="48664"/>
    <cellStyle name="Normal 257 6 2 3" xfId="61966"/>
    <cellStyle name="Normal 257 6 3" xfId="41459"/>
    <cellStyle name="Normal 257 6 4" xfId="61967"/>
    <cellStyle name="Normal 257 7" xfId="17789"/>
    <cellStyle name="Normal 257 7 2" xfId="25231"/>
    <cellStyle name="Normal 257 7 2 2" xfId="49754"/>
    <cellStyle name="Normal 257 7 2 3" xfId="61968"/>
    <cellStyle name="Normal 257 7 3" xfId="42488"/>
    <cellStyle name="Normal 257 7 4" xfId="61969"/>
    <cellStyle name="Normal 257 8" xfId="19676"/>
    <cellStyle name="Normal 257 8 2" xfId="44252"/>
    <cellStyle name="Normal 257 8 3" xfId="61970"/>
    <cellStyle name="Normal 257 9" xfId="8222"/>
    <cellStyle name="Normal 257 9 2" xfId="33239"/>
    <cellStyle name="Normal 258" xfId="1596"/>
    <cellStyle name="Normal 258 10" xfId="27457"/>
    <cellStyle name="Normal 258 10 2" xfId="61971"/>
    <cellStyle name="Normal 258 11" xfId="61972"/>
    <cellStyle name="Normal 258 2" xfId="3088"/>
    <cellStyle name="Normal 258 2 2" xfId="7253"/>
    <cellStyle name="Normal 258 2 2 2" xfId="26239"/>
    <cellStyle name="Normal 258 2 2 2 2" xfId="50762"/>
    <cellStyle name="Normal 258 2 2 2 3" xfId="61973"/>
    <cellStyle name="Normal 258 2 2 3" xfId="18751"/>
    <cellStyle name="Normal 258 2 2 3 2" xfId="43445"/>
    <cellStyle name="Normal 258 2 2 4" xfId="11183"/>
    <cellStyle name="Normal 258 2 2 4 2" xfId="36200"/>
    <cellStyle name="Normal 258 2 2 5" xfId="32327"/>
    <cellStyle name="Normal 258 2 3" xfId="5274"/>
    <cellStyle name="Normal 258 2 3 2" xfId="12815"/>
    <cellStyle name="Normal 258 2 3 2 2" xfId="37832"/>
    <cellStyle name="Normal 258 2 3 3" xfId="30396"/>
    <cellStyle name="Normal 258 2 4" xfId="9240"/>
    <cellStyle name="Normal 258 2 4 2" xfId="34257"/>
    <cellStyle name="Normal 258 2 5" xfId="28464"/>
    <cellStyle name="Normal 258 2 5 2" xfId="61974"/>
    <cellStyle name="Normal 258 2 6" xfId="61975"/>
    <cellStyle name="Normal 258 3" xfId="6221"/>
    <cellStyle name="Normal 258 3 2" xfId="20991"/>
    <cellStyle name="Normal 258 3 2 2" xfId="45552"/>
    <cellStyle name="Normal 258 3 2 3" xfId="61976"/>
    <cellStyle name="Normal 258 3 3" xfId="14439"/>
    <cellStyle name="Normal 258 3 3 2" xfId="39313"/>
    <cellStyle name="Normal 258 3 4" xfId="10176"/>
    <cellStyle name="Normal 258 3 4 2" xfId="35193"/>
    <cellStyle name="Normal 258 3 5" xfId="31320"/>
    <cellStyle name="Normal 258 4" xfId="4267"/>
    <cellStyle name="Normal 258 4 2" xfId="22002"/>
    <cellStyle name="Normal 258 4 2 2" xfId="46561"/>
    <cellStyle name="Normal 258 4 2 3" xfId="61977"/>
    <cellStyle name="Normal 258 4 3" xfId="12816"/>
    <cellStyle name="Normal 258 4 3 2" xfId="37833"/>
    <cellStyle name="Normal 258 4 4" xfId="29389"/>
    <cellStyle name="Normal 258 5" xfId="15648"/>
    <cellStyle name="Normal 258 5 2" xfId="23024"/>
    <cellStyle name="Normal 258 5 2 2" xfId="47567"/>
    <cellStyle name="Normal 258 5 2 3" xfId="61978"/>
    <cellStyle name="Normal 258 5 3" xfId="40445"/>
    <cellStyle name="Normal 258 5 4" xfId="61979"/>
    <cellStyle name="Normal 258 6" xfId="16706"/>
    <cellStyle name="Normal 258 6 2" xfId="24126"/>
    <cellStyle name="Normal 258 6 2 2" xfId="48665"/>
    <cellStyle name="Normal 258 6 2 3" xfId="61980"/>
    <cellStyle name="Normal 258 6 3" xfId="41460"/>
    <cellStyle name="Normal 258 6 4" xfId="61981"/>
    <cellStyle name="Normal 258 7" xfId="17790"/>
    <cellStyle name="Normal 258 7 2" xfId="25232"/>
    <cellStyle name="Normal 258 7 2 2" xfId="49755"/>
    <cellStyle name="Normal 258 7 2 3" xfId="61982"/>
    <cellStyle name="Normal 258 7 3" xfId="42489"/>
    <cellStyle name="Normal 258 7 4" xfId="61983"/>
    <cellStyle name="Normal 258 8" xfId="19677"/>
    <cellStyle name="Normal 258 8 2" xfId="44253"/>
    <cellStyle name="Normal 258 8 3" xfId="61984"/>
    <cellStyle name="Normal 258 9" xfId="8223"/>
    <cellStyle name="Normal 258 9 2" xfId="33240"/>
    <cellStyle name="Normal 259" xfId="1597"/>
    <cellStyle name="Normal 259 10" xfId="27458"/>
    <cellStyle name="Normal 259 10 2" xfId="61985"/>
    <cellStyle name="Normal 259 11" xfId="61986"/>
    <cellStyle name="Normal 259 2" xfId="3089"/>
    <cellStyle name="Normal 259 2 2" xfId="7254"/>
    <cellStyle name="Normal 259 2 2 2" xfId="26240"/>
    <cellStyle name="Normal 259 2 2 2 2" xfId="50763"/>
    <cellStyle name="Normal 259 2 2 2 3" xfId="61987"/>
    <cellStyle name="Normal 259 2 2 3" xfId="18752"/>
    <cellStyle name="Normal 259 2 2 3 2" xfId="43446"/>
    <cellStyle name="Normal 259 2 2 4" xfId="11184"/>
    <cellStyle name="Normal 259 2 2 4 2" xfId="36201"/>
    <cellStyle name="Normal 259 2 2 5" xfId="32328"/>
    <cellStyle name="Normal 259 2 3" xfId="5275"/>
    <cellStyle name="Normal 259 2 3 2" xfId="12817"/>
    <cellStyle name="Normal 259 2 3 2 2" xfId="37834"/>
    <cellStyle name="Normal 259 2 3 3" xfId="30397"/>
    <cellStyle name="Normal 259 2 4" xfId="9241"/>
    <cellStyle name="Normal 259 2 4 2" xfId="34258"/>
    <cellStyle name="Normal 259 2 5" xfId="28465"/>
    <cellStyle name="Normal 259 2 5 2" xfId="61988"/>
    <cellStyle name="Normal 259 2 6" xfId="61989"/>
    <cellStyle name="Normal 259 3" xfId="6222"/>
    <cellStyle name="Normal 259 3 2" xfId="20992"/>
    <cellStyle name="Normal 259 3 2 2" xfId="45553"/>
    <cellStyle name="Normal 259 3 2 3" xfId="61990"/>
    <cellStyle name="Normal 259 3 3" xfId="14440"/>
    <cellStyle name="Normal 259 3 3 2" xfId="39314"/>
    <cellStyle name="Normal 259 3 4" xfId="10177"/>
    <cellStyle name="Normal 259 3 4 2" xfId="35194"/>
    <cellStyle name="Normal 259 3 5" xfId="31321"/>
    <cellStyle name="Normal 259 4" xfId="4268"/>
    <cellStyle name="Normal 259 4 2" xfId="22003"/>
    <cellStyle name="Normal 259 4 2 2" xfId="46562"/>
    <cellStyle name="Normal 259 4 2 3" xfId="61991"/>
    <cellStyle name="Normal 259 4 3" xfId="12818"/>
    <cellStyle name="Normal 259 4 3 2" xfId="37835"/>
    <cellStyle name="Normal 259 4 4" xfId="29390"/>
    <cellStyle name="Normal 259 5" xfId="15649"/>
    <cellStyle name="Normal 259 5 2" xfId="23025"/>
    <cellStyle name="Normal 259 5 2 2" xfId="47568"/>
    <cellStyle name="Normal 259 5 2 3" xfId="61992"/>
    <cellStyle name="Normal 259 5 3" xfId="40446"/>
    <cellStyle name="Normal 259 5 4" xfId="61993"/>
    <cellStyle name="Normal 259 6" xfId="16707"/>
    <cellStyle name="Normal 259 6 2" xfId="24127"/>
    <cellStyle name="Normal 259 6 2 2" xfId="48666"/>
    <cellStyle name="Normal 259 6 2 3" xfId="61994"/>
    <cellStyle name="Normal 259 6 3" xfId="41461"/>
    <cellStyle name="Normal 259 6 4" xfId="61995"/>
    <cellStyle name="Normal 259 7" xfId="17791"/>
    <cellStyle name="Normal 259 7 2" xfId="25233"/>
    <cellStyle name="Normal 259 7 2 2" xfId="49756"/>
    <cellStyle name="Normal 259 7 2 3" xfId="61996"/>
    <cellStyle name="Normal 259 7 3" xfId="42490"/>
    <cellStyle name="Normal 259 7 4" xfId="61997"/>
    <cellStyle name="Normal 259 8" xfId="19678"/>
    <cellStyle name="Normal 259 8 2" xfId="44254"/>
    <cellStyle name="Normal 259 8 3" xfId="61998"/>
    <cellStyle name="Normal 259 9" xfId="8224"/>
    <cellStyle name="Normal 259 9 2" xfId="33241"/>
    <cellStyle name="Normal 26" xfId="486"/>
    <cellStyle name="Normal 26 2" xfId="487"/>
    <cellStyle name="Normal 26 2 2" xfId="1599"/>
    <cellStyle name="Normal 26 2 2 10" xfId="27460"/>
    <cellStyle name="Normal 26 2 2 10 2" xfId="61999"/>
    <cellStyle name="Normal 26 2 2 11" xfId="62000"/>
    <cellStyle name="Normal 26 2 2 2" xfId="6224"/>
    <cellStyle name="Normal 26 2 2 2 2" xfId="20172"/>
    <cellStyle name="Normal 26 2 2 2 2 2" xfId="44736"/>
    <cellStyle name="Normal 26 2 2 2 2 3" xfId="62001"/>
    <cellStyle name="Normal 26 2 2 2 3" xfId="13784"/>
    <cellStyle name="Normal 26 2 2 2 3 2" xfId="38694"/>
    <cellStyle name="Normal 26 2 2 2 4" xfId="10179"/>
    <cellStyle name="Normal 26 2 2 2 4 2" xfId="35196"/>
    <cellStyle name="Normal 26 2 2 2 5" xfId="31323"/>
    <cellStyle name="Normal 26 2 2 3" xfId="4270"/>
    <cellStyle name="Normal 26 2 2 3 2" xfId="20994"/>
    <cellStyle name="Normal 26 2 2 3 2 2" xfId="45555"/>
    <cellStyle name="Normal 26 2 2 3 2 3" xfId="62002"/>
    <cellStyle name="Normal 26 2 2 3 3" xfId="12819"/>
    <cellStyle name="Normal 26 2 2 3 3 2" xfId="37836"/>
    <cellStyle name="Normal 26 2 2 3 4" xfId="29392"/>
    <cellStyle name="Normal 26 2 2 4" xfId="14848"/>
    <cellStyle name="Normal 26 2 2 4 2" xfId="22005"/>
    <cellStyle name="Normal 26 2 2 4 2 2" xfId="46564"/>
    <cellStyle name="Normal 26 2 2 4 2 3" xfId="62003"/>
    <cellStyle name="Normal 26 2 2 4 3" xfId="39692"/>
    <cellStyle name="Normal 26 2 2 4 4" xfId="62004"/>
    <cellStyle name="Normal 26 2 2 5" xfId="15651"/>
    <cellStyle name="Normal 26 2 2 5 2" xfId="23027"/>
    <cellStyle name="Normal 26 2 2 5 2 2" xfId="47570"/>
    <cellStyle name="Normal 26 2 2 5 2 3" xfId="62005"/>
    <cellStyle name="Normal 26 2 2 5 3" xfId="40448"/>
    <cellStyle name="Normal 26 2 2 5 4" xfId="62006"/>
    <cellStyle name="Normal 26 2 2 6" xfId="16709"/>
    <cellStyle name="Normal 26 2 2 6 2" xfId="24129"/>
    <cellStyle name="Normal 26 2 2 6 2 2" xfId="48668"/>
    <cellStyle name="Normal 26 2 2 6 2 3" xfId="62007"/>
    <cellStyle name="Normal 26 2 2 6 3" xfId="41463"/>
    <cellStyle name="Normal 26 2 2 6 4" xfId="62008"/>
    <cellStyle name="Normal 26 2 2 7" xfId="17793"/>
    <cellStyle name="Normal 26 2 2 7 2" xfId="25235"/>
    <cellStyle name="Normal 26 2 2 7 2 2" xfId="49758"/>
    <cellStyle name="Normal 26 2 2 7 2 3" xfId="62009"/>
    <cellStyle name="Normal 26 2 2 7 3" xfId="42492"/>
    <cellStyle name="Normal 26 2 2 7 4" xfId="62010"/>
    <cellStyle name="Normal 26 2 2 8" xfId="19680"/>
    <cellStyle name="Normal 26 2 2 8 2" xfId="44256"/>
    <cellStyle name="Normal 26 2 2 8 3" xfId="62011"/>
    <cellStyle name="Normal 26 2 2 9" xfId="8226"/>
    <cellStyle name="Normal 26 2 2 9 2" xfId="33243"/>
    <cellStyle name="Normal 26 2 3" xfId="3091"/>
    <cellStyle name="Normal 26 2 3 2" xfId="7256"/>
    <cellStyle name="Normal 26 2 3 2 2" xfId="26242"/>
    <cellStyle name="Normal 26 2 3 2 2 2" xfId="50765"/>
    <cellStyle name="Normal 26 2 3 2 3" xfId="11186"/>
    <cellStyle name="Normal 26 2 3 2 3 2" xfId="36203"/>
    <cellStyle name="Normal 26 2 3 2 4" xfId="32330"/>
    <cellStyle name="Normal 26 2 3 3" xfId="5277"/>
    <cellStyle name="Normal 26 2 3 3 2" xfId="12820"/>
    <cellStyle name="Normal 26 2 3 3 2 2" xfId="37837"/>
    <cellStyle name="Normal 26 2 3 3 3" xfId="30399"/>
    <cellStyle name="Normal 26 2 3 4" xfId="9243"/>
    <cellStyle name="Normal 26 2 3 4 2" xfId="34260"/>
    <cellStyle name="Normal 26 2 3 5" xfId="28467"/>
    <cellStyle name="Normal 26 2 4" xfId="19989"/>
    <cellStyle name="Normal 26 3" xfId="1598"/>
    <cellStyle name="Normal 26 3 10" xfId="27459"/>
    <cellStyle name="Normal 26 3 10 2" xfId="62012"/>
    <cellStyle name="Normal 26 3 11" xfId="62013"/>
    <cellStyle name="Normal 26 3 2" xfId="6223"/>
    <cellStyle name="Normal 26 3 2 2" xfId="20171"/>
    <cellStyle name="Normal 26 3 2 2 2" xfId="44735"/>
    <cellStyle name="Normal 26 3 2 2 3" xfId="62014"/>
    <cellStyle name="Normal 26 3 2 3" xfId="13783"/>
    <cellStyle name="Normal 26 3 2 3 2" xfId="38693"/>
    <cellStyle name="Normal 26 3 2 4" xfId="10178"/>
    <cellStyle name="Normal 26 3 2 4 2" xfId="35195"/>
    <cellStyle name="Normal 26 3 2 5" xfId="31322"/>
    <cellStyle name="Normal 26 3 3" xfId="4269"/>
    <cellStyle name="Normal 26 3 3 2" xfId="20993"/>
    <cellStyle name="Normal 26 3 3 2 2" xfId="45554"/>
    <cellStyle name="Normal 26 3 3 2 3" xfId="62015"/>
    <cellStyle name="Normal 26 3 3 3" xfId="12821"/>
    <cellStyle name="Normal 26 3 3 3 2" xfId="37838"/>
    <cellStyle name="Normal 26 3 3 4" xfId="29391"/>
    <cellStyle name="Normal 26 3 4" xfId="14847"/>
    <cellStyle name="Normal 26 3 4 2" xfId="22004"/>
    <cellStyle name="Normal 26 3 4 2 2" xfId="46563"/>
    <cellStyle name="Normal 26 3 4 2 3" xfId="62016"/>
    <cellStyle name="Normal 26 3 4 3" xfId="39691"/>
    <cellStyle name="Normal 26 3 4 4" xfId="62017"/>
    <cellStyle name="Normal 26 3 5" xfId="15650"/>
    <cellStyle name="Normal 26 3 5 2" xfId="23026"/>
    <cellStyle name="Normal 26 3 5 2 2" xfId="47569"/>
    <cellStyle name="Normal 26 3 5 2 3" xfId="62018"/>
    <cellStyle name="Normal 26 3 5 3" xfId="40447"/>
    <cellStyle name="Normal 26 3 5 4" xfId="62019"/>
    <cellStyle name="Normal 26 3 6" xfId="16708"/>
    <cellStyle name="Normal 26 3 6 2" xfId="24128"/>
    <cellStyle name="Normal 26 3 6 2 2" xfId="48667"/>
    <cellStyle name="Normal 26 3 6 2 3" xfId="62020"/>
    <cellStyle name="Normal 26 3 6 3" xfId="41462"/>
    <cellStyle name="Normal 26 3 6 4" xfId="62021"/>
    <cellStyle name="Normal 26 3 7" xfId="17792"/>
    <cellStyle name="Normal 26 3 7 2" xfId="25234"/>
    <cellStyle name="Normal 26 3 7 2 2" xfId="49757"/>
    <cellStyle name="Normal 26 3 7 2 3" xfId="62022"/>
    <cellStyle name="Normal 26 3 7 3" xfId="42491"/>
    <cellStyle name="Normal 26 3 7 4" xfId="62023"/>
    <cellStyle name="Normal 26 3 8" xfId="19679"/>
    <cellStyle name="Normal 26 3 8 2" xfId="44255"/>
    <cellStyle name="Normal 26 3 8 3" xfId="62024"/>
    <cellStyle name="Normal 26 3 9" xfId="8225"/>
    <cellStyle name="Normal 26 3 9 2" xfId="33242"/>
    <cellStyle name="Normal 26 4" xfId="2314"/>
    <cellStyle name="Normal 26 5" xfId="2608"/>
    <cellStyle name="Normal 26 6" xfId="3090"/>
    <cellStyle name="Normal 26 6 2" xfId="7255"/>
    <cellStyle name="Normal 26 6 2 2" xfId="26241"/>
    <cellStyle name="Normal 26 6 2 2 2" xfId="50764"/>
    <cellStyle name="Normal 26 6 2 3" xfId="11185"/>
    <cellStyle name="Normal 26 6 2 3 2" xfId="36202"/>
    <cellStyle name="Normal 26 6 2 4" xfId="32329"/>
    <cellStyle name="Normal 26 6 3" xfId="5276"/>
    <cellStyle name="Normal 26 6 3 2" xfId="12822"/>
    <cellStyle name="Normal 26 6 3 2 2" xfId="37839"/>
    <cellStyle name="Normal 26 6 3 3" xfId="30398"/>
    <cellStyle name="Normal 26 6 4" xfId="9242"/>
    <cellStyle name="Normal 26 6 4 2" xfId="34259"/>
    <cellStyle name="Normal 26 6 5" xfId="28466"/>
    <cellStyle name="Normal 26 7" xfId="26761"/>
    <cellStyle name="Normal 26_Sheet2" xfId="612"/>
    <cellStyle name="Normal 260" xfId="1600"/>
    <cellStyle name="Normal 260 10" xfId="27461"/>
    <cellStyle name="Normal 260 10 2" xfId="62025"/>
    <cellStyle name="Normal 260 11" xfId="62026"/>
    <cellStyle name="Normal 260 2" xfId="3092"/>
    <cellStyle name="Normal 260 2 2" xfId="7257"/>
    <cellStyle name="Normal 260 2 2 2" xfId="26243"/>
    <cellStyle name="Normal 260 2 2 2 2" xfId="50766"/>
    <cellStyle name="Normal 260 2 2 2 3" xfId="62027"/>
    <cellStyle name="Normal 260 2 2 3" xfId="18753"/>
    <cellStyle name="Normal 260 2 2 3 2" xfId="43447"/>
    <cellStyle name="Normal 260 2 2 4" xfId="11187"/>
    <cellStyle name="Normal 260 2 2 4 2" xfId="36204"/>
    <cellStyle name="Normal 260 2 2 5" xfId="32331"/>
    <cellStyle name="Normal 260 2 3" xfId="5278"/>
    <cellStyle name="Normal 260 2 3 2" xfId="12823"/>
    <cellStyle name="Normal 260 2 3 2 2" xfId="37840"/>
    <cellStyle name="Normal 260 2 3 3" xfId="30400"/>
    <cellStyle name="Normal 260 2 4" xfId="9244"/>
    <cellStyle name="Normal 260 2 4 2" xfId="34261"/>
    <cellStyle name="Normal 260 2 5" xfId="28468"/>
    <cellStyle name="Normal 260 2 5 2" xfId="62028"/>
    <cellStyle name="Normal 260 2 6" xfId="62029"/>
    <cellStyle name="Normal 260 3" xfId="6225"/>
    <cellStyle name="Normal 260 3 2" xfId="20995"/>
    <cellStyle name="Normal 260 3 2 2" xfId="45556"/>
    <cellStyle name="Normal 260 3 2 3" xfId="62030"/>
    <cellStyle name="Normal 260 3 3" xfId="14441"/>
    <cellStyle name="Normal 260 3 3 2" xfId="39315"/>
    <cellStyle name="Normal 260 3 4" xfId="10180"/>
    <cellStyle name="Normal 260 3 4 2" xfId="35197"/>
    <cellStyle name="Normal 260 3 5" xfId="31324"/>
    <cellStyle name="Normal 260 4" xfId="4271"/>
    <cellStyle name="Normal 260 4 2" xfId="22006"/>
    <cellStyle name="Normal 260 4 2 2" xfId="46565"/>
    <cellStyle name="Normal 260 4 2 3" xfId="62031"/>
    <cellStyle name="Normal 260 4 3" xfId="12824"/>
    <cellStyle name="Normal 260 4 3 2" xfId="37841"/>
    <cellStyle name="Normal 260 4 4" xfId="29393"/>
    <cellStyle name="Normal 260 5" xfId="15652"/>
    <cellStyle name="Normal 260 5 2" xfId="23028"/>
    <cellStyle name="Normal 260 5 2 2" xfId="47571"/>
    <cellStyle name="Normal 260 5 2 3" xfId="62032"/>
    <cellStyle name="Normal 260 5 3" xfId="40449"/>
    <cellStyle name="Normal 260 5 4" xfId="62033"/>
    <cellStyle name="Normal 260 6" xfId="16710"/>
    <cellStyle name="Normal 260 6 2" xfId="24130"/>
    <cellStyle name="Normal 260 6 2 2" xfId="48669"/>
    <cellStyle name="Normal 260 6 2 3" xfId="62034"/>
    <cellStyle name="Normal 260 6 3" xfId="41464"/>
    <cellStyle name="Normal 260 6 4" xfId="62035"/>
    <cellStyle name="Normal 260 7" xfId="17794"/>
    <cellStyle name="Normal 260 7 2" xfId="25236"/>
    <cellStyle name="Normal 260 7 2 2" xfId="49759"/>
    <cellStyle name="Normal 260 7 2 3" xfId="62036"/>
    <cellStyle name="Normal 260 7 3" xfId="42493"/>
    <cellStyle name="Normal 260 7 4" xfId="62037"/>
    <cellStyle name="Normal 260 8" xfId="19681"/>
    <cellStyle name="Normal 260 8 2" xfId="44257"/>
    <cellStyle name="Normal 260 8 3" xfId="62038"/>
    <cellStyle name="Normal 260 9" xfId="8227"/>
    <cellStyle name="Normal 260 9 2" xfId="33244"/>
    <cellStyle name="Normal 261" xfId="1601"/>
    <cellStyle name="Normal 261 10" xfId="27462"/>
    <cellStyle name="Normal 261 10 2" xfId="62039"/>
    <cellStyle name="Normal 261 11" xfId="62040"/>
    <cellStyle name="Normal 261 2" xfId="3093"/>
    <cellStyle name="Normal 261 2 2" xfId="7258"/>
    <cellStyle name="Normal 261 2 2 2" xfId="26244"/>
    <cellStyle name="Normal 261 2 2 2 2" xfId="50767"/>
    <cellStyle name="Normal 261 2 2 2 3" xfId="62041"/>
    <cellStyle name="Normal 261 2 2 3" xfId="18754"/>
    <cellStyle name="Normal 261 2 2 3 2" xfId="43448"/>
    <cellStyle name="Normal 261 2 2 4" xfId="11188"/>
    <cellStyle name="Normal 261 2 2 4 2" xfId="36205"/>
    <cellStyle name="Normal 261 2 2 5" xfId="32332"/>
    <cellStyle name="Normal 261 2 3" xfId="5279"/>
    <cellStyle name="Normal 261 2 3 2" xfId="12825"/>
    <cellStyle name="Normal 261 2 3 2 2" xfId="37842"/>
    <cellStyle name="Normal 261 2 3 3" xfId="30401"/>
    <cellStyle name="Normal 261 2 4" xfId="9245"/>
    <cellStyle name="Normal 261 2 4 2" xfId="34262"/>
    <cellStyle name="Normal 261 2 5" xfId="28469"/>
    <cellStyle name="Normal 261 2 5 2" xfId="62042"/>
    <cellStyle name="Normal 261 2 6" xfId="62043"/>
    <cellStyle name="Normal 261 3" xfId="6226"/>
    <cellStyle name="Normal 261 3 2" xfId="20996"/>
    <cellStyle name="Normal 261 3 2 2" xfId="45557"/>
    <cellStyle name="Normal 261 3 2 3" xfId="62044"/>
    <cellStyle name="Normal 261 3 3" xfId="14442"/>
    <cellStyle name="Normal 261 3 3 2" xfId="39316"/>
    <cellStyle name="Normal 261 3 4" xfId="10181"/>
    <cellStyle name="Normal 261 3 4 2" xfId="35198"/>
    <cellStyle name="Normal 261 3 5" xfId="31325"/>
    <cellStyle name="Normal 261 4" xfId="4272"/>
    <cellStyle name="Normal 261 4 2" xfId="22007"/>
    <cellStyle name="Normal 261 4 2 2" xfId="46566"/>
    <cellStyle name="Normal 261 4 2 3" xfId="62045"/>
    <cellStyle name="Normal 261 4 3" xfId="12826"/>
    <cellStyle name="Normal 261 4 3 2" xfId="37843"/>
    <cellStyle name="Normal 261 4 4" xfId="29394"/>
    <cellStyle name="Normal 261 5" xfId="15653"/>
    <cellStyle name="Normal 261 5 2" xfId="23029"/>
    <cellStyle name="Normal 261 5 2 2" xfId="47572"/>
    <cellStyle name="Normal 261 5 2 3" xfId="62046"/>
    <cellStyle name="Normal 261 5 3" xfId="40450"/>
    <cellStyle name="Normal 261 5 4" xfId="62047"/>
    <cellStyle name="Normal 261 6" xfId="16711"/>
    <cellStyle name="Normal 261 6 2" xfId="24131"/>
    <cellStyle name="Normal 261 6 2 2" xfId="48670"/>
    <cellStyle name="Normal 261 6 2 3" xfId="62048"/>
    <cellStyle name="Normal 261 6 3" xfId="41465"/>
    <cellStyle name="Normal 261 6 4" xfId="62049"/>
    <cellStyle name="Normal 261 7" xfId="17795"/>
    <cellStyle name="Normal 261 7 2" xfId="25237"/>
    <cellStyle name="Normal 261 7 2 2" xfId="49760"/>
    <cellStyle name="Normal 261 7 2 3" xfId="62050"/>
    <cellStyle name="Normal 261 7 3" xfId="42494"/>
    <cellStyle name="Normal 261 7 4" xfId="62051"/>
    <cellStyle name="Normal 261 8" xfId="19682"/>
    <cellStyle name="Normal 261 8 2" xfId="44258"/>
    <cellStyle name="Normal 261 8 3" xfId="62052"/>
    <cellStyle name="Normal 261 9" xfId="8228"/>
    <cellStyle name="Normal 261 9 2" xfId="33245"/>
    <cellStyle name="Normal 262" xfId="1602"/>
    <cellStyle name="Normal 262 10" xfId="27463"/>
    <cellStyle name="Normal 262 10 2" xfId="62053"/>
    <cellStyle name="Normal 262 11" xfId="62054"/>
    <cellStyle name="Normal 262 2" xfId="3094"/>
    <cellStyle name="Normal 262 2 2" xfId="7259"/>
    <cellStyle name="Normal 262 2 2 2" xfId="26245"/>
    <cellStyle name="Normal 262 2 2 2 2" xfId="50768"/>
    <cellStyle name="Normal 262 2 2 2 3" xfId="62055"/>
    <cellStyle name="Normal 262 2 2 3" xfId="18755"/>
    <cellStyle name="Normal 262 2 2 3 2" xfId="43449"/>
    <cellStyle name="Normal 262 2 2 4" xfId="11189"/>
    <cellStyle name="Normal 262 2 2 4 2" xfId="36206"/>
    <cellStyle name="Normal 262 2 2 5" xfId="32333"/>
    <cellStyle name="Normal 262 2 3" xfId="5280"/>
    <cellStyle name="Normal 262 2 3 2" xfId="12827"/>
    <cellStyle name="Normal 262 2 3 2 2" xfId="37844"/>
    <cellStyle name="Normal 262 2 3 3" xfId="30402"/>
    <cellStyle name="Normal 262 2 4" xfId="9246"/>
    <cellStyle name="Normal 262 2 4 2" xfId="34263"/>
    <cellStyle name="Normal 262 2 5" xfId="28470"/>
    <cellStyle name="Normal 262 2 5 2" xfId="62056"/>
    <cellStyle name="Normal 262 2 6" xfId="62057"/>
    <cellStyle name="Normal 262 3" xfId="6227"/>
    <cellStyle name="Normal 262 3 2" xfId="20997"/>
    <cellStyle name="Normal 262 3 2 2" xfId="45558"/>
    <cellStyle name="Normal 262 3 2 3" xfId="62058"/>
    <cellStyle name="Normal 262 3 3" xfId="14443"/>
    <cellStyle name="Normal 262 3 3 2" xfId="39317"/>
    <cellStyle name="Normal 262 3 4" xfId="10182"/>
    <cellStyle name="Normal 262 3 4 2" xfId="35199"/>
    <cellStyle name="Normal 262 3 5" xfId="31326"/>
    <cellStyle name="Normal 262 4" xfId="4273"/>
    <cellStyle name="Normal 262 4 2" xfId="22008"/>
    <cellStyle name="Normal 262 4 2 2" xfId="46567"/>
    <cellStyle name="Normal 262 4 2 3" xfId="62059"/>
    <cellStyle name="Normal 262 4 3" xfId="12828"/>
    <cellStyle name="Normal 262 4 3 2" xfId="37845"/>
    <cellStyle name="Normal 262 4 4" xfId="29395"/>
    <cellStyle name="Normal 262 5" xfId="15654"/>
    <cellStyle name="Normal 262 5 2" xfId="23030"/>
    <cellStyle name="Normal 262 5 2 2" xfId="47573"/>
    <cellStyle name="Normal 262 5 2 3" xfId="62060"/>
    <cellStyle name="Normal 262 5 3" xfId="40451"/>
    <cellStyle name="Normal 262 5 4" xfId="62061"/>
    <cellStyle name="Normal 262 6" xfId="16712"/>
    <cellStyle name="Normal 262 6 2" xfId="24132"/>
    <cellStyle name="Normal 262 6 2 2" xfId="48671"/>
    <cellStyle name="Normal 262 6 2 3" xfId="62062"/>
    <cellStyle name="Normal 262 6 3" xfId="41466"/>
    <cellStyle name="Normal 262 6 4" xfId="62063"/>
    <cellStyle name="Normal 262 7" xfId="17796"/>
    <cellStyle name="Normal 262 7 2" xfId="25238"/>
    <cellStyle name="Normal 262 7 2 2" xfId="49761"/>
    <cellStyle name="Normal 262 7 2 3" xfId="62064"/>
    <cellStyle name="Normal 262 7 3" xfId="42495"/>
    <cellStyle name="Normal 262 7 4" xfId="62065"/>
    <cellStyle name="Normal 262 8" xfId="19683"/>
    <cellStyle name="Normal 262 8 2" xfId="44259"/>
    <cellStyle name="Normal 262 8 3" xfId="62066"/>
    <cellStyle name="Normal 262 9" xfId="8229"/>
    <cellStyle name="Normal 262 9 2" xfId="33246"/>
    <cellStyle name="Normal 263" xfId="1603"/>
    <cellStyle name="Normal 263 10" xfId="27464"/>
    <cellStyle name="Normal 263 10 2" xfId="62067"/>
    <cellStyle name="Normal 263 11" xfId="62068"/>
    <cellStyle name="Normal 263 2" xfId="3095"/>
    <cellStyle name="Normal 263 2 2" xfId="7260"/>
    <cellStyle name="Normal 263 2 2 2" xfId="26246"/>
    <cellStyle name="Normal 263 2 2 2 2" xfId="50769"/>
    <cellStyle name="Normal 263 2 2 2 3" xfId="62069"/>
    <cellStyle name="Normal 263 2 2 3" xfId="18756"/>
    <cellStyle name="Normal 263 2 2 3 2" xfId="43450"/>
    <cellStyle name="Normal 263 2 2 4" xfId="11190"/>
    <cellStyle name="Normal 263 2 2 4 2" xfId="36207"/>
    <cellStyle name="Normal 263 2 2 5" xfId="32334"/>
    <cellStyle name="Normal 263 2 3" xfId="5281"/>
    <cellStyle name="Normal 263 2 3 2" xfId="12829"/>
    <cellStyle name="Normal 263 2 3 2 2" xfId="37846"/>
    <cellStyle name="Normal 263 2 3 3" xfId="30403"/>
    <cellStyle name="Normal 263 2 4" xfId="9247"/>
    <cellStyle name="Normal 263 2 4 2" xfId="34264"/>
    <cellStyle name="Normal 263 2 5" xfId="28471"/>
    <cellStyle name="Normal 263 2 5 2" xfId="62070"/>
    <cellStyle name="Normal 263 2 6" xfId="62071"/>
    <cellStyle name="Normal 263 3" xfId="6228"/>
    <cellStyle name="Normal 263 3 2" xfId="20998"/>
    <cellStyle name="Normal 263 3 2 2" xfId="45559"/>
    <cellStyle name="Normal 263 3 2 3" xfId="62072"/>
    <cellStyle name="Normal 263 3 3" xfId="14444"/>
    <cellStyle name="Normal 263 3 3 2" xfId="39318"/>
    <cellStyle name="Normal 263 3 4" xfId="10183"/>
    <cellStyle name="Normal 263 3 4 2" xfId="35200"/>
    <cellStyle name="Normal 263 3 5" xfId="31327"/>
    <cellStyle name="Normal 263 4" xfId="4274"/>
    <cellStyle name="Normal 263 4 2" xfId="22009"/>
    <cellStyle name="Normal 263 4 2 2" xfId="46568"/>
    <cellStyle name="Normal 263 4 2 3" xfId="62073"/>
    <cellStyle name="Normal 263 4 3" xfId="12830"/>
    <cellStyle name="Normal 263 4 3 2" xfId="37847"/>
    <cellStyle name="Normal 263 4 4" xfId="29396"/>
    <cellStyle name="Normal 263 5" xfId="15655"/>
    <cellStyle name="Normal 263 5 2" xfId="23031"/>
    <cellStyle name="Normal 263 5 2 2" xfId="47574"/>
    <cellStyle name="Normal 263 5 2 3" xfId="62074"/>
    <cellStyle name="Normal 263 5 3" xfId="40452"/>
    <cellStyle name="Normal 263 5 4" xfId="62075"/>
    <cellStyle name="Normal 263 6" xfId="16713"/>
    <cellStyle name="Normal 263 6 2" xfId="24133"/>
    <cellStyle name="Normal 263 6 2 2" xfId="48672"/>
    <cellStyle name="Normal 263 6 2 3" xfId="62076"/>
    <cellStyle name="Normal 263 6 3" xfId="41467"/>
    <cellStyle name="Normal 263 6 4" xfId="62077"/>
    <cellStyle name="Normal 263 7" xfId="17797"/>
    <cellStyle name="Normal 263 7 2" xfId="25239"/>
    <cellStyle name="Normal 263 7 2 2" xfId="49762"/>
    <cellStyle name="Normal 263 7 2 3" xfId="62078"/>
    <cellStyle name="Normal 263 7 3" xfId="42496"/>
    <cellStyle name="Normal 263 7 4" xfId="62079"/>
    <cellStyle name="Normal 263 8" xfId="19684"/>
    <cellStyle name="Normal 263 8 2" xfId="44260"/>
    <cellStyle name="Normal 263 8 3" xfId="62080"/>
    <cellStyle name="Normal 263 9" xfId="8230"/>
    <cellStyle name="Normal 263 9 2" xfId="33247"/>
    <cellStyle name="Normal 264" xfId="1604"/>
    <cellStyle name="Normal 264 10" xfId="27465"/>
    <cellStyle name="Normal 264 10 2" xfId="62081"/>
    <cellStyle name="Normal 264 11" xfId="62082"/>
    <cellStyle name="Normal 264 2" xfId="3096"/>
    <cellStyle name="Normal 264 2 2" xfId="7261"/>
    <cellStyle name="Normal 264 2 2 2" xfId="26247"/>
    <cellStyle name="Normal 264 2 2 2 2" xfId="50770"/>
    <cellStyle name="Normal 264 2 2 2 3" xfId="62083"/>
    <cellStyle name="Normal 264 2 2 3" xfId="18757"/>
    <cellStyle name="Normal 264 2 2 3 2" xfId="43451"/>
    <cellStyle name="Normal 264 2 2 4" xfId="11191"/>
    <cellStyle name="Normal 264 2 2 4 2" xfId="36208"/>
    <cellStyle name="Normal 264 2 2 5" xfId="32335"/>
    <cellStyle name="Normal 264 2 3" xfId="5282"/>
    <cellStyle name="Normal 264 2 3 2" xfId="12831"/>
    <cellStyle name="Normal 264 2 3 2 2" xfId="37848"/>
    <cellStyle name="Normal 264 2 3 3" xfId="30404"/>
    <cellStyle name="Normal 264 2 4" xfId="9248"/>
    <cellStyle name="Normal 264 2 4 2" xfId="34265"/>
    <cellStyle name="Normal 264 2 5" xfId="28472"/>
    <cellStyle name="Normal 264 2 5 2" xfId="62084"/>
    <cellStyle name="Normal 264 2 6" xfId="62085"/>
    <cellStyle name="Normal 264 3" xfId="6229"/>
    <cellStyle name="Normal 264 3 2" xfId="20999"/>
    <cellStyle name="Normal 264 3 2 2" xfId="45560"/>
    <cellStyle name="Normal 264 3 2 3" xfId="62086"/>
    <cellStyle name="Normal 264 3 3" xfId="14445"/>
    <cellStyle name="Normal 264 3 3 2" xfId="39319"/>
    <cellStyle name="Normal 264 3 4" xfId="10184"/>
    <cellStyle name="Normal 264 3 4 2" xfId="35201"/>
    <cellStyle name="Normal 264 3 5" xfId="31328"/>
    <cellStyle name="Normal 264 4" xfId="4275"/>
    <cellStyle name="Normal 264 4 2" xfId="22010"/>
    <cellStyle name="Normal 264 4 2 2" xfId="46569"/>
    <cellStyle name="Normal 264 4 2 3" xfId="62087"/>
    <cellStyle name="Normal 264 4 3" xfId="12832"/>
    <cellStyle name="Normal 264 4 3 2" xfId="37849"/>
    <cellStyle name="Normal 264 4 4" xfId="29397"/>
    <cellStyle name="Normal 264 5" xfId="15656"/>
    <cellStyle name="Normal 264 5 2" xfId="23032"/>
    <cellStyle name="Normal 264 5 2 2" xfId="47575"/>
    <cellStyle name="Normal 264 5 2 3" xfId="62088"/>
    <cellStyle name="Normal 264 5 3" xfId="40453"/>
    <cellStyle name="Normal 264 5 4" xfId="62089"/>
    <cellStyle name="Normal 264 6" xfId="16714"/>
    <cellStyle name="Normal 264 6 2" xfId="24134"/>
    <cellStyle name="Normal 264 6 2 2" xfId="48673"/>
    <cellStyle name="Normal 264 6 2 3" xfId="62090"/>
    <cellStyle name="Normal 264 6 3" xfId="41468"/>
    <cellStyle name="Normal 264 6 4" xfId="62091"/>
    <cellStyle name="Normal 264 7" xfId="17798"/>
    <cellStyle name="Normal 264 7 2" xfId="25240"/>
    <cellStyle name="Normal 264 7 2 2" xfId="49763"/>
    <cellStyle name="Normal 264 7 2 3" xfId="62092"/>
    <cellStyle name="Normal 264 7 3" xfId="42497"/>
    <cellStyle name="Normal 264 7 4" xfId="62093"/>
    <cellStyle name="Normal 264 8" xfId="19685"/>
    <cellStyle name="Normal 264 8 2" xfId="44261"/>
    <cellStyle name="Normal 264 8 3" xfId="62094"/>
    <cellStyle name="Normal 264 9" xfId="8231"/>
    <cellStyle name="Normal 264 9 2" xfId="33248"/>
    <cellStyle name="Normal 265" xfId="1605"/>
    <cellStyle name="Normal 265 10" xfId="27466"/>
    <cellStyle name="Normal 265 10 2" xfId="62095"/>
    <cellStyle name="Normal 265 11" xfId="62096"/>
    <cellStyle name="Normal 265 2" xfId="3097"/>
    <cellStyle name="Normal 265 2 2" xfId="7262"/>
    <cellStyle name="Normal 265 2 2 2" xfId="26248"/>
    <cellStyle name="Normal 265 2 2 2 2" xfId="50771"/>
    <cellStyle name="Normal 265 2 2 2 3" xfId="62097"/>
    <cellStyle name="Normal 265 2 2 3" xfId="18758"/>
    <cellStyle name="Normal 265 2 2 3 2" xfId="43452"/>
    <cellStyle name="Normal 265 2 2 4" xfId="11192"/>
    <cellStyle name="Normal 265 2 2 4 2" xfId="36209"/>
    <cellStyle name="Normal 265 2 2 5" xfId="32336"/>
    <cellStyle name="Normal 265 2 3" xfId="5283"/>
    <cellStyle name="Normal 265 2 3 2" xfId="12833"/>
    <cellStyle name="Normal 265 2 3 2 2" xfId="37850"/>
    <cellStyle name="Normal 265 2 3 3" xfId="30405"/>
    <cellStyle name="Normal 265 2 4" xfId="9249"/>
    <cellStyle name="Normal 265 2 4 2" xfId="34266"/>
    <cellStyle name="Normal 265 2 5" xfId="28473"/>
    <cellStyle name="Normal 265 2 5 2" xfId="62098"/>
    <cellStyle name="Normal 265 2 6" xfId="62099"/>
    <cellStyle name="Normal 265 3" xfId="6230"/>
    <cellStyle name="Normal 265 3 2" xfId="21000"/>
    <cellStyle name="Normal 265 3 2 2" xfId="45561"/>
    <cellStyle name="Normal 265 3 2 3" xfId="62100"/>
    <cellStyle name="Normal 265 3 3" xfId="14446"/>
    <cellStyle name="Normal 265 3 3 2" xfId="39320"/>
    <cellStyle name="Normal 265 3 4" xfId="10185"/>
    <cellStyle name="Normal 265 3 4 2" xfId="35202"/>
    <cellStyle name="Normal 265 3 5" xfId="31329"/>
    <cellStyle name="Normal 265 4" xfId="4276"/>
    <cellStyle name="Normal 265 4 2" xfId="22011"/>
    <cellStyle name="Normal 265 4 2 2" xfId="46570"/>
    <cellStyle name="Normal 265 4 2 3" xfId="62101"/>
    <cellStyle name="Normal 265 4 3" xfId="12834"/>
    <cellStyle name="Normal 265 4 3 2" xfId="37851"/>
    <cellStyle name="Normal 265 4 4" xfId="29398"/>
    <cellStyle name="Normal 265 5" xfId="15657"/>
    <cellStyle name="Normal 265 5 2" xfId="23033"/>
    <cellStyle name="Normal 265 5 2 2" xfId="47576"/>
    <cellStyle name="Normal 265 5 2 3" xfId="62102"/>
    <cellStyle name="Normal 265 5 3" xfId="40454"/>
    <cellStyle name="Normal 265 5 4" xfId="62103"/>
    <cellStyle name="Normal 265 6" xfId="16715"/>
    <cellStyle name="Normal 265 6 2" xfId="24135"/>
    <cellStyle name="Normal 265 6 2 2" xfId="48674"/>
    <cellStyle name="Normal 265 6 2 3" xfId="62104"/>
    <cellStyle name="Normal 265 6 3" xfId="41469"/>
    <cellStyle name="Normal 265 6 4" xfId="62105"/>
    <cellStyle name="Normal 265 7" xfId="17799"/>
    <cellStyle name="Normal 265 7 2" xfId="25241"/>
    <cellStyle name="Normal 265 7 2 2" xfId="49764"/>
    <cellStyle name="Normal 265 7 2 3" xfId="62106"/>
    <cellStyle name="Normal 265 7 3" xfId="42498"/>
    <cellStyle name="Normal 265 7 4" xfId="62107"/>
    <cellStyle name="Normal 265 8" xfId="19686"/>
    <cellStyle name="Normal 265 8 2" xfId="44262"/>
    <cellStyle name="Normal 265 8 3" xfId="62108"/>
    <cellStyle name="Normal 265 9" xfId="8232"/>
    <cellStyle name="Normal 265 9 2" xfId="33249"/>
    <cellStyle name="Normal 266" xfId="1606"/>
    <cellStyle name="Normal 266 10" xfId="27467"/>
    <cellStyle name="Normal 266 10 2" xfId="62109"/>
    <cellStyle name="Normal 266 11" xfId="62110"/>
    <cellStyle name="Normal 266 2" xfId="3098"/>
    <cellStyle name="Normal 266 2 2" xfId="7263"/>
    <cellStyle name="Normal 266 2 2 2" xfId="26249"/>
    <cellStyle name="Normal 266 2 2 2 2" xfId="50772"/>
    <cellStyle name="Normal 266 2 2 2 3" xfId="62111"/>
    <cellStyle name="Normal 266 2 2 3" xfId="18759"/>
    <cellStyle name="Normal 266 2 2 3 2" xfId="43453"/>
    <cellStyle name="Normal 266 2 2 4" xfId="11193"/>
    <cellStyle name="Normal 266 2 2 4 2" xfId="36210"/>
    <cellStyle name="Normal 266 2 2 5" xfId="32337"/>
    <cellStyle name="Normal 266 2 3" xfId="5284"/>
    <cellStyle name="Normal 266 2 3 2" xfId="12835"/>
    <cellStyle name="Normal 266 2 3 2 2" xfId="37852"/>
    <cellStyle name="Normal 266 2 3 3" xfId="30406"/>
    <cellStyle name="Normal 266 2 4" xfId="9250"/>
    <cellStyle name="Normal 266 2 4 2" xfId="34267"/>
    <cellStyle name="Normal 266 2 5" xfId="28474"/>
    <cellStyle name="Normal 266 2 5 2" xfId="62112"/>
    <cellStyle name="Normal 266 2 6" xfId="62113"/>
    <cellStyle name="Normal 266 3" xfId="6231"/>
    <cellStyle name="Normal 266 3 2" xfId="21001"/>
    <cellStyle name="Normal 266 3 2 2" xfId="45562"/>
    <cellStyle name="Normal 266 3 2 3" xfId="62114"/>
    <cellStyle name="Normal 266 3 3" xfId="14447"/>
    <cellStyle name="Normal 266 3 3 2" xfId="39321"/>
    <cellStyle name="Normal 266 3 4" xfId="10186"/>
    <cellStyle name="Normal 266 3 4 2" xfId="35203"/>
    <cellStyle name="Normal 266 3 5" xfId="31330"/>
    <cellStyle name="Normal 266 4" xfId="4277"/>
    <cellStyle name="Normal 266 4 2" xfId="22012"/>
    <cellStyle name="Normal 266 4 2 2" xfId="46571"/>
    <cellStyle name="Normal 266 4 2 3" xfId="62115"/>
    <cellStyle name="Normal 266 4 3" xfId="12836"/>
    <cellStyle name="Normal 266 4 3 2" xfId="37853"/>
    <cellStyle name="Normal 266 4 4" xfId="29399"/>
    <cellStyle name="Normal 266 5" xfId="15658"/>
    <cellStyle name="Normal 266 5 2" xfId="23034"/>
    <cellStyle name="Normal 266 5 2 2" xfId="47577"/>
    <cellStyle name="Normal 266 5 2 3" xfId="62116"/>
    <cellStyle name="Normal 266 5 3" xfId="40455"/>
    <cellStyle name="Normal 266 5 4" xfId="62117"/>
    <cellStyle name="Normal 266 6" xfId="16716"/>
    <cellStyle name="Normal 266 6 2" xfId="24136"/>
    <cellStyle name="Normal 266 6 2 2" xfId="48675"/>
    <cellStyle name="Normal 266 6 2 3" xfId="62118"/>
    <cellStyle name="Normal 266 6 3" xfId="41470"/>
    <cellStyle name="Normal 266 6 4" xfId="62119"/>
    <cellStyle name="Normal 266 7" xfId="17800"/>
    <cellStyle name="Normal 266 7 2" xfId="25242"/>
    <cellStyle name="Normal 266 7 2 2" xfId="49765"/>
    <cellStyle name="Normal 266 7 2 3" xfId="62120"/>
    <cellStyle name="Normal 266 7 3" xfId="42499"/>
    <cellStyle name="Normal 266 7 4" xfId="62121"/>
    <cellStyle name="Normal 266 8" xfId="19687"/>
    <cellStyle name="Normal 266 8 2" xfId="44263"/>
    <cellStyle name="Normal 266 8 3" xfId="62122"/>
    <cellStyle name="Normal 266 9" xfId="8233"/>
    <cellStyle name="Normal 266 9 2" xfId="33250"/>
    <cellStyle name="Normal 267" xfId="1607"/>
    <cellStyle name="Normal 267 10" xfId="27468"/>
    <cellStyle name="Normal 267 10 2" xfId="62123"/>
    <cellStyle name="Normal 267 11" xfId="62124"/>
    <cellStyle name="Normal 267 2" xfId="3099"/>
    <cellStyle name="Normal 267 2 2" xfId="7264"/>
    <cellStyle name="Normal 267 2 2 2" xfId="26250"/>
    <cellStyle name="Normal 267 2 2 2 2" xfId="50773"/>
    <cellStyle name="Normal 267 2 2 2 3" xfId="62125"/>
    <cellStyle name="Normal 267 2 2 3" xfId="18760"/>
    <cellStyle name="Normal 267 2 2 3 2" xfId="43454"/>
    <cellStyle name="Normal 267 2 2 4" xfId="11194"/>
    <cellStyle name="Normal 267 2 2 4 2" xfId="36211"/>
    <cellStyle name="Normal 267 2 2 5" xfId="32338"/>
    <cellStyle name="Normal 267 2 3" xfId="5285"/>
    <cellStyle name="Normal 267 2 3 2" xfId="12837"/>
    <cellStyle name="Normal 267 2 3 2 2" xfId="37854"/>
    <cellStyle name="Normal 267 2 3 3" xfId="30407"/>
    <cellStyle name="Normal 267 2 4" xfId="9251"/>
    <cellStyle name="Normal 267 2 4 2" xfId="34268"/>
    <cellStyle name="Normal 267 2 5" xfId="28475"/>
    <cellStyle name="Normal 267 2 5 2" xfId="62126"/>
    <cellStyle name="Normal 267 2 6" xfId="62127"/>
    <cellStyle name="Normal 267 3" xfId="6232"/>
    <cellStyle name="Normal 267 3 2" xfId="21002"/>
    <cellStyle name="Normal 267 3 2 2" xfId="45563"/>
    <cellStyle name="Normal 267 3 2 3" xfId="62128"/>
    <cellStyle name="Normal 267 3 3" xfId="14448"/>
    <cellStyle name="Normal 267 3 3 2" xfId="39322"/>
    <cellStyle name="Normal 267 3 4" xfId="10187"/>
    <cellStyle name="Normal 267 3 4 2" xfId="35204"/>
    <cellStyle name="Normal 267 3 5" xfId="31331"/>
    <cellStyle name="Normal 267 4" xfId="4278"/>
    <cellStyle name="Normal 267 4 2" xfId="22013"/>
    <cellStyle name="Normal 267 4 2 2" xfId="46572"/>
    <cellStyle name="Normal 267 4 2 3" xfId="62129"/>
    <cellStyle name="Normal 267 4 3" xfId="12838"/>
    <cellStyle name="Normal 267 4 3 2" xfId="37855"/>
    <cellStyle name="Normal 267 4 4" xfId="29400"/>
    <cellStyle name="Normal 267 5" xfId="15659"/>
    <cellStyle name="Normal 267 5 2" xfId="23035"/>
    <cellStyle name="Normal 267 5 2 2" xfId="47578"/>
    <cellStyle name="Normal 267 5 2 3" xfId="62130"/>
    <cellStyle name="Normal 267 5 3" xfId="40456"/>
    <cellStyle name="Normal 267 5 4" xfId="62131"/>
    <cellStyle name="Normal 267 6" xfId="16717"/>
    <cellStyle name="Normal 267 6 2" xfId="24137"/>
    <cellStyle name="Normal 267 6 2 2" xfId="48676"/>
    <cellStyle name="Normal 267 6 2 3" xfId="62132"/>
    <cellStyle name="Normal 267 6 3" xfId="41471"/>
    <cellStyle name="Normal 267 6 4" xfId="62133"/>
    <cellStyle name="Normal 267 7" xfId="17801"/>
    <cellStyle name="Normal 267 7 2" xfId="25243"/>
    <cellStyle name="Normal 267 7 2 2" xfId="49766"/>
    <cellStyle name="Normal 267 7 2 3" xfId="62134"/>
    <cellStyle name="Normal 267 7 3" xfId="42500"/>
    <cellStyle name="Normal 267 7 4" xfId="62135"/>
    <cellStyle name="Normal 267 8" xfId="19688"/>
    <cellStyle name="Normal 267 8 2" xfId="44264"/>
    <cellStyle name="Normal 267 8 3" xfId="62136"/>
    <cellStyle name="Normal 267 9" xfId="8234"/>
    <cellStyle name="Normal 267 9 2" xfId="33251"/>
    <cellStyle name="Normal 268" xfId="1608"/>
    <cellStyle name="Normal 268 10" xfId="27469"/>
    <cellStyle name="Normal 268 10 2" xfId="62137"/>
    <cellStyle name="Normal 268 11" xfId="62138"/>
    <cellStyle name="Normal 268 2" xfId="3100"/>
    <cellStyle name="Normal 268 2 2" xfId="7265"/>
    <cellStyle name="Normal 268 2 2 2" xfId="26251"/>
    <cellStyle name="Normal 268 2 2 2 2" xfId="50774"/>
    <cellStyle name="Normal 268 2 2 2 3" xfId="62139"/>
    <cellStyle name="Normal 268 2 2 3" xfId="18761"/>
    <cellStyle name="Normal 268 2 2 3 2" xfId="43455"/>
    <cellStyle name="Normal 268 2 2 4" xfId="11195"/>
    <cellStyle name="Normal 268 2 2 4 2" xfId="36212"/>
    <cellStyle name="Normal 268 2 2 5" xfId="32339"/>
    <cellStyle name="Normal 268 2 3" xfId="5286"/>
    <cellStyle name="Normal 268 2 3 2" xfId="12839"/>
    <cellStyle name="Normal 268 2 3 2 2" xfId="37856"/>
    <cellStyle name="Normal 268 2 3 3" xfId="30408"/>
    <cellStyle name="Normal 268 2 4" xfId="9252"/>
    <cellStyle name="Normal 268 2 4 2" xfId="34269"/>
    <cellStyle name="Normal 268 2 5" xfId="28476"/>
    <cellStyle name="Normal 268 2 5 2" xfId="62140"/>
    <cellStyle name="Normal 268 2 6" xfId="62141"/>
    <cellStyle name="Normal 268 3" xfId="6233"/>
    <cellStyle name="Normal 268 3 2" xfId="21003"/>
    <cellStyle name="Normal 268 3 2 2" xfId="45564"/>
    <cellStyle name="Normal 268 3 2 3" xfId="62142"/>
    <cellStyle name="Normal 268 3 3" xfId="14449"/>
    <cellStyle name="Normal 268 3 3 2" xfId="39323"/>
    <cellStyle name="Normal 268 3 4" xfId="10188"/>
    <cellStyle name="Normal 268 3 4 2" xfId="35205"/>
    <cellStyle name="Normal 268 3 5" xfId="31332"/>
    <cellStyle name="Normal 268 4" xfId="4279"/>
    <cellStyle name="Normal 268 4 2" xfId="22014"/>
    <cellStyle name="Normal 268 4 2 2" xfId="46573"/>
    <cellStyle name="Normal 268 4 2 3" xfId="62143"/>
    <cellStyle name="Normal 268 4 3" xfId="12840"/>
    <cellStyle name="Normal 268 4 3 2" xfId="37857"/>
    <cellStyle name="Normal 268 4 4" xfId="29401"/>
    <cellStyle name="Normal 268 5" xfId="15660"/>
    <cellStyle name="Normal 268 5 2" xfId="23036"/>
    <cellStyle name="Normal 268 5 2 2" xfId="47579"/>
    <cellStyle name="Normal 268 5 2 3" xfId="62144"/>
    <cellStyle name="Normal 268 5 3" xfId="40457"/>
    <cellStyle name="Normal 268 5 4" xfId="62145"/>
    <cellStyle name="Normal 268 6" xfId="16718"/>
    <cellStyle name="Normal 268 6 2" xfId="24138"/>
    <cellStyle name="Normal 268 6 2 2" xfId="48677"/>
    <cellStyle name="Normal 268 6 2 3" xfId="62146"/>
    <cellStyle name="Normal 268 6 3" xfId="41472"/>
    <cellStyle name="Normal 268 6 4" xfId="62147"/>
    <cellStyle name="Normal 268 7" xfId="17802"/>
    <cellStyle name="Normal 268 7 2" xfId="25244"/>
    <cellStyle name="Normal 268 7 2 2" xfId="49767"/>
    <cellStyle name="Normal 268 7 2 3" xfId="62148"/>
    <cellStyle name="Normal 268 7 3" xfId="42501"/>
    <cellStyle name="Normal 268 7 4" xfId="62149"/>
    <cellStyle name="Normal 268 8" xfId="19689"/>
    <cellStyle name="Normal 268 8 2" xfId="44265"/>
    <cellStyle name="Normal 268 8 3" xfId="62150"/>
    <cellStyle name="Normal 268 9" xfId="8235"/>
    <cellStyle name="Normal 268 9 2" xfId="33252"/>
    <cellStyle name="Normal 269" xfId="1609"/>
    <cellStyle name="Normal 269 10" xfId="27470"/>
    <cellStyle name="Normal 269 10 2" xfId="62151"/>
    <cellStyle name="Normal 269 11" xfId="62152"/>
    <cellStyle name="Normal 269 2" xfId="3101"/>
    <cellStyle name="Normal 269 2 2" xfId="7266"/>
    <cellStyle name="Normal 269 2 2 2" xfId="26252"/>
    <cellStyle name="Normal 269 2 2 2 2" xfId="50775"/>
    <cellStyle name="Normal 269 2 2 2 3" xfId="62153"/>
    <cellStyle name="Normal 269 2 2 3" xfId="18762"/>
    <cellStyle name="Normal 269 2 2 3 2" xfId="43456"/>
    <cellStyle name="Normal 269 2 2 4" xfId="11196"/>
    <cellStyle name="Normal 269 2 2 4 2" xfId="36213"/>
    <cellStyle name="Normal 269 2 2 5" xfId="32340"/>
    <cellStyle name="Normal 269 2 3" xfId="5287"/>
    <cellStyle name="Normal 269 2 3 2" xfId="12841"/>
    <cellStyle name="Normal 269 2 3 2 2" xfId="37858"/>
    <cellStyle name="Normal 269 2 3 3" xfId="30409"/>
    <cellStyle name="Normal 269 2 4" xfId="9253"/>
    <cellStyle name="Normal 269 2 4 2" xfId="34270"/>
    <cellStyle name="Normal 269 2 5" xfId="28477"/>
    <cellStyle name="Normal 269 2 5 2" xfId="62154"/>
    <cellStyle name="Normal 269 2 6" xfId="62155"/>
    <cellStyle name="Normal 269 3" xfId="6234"/>
    <cellStyle name="Normal 269 3 2" xfId="21004"/>
    <cellStyle name="Normal 269 3 2 2" xfId="45565"/>
    <cellStyle name="Normal 269 3 2 3" xfId="62156"/>
    <cellStyle name="Normal 269 3 3" xfId="14450"/>
    <cellStyle name="Normal 269 3 3 2" xfId="39324"/>
    <cellStyle name="Normal 269 3 4" xfId="10189"/>
    <cellStyle name="Normal 269 3 4 2" xfId="35206"/>
    <cellStyle name="Normal 269 3 5" xfId="31333"/>
    <cellStyle name="Normal 269 4" xfId="4280"/>
    <cellStyle name="Normal 269 4 2" xfId="22015"/>
    <cellStyle name="Normal 269 4 2 2" xfId="46574"/>
    <cellStyle name="Normal 269 4 2 3" xfId="62157"/>
    <cellStyle name="Normal 269 4 3" xfId="12842"/>
    <cellStyle name="Normal 269 4 3 2" xfId="37859"/>
    <cellStyle name="Normal 269 4 4" xfId="29402"/>
    <cellStyle name="Normal 269 5" xfId="15661"/>
    <cellStyle name="Normal 269 5 2" xfId="23037"/>
    <cellStyle name="Normal 269 5 2 2" xfId="47580"/>
    <cellStyle name="Normal 269 5 2 3" xfId="62158"/>
    <cellStyle name="Normal 269 5 3" xfId="40458"/>
    <cellStyle name="Normal 269 5 4" xfId="62159"/>
    <cellStyle name="Normal 269 6" xfId="16719"/>
    <cellStyle name="Normal 269 6 2" xfId="24139"/>
    <cellStyle name="Normal 269 6 2 2" xfId="48678"/>
    <cellStyle name="Normal 269 6 2 3" xfId="62160"/>
    <cellStyle name="Normal 269 6 3" xfId="41473"/>
    <cellStyle name="Normal 269 6 4" xfId="62161"/>
    <cellStyle name="Normal 269 7" xfId="17803"/>
    <cellStyle name="Normal 269 7 2" xfId="25245"/>
    <cellStyle name="Normal 269 7 2 2" xfId="49768"/>
    <cellStyle name="Normal 269 7 2 3" xfId="62162"/>
    <cellStyle name="Normal 269 7 3" xfId="42502"/>
    <cellStyle name="Normal 269 7 4" xfId="62163"/>
    <cellStyle name="Normal 269 8" xfId="19690"/>
    <cellStyle name="Normal 269 8 2" xfId="44266"/>
    <cellStyle name="Normal 269 8 3" xfId="62164"/>
    <cellStyle name="Normal 269 9" xfId="8236"/>
    <cellStyle name="Normal 269 9 2" xfId="33253"/>
    <cellStyle name="Normal 27" xfId="488"/>
    <cellStyle name="Normal 27 2" xfId="489"/>
    <cellStyle name="Normal 27 2 2" xfId="1611"/>
    <cellStyle name="Normal 27 2 2 10" xfId="27472"/>
    <cellStyle name="Normal 27 2 2 10 2" xfId="62165"/>
    <cellStyle name="Normal 27 2 2 11" xfId="62166"/>
    <cellStyle name="Normal 27 2 2 2" xfId="6236"/>
    <cellStyle name="Normal 27 2 2 2 2" xfId="20174"/>
    <cellStyle name="Normal 27 2 2 2 2 2" xfId="44738"/>
    <cellStyle name="Normal 27 2 2 2 2 3" xfId="62167"/>
    <cellStyle name="Normal 27 2 2 2 3" xfId="13786"/>
    <cellStyle name="Normal 27 2 2 2 3 2" xfId="38696"/>
    <cellStyle name="Normal 27 2 2 2 4" xfId="10191"/>
    <cellStyle name="Normal 27 2 2 2 4 2" xfId="35208"/>
    <cellStyle name="Normal 27 2 2 2 5" xfId="31335"/>
    <cellStyle name="Normal 27 2 2 3" xfId="4282"/>
    <cellStyle name="Normal 27 2 2 3 2" xfId="21006"/>
    <cellStyle name="Normal 27 2 2 3 2 2" xfId="45567"/>
    <cellStyle name="Normal 27 2 2 3 2 3" xfId="62168"/>
    <cellStyle name="Normal 27 2 2 3 3" xfId="12843"/>
    <cellStyle name="Normal 27 2 2 3 3 2" xfId="37860"/>
    <cellStyle name="Normal 27 2 2 3 4" xfId="29404"/>
    <cellStyle name="Normal 27 2 2 4" xfId="14850"/>
    <cellStyle name="Normal 27 2 2 4 2" xfId="22017"/>
    <cellStyle name="Normal 27 2 2 4 2 2" xfId="46576"/>
    <cellStyle name="Normal 27 2 2 4 2 3" xfId="62169"/>
    <cellStyle name="Normal 27 2 2 4 3" xfId="39694"/>
    <cellStyle name="Normal 27 2 2 4 4" xfId="62170"/>
    <cellStyle name="Normal 27 2 2 5" xfId="15663"/>
    <cellStyle name="Normal 27 2 2 5 2" xfId="23039"/>
    <cellStyle name="Normal 27 2 2 5 2 2" xfId="47582"/>
    <cellStyle name="Normal 27 2 2 5 2 3" xfId="62171"/>
    <cellStyle name="Normal 27 2 2 5 3" xfId="40460"/>
    <cellStyle name="Normal 27 2 2 5 4" xfId="62172"/>
    <cellStyle name="Normal 27 2 2 6" xfId="16721"/>
    <cellStyle name="Normal 27 2 2 6 2" xfId="24141"/>
    <cellStyle name="Normal 27 2 2 6 2 2" xfId="48680"/>
    <cellStyle name="Normal 27 2 2 6 2 3" xfId="62173"/>
    <cellStyle name="Normal 27 2 2 6 3" xfId="41475"/>
    <cellStyle name="Normal 27 2 2 6 4" xfId="62174"/>
    <cellStyle name="Normal 27 2 2 7" xfId="17805"/>
    <cellStyle name="Normal 27 2 2 7 2" xfId="25247"/>
    <cellStyle name="Normal 27 2 2 7 2 2" xfId="49770"/>
    <cellStyle name="Normal 27 2 2 7 2 3" xfId="62175"/>
    <cellStyle name="Normal 27 2 2 7 3" xfId="42504"/>
    <cellStyle name="Normal 27 2 2 7 4" xfId="62176"/>
    <cellStyle name="Normal 27 2 2 8" xfId="19692"/>
    <cellStyle name="Normal 27 2 2 8 2" xfId="44268"/>
    <cellStyle name="Normal 27 2 2 8 3" xfId="62177"/>
    <cellStyle name="Normal 27 2 2 9" xfId="8238"/>
    <cellStyle name="Normal 27 2 2 9 2" xfId="33255"/>
    <cellStyle name="Normal 27 2 3" xfId="3103"/>
    <cellStyle name="Normal 27 2 3 2" xfId="7268"/>
    <cellStyle name="Normal 27 2 3 2 2" xfId="26254"/>
    <cellStyle name="Normal 27 2 3 2 2 2" xfId="50777"/>
    <cellStyle name="Normal 27 2 3 2 3" xfId="11198"/>
    <cellStyle name="Normal 27 2 3 2 3 2" xfId="36215"/>
    <cellStyle name="Normal 27 2 3 2 4" xfId="32342"/>
    <cellStyle name="Normal 27 2 3 3" xfId="5289"/>
    <cellStyle name="Normal 27 2 3 3 2" xfId="12844"/>
    <cellStyle name="Normal 27 2 3 3 2 2" xfId="37861"/>
    <cellStyle name="Normal 27 2 3 3 3" xfId="30411"/>
    <cellStyle name="Normal 27 2 3 4" xfId="9255"/>
    <cellStyle name="Normal 27 2 3 4 2" xfId="34272"/>
    <cellStyle name="Normal 27 2 3 5" xfId="28479"/>
    <cellStyle name="Normal 27 2 4" xfId="26792"/>
    <cellStyle name="Normal 27 3" xfId="1610"/>
    <cellStyle name="Normal 27 3 10" xfId="27471"/>
    <cellStyle name="Normal 27 3 10 2" xfId="62178"/>
    <cellStyle name="Normal 27 3 11" xfId="62179"/>
    <cellStyle name="Normal 27 3 2" xfId="6235"/>
    <cellStyle name="Normal 27 3 2 2" xfId="20173"/>
    <cellStyle name="Normal 27 3 2 2 2" xfId="44737"/>
    <cellStyle name="Normal 27 3 2 2 3" xfId="62180"/>
    <cellStyle name="Normal 27 3 2 3" xfId="13785"/>
    <cellStyle name="Normal 27 3 2 3 2" xfId="38695"/>
    <cellStyle name="Normal 27 3 2 4" xfId="10190"/>
    <cellStyle name="Normal 27 3 2 4 2" xfId="35207"/>
    <cellStyle name="Normal 27 3 2 5" xfId="31334"/>
    <cellStyle name="Normal 27 3 3" xfId="4281"/>
    <cellStyle name="Normal 27 3 3 2" xfId="21005"/>
    <cellStyle name="Normal 27 3 3 2 2" xfId="45566"/>
    <cellStyle name="Normal 27 3 3 2 3" xfId="62181"/>
    <cellStyle name="Normal 27 3 3 3" xfId="12845"/>
    <cellStyle name="Normal 27 3 3 3 2" xfId="37862"/>
    <cellStyle name="Normal 27 3 3 4" xfId="29403"/>
    <cellStyle name="Normal 27 3 4" xfId="14849"/>
    <cellStyle name="Normal 27 3 4 2" xfId="22016"/>
    <cellStyle name="Normal 27 3 4 2 2" xfId="46575"/>
    <cellStyle name="Normal 27 3 4 2 3" xfId="62182"/>
    <cellStyle name="Normal 27 3 4 3" xfId="39693"/>
    <cellStyle name="Normal 27 3 4 4" xfId="62183"/>
    <cellStyle name="Normal 27 3 5" xfId="15662"/>
    <cellStyle name="Normal 27 3 5 2" xfId="23038"/>
    <cellStyle name="Normal 27 3 5 2 2" xfId="47581"/>
    <cellStyle name="Normal 27 3 5 2 3" xfId="62184"/>
    <cellStyle name="Normal 27 3 5 3" xfId="40459"/>
    <cellStyle name="Normal 27 3 5 4" xfId="62185"/>
    <cellStyle name="Normal 27 3 6" xfId="16720"/>
    <cellStyle name="Normal 27 3 6 2" xfId="24140"/>
    <cellStyle name="Normal 27 3 6 2 2" xfId="48679"/>
    <cellStyle name="Normal 27 3 6 2 3" xfId="62186"/>
    <cellStyle name="Normal 27 3 6 3" xfId="41474"/>
    <cellStyle name="Normal 27 3 6 4" xfId="62187"/>
    <cellStyle name="Normal 27 3 7" xfId="17804"/>
    <cellStyle name="Normal 27 3 7 2" xfId="25246"/>
    <cellStyle name="Normal 27 3 7 2 2" xfId="49769"/>
    <cellStyle name="Normal 27 3 7 2 3" xfId="62188"/>
    <cellStyle name="Normal 27 3 7 3" xfId="42503"/>
    <cellStyle name="Normal 27 3 7 4" xfId="62189"/>
    <cellStyle name="Normal 27 3 8" xfId="19691"/>
    <cellStyle name="Normal 27 3 8 2" xfId="44267"/>
    <cellStyle name="Normal 27 3 8 3" xfId="62190"/>
    <cellStyle name="Normal 27 3 9" xfId="8237"/>
    <cellStyle name="Normal 27 3 9 2" xfId="33254"/>
    <cellStyle name="Normal 27 4" xfId="2434"/>
    <cellStyle name="Normal 27 5" xfId="2609"/>
    <cellStyle name="Normal 27 6" xfId="3102"/>
    <cellStyle name="Normal 27 6 2" xfId="7267"/>
    <cellStyle name="Normal 27 6 2 2" xfId="26253"/>
    <cellStyle name="Normal 27 6 2 2 2" xfId="50776"/>
    <cellStyle name="Normal 27 6 2 3" xfId="11197"/>
    <cellStyle name="Normal 27 6 2 3 2" xfId="36214"/>
    <cellStyle name="Normal 27 6 2 4" xfId="32341"/>
    <cellStyle name="Normal 27 6 3" xfId="5288"/>
    <cellStyle name="Normal 27 6 3 2" xfId="12846"/>
    <cellStyle name="Normal 27 6 3 2 2" xfId="37863"/>
    <cellStyle name="Normal 27 6 3 3" xfId="30410"/>
    <cellStyle name="Normal 27 6 4" xfId="9254"/>
    <cellStyle name="Normal 27 6 4 2" xfId="34271"/>
    <cellStyle name="Normal 27 6 5" xfId="28478"/>
    <cellStyle name="Normal 27 7" xfId="19921"/>
    <cellStyle name="Normal 27_Sheet2" xfId="611"/>
    <cellStyle name="Normal 270" xfId="1612"/>
    <cellStyle name="Normal 270 10" xfId="27473"/>
    <cellStyle name="Normal 270 10 2" xfId="62191"/>
    <cellStyle name="Normal 270 11" xfId="62192"/>
    <cellStyle name="Normal 270 2" xfId="3104"/>
    <cellStyle name="Normal 270 2 2" xfId="7269"/>
    <cellStyle name="Normal 270 2 2 2" xfId="26255"/>
    <cellStyle name="Normal 270 2 2 2 2" xfId="50778"/>
    <cellStyle name="Normal 270 2 2 2 3" xfId="62193"/>
    <cellStyle name="Normal 270 2 2 3" xfId="18763"/>
    <cellStyle name="Normal 270 2 2 3 2" xfId="43457"/>
    <cellStyle name="Normal 270 2 2 4" xfId="11199"/>
    <cellStyle name="Normal 270 2 2 4 2" xfId="36216"/>
    <cellStyle name="Normal 270 2 2 5" xfId="32343"/>
    <cellStyle name="Normal 270 2 3" xfId="5290"/>
    <cellStyle name="Normal 270 2 3 2" xfId="12847"/>
    <cellStyle name="Normal 270 2 3 2 2" xfId="37864"/>
    <cellStyle name="Normal 270 2 3 3" xfId="30412"/>
    <cellStyle name="Normal 270 2 4" xfId="9256"/>
    <cellStyle name="Normal 270 2 4 2" xfId="34273"/>
    <cellStyle name="Normal 270 2 5" xfId="28480"/>
    <cellStyle name="Normal 270 2 5 2" xfId="62194"/>
    <cellStyle name="Normal 270 2 6" xfId="62195"/>
    <cellStyle name="Normal 270 3" xfId="6237"/>
    <cellStyle name="Normal 270 3 2" xfId="21007"/>
    <cellStyle name="Normal 270 3 2 2" xfId="45568"/>
    <cellStyle name="Normal 270 3 2 3" xfId="62196"/>
    <cellStyle name="Normal 270 3 3" xfId="14451"/>
    <cellStyle name="Normal 270 3 3 2" xfId="39325"/>
    <cellStyle name="Normal 270 3 4" xfId="10192"/>
    <cellStyle name="Normal 270 3 4 2" xfId="35209"/>
    <cellStyle name="Normal 270 3 5" xfId="31336"/>
    <cellStyle name="Normal 270 4" xfId="4283"/>
    <cellStyle name="Normal 270 4 2" xfId="22018"/>
    <cellStyle name="Normal 270 4 2 2" xfId="46577"/>
    <cellStyle name="Normal 270 4 2 3" xfId="62197"/>
    <cellStyle name="Normal 270 4 3" xfId="12848"/>
    <cellStyle name="Normal 270 4 3 2" xfId="37865"/>
    <cellStyle name="Normal 270 4 4" xfId="29405"/>
    <cellStyle name="Normal 270 5" xfId="15664"/>
    <cellStyle name="Normal 270 5 2" xfId="23040"/>
    <cellStyle name="Normal 270 5 2 2" xfId="47583"/>
    <cellStyle name="Normal 270 5 2 3" xfId="62198"/>
    <cellStyle name="Normal 270 5 3" xfId="40461"/>
    <cellStyle name="Normal 270 5 4" xfId="62199"/>
    <cellStyle name="Normal 270 6" xfId="16722"/>
    <cellStyle name="Normal 270 6 2" xfId="24142"/>
    <cellStyle name="Normal 270 6 2 2" xfId="48681"/>
    <cellStyle name="Normal 270 6 2 3" xfId="62200"/>
    <cellStyle name="Normal 270 6 3" xfId="41476"/>
    <cellStyle name="Normal 270 6 4" xfId="62201"/>
    <cellStyle name="Normal 270 7" xfId="17806"/>
    <cellStyle name="Normal 270 7 2" xfId="25248"/>
    <cellStyle name="Normal 270 7 2 2" xfId="49771"/>
    <cellStyle name="Normal 270 7 2 3" xfId="62202"/>
    <cellStyle name="Normal 270 7 3" xfId="42505"/>
    <cellStyle name="Normal 270 7 4" xfId="62203"/>
    <cellStyle name="Normal 270 8" xfId="19693"/>
    <cellStyle name="Normal 270 8 2" xfId="44269"/>
    <cellStyle name="Normal 270 8 3" xfId="62204"/>
    <cellStyle name="Normal 270 9" xfId="8239"/>
    <cellStyle name="Normal 270 9 2" xfId="33256"/>
    <cellStyle name="Normal 271" xfId="1613"/>
    <cellStyle name="Normal 271 10" xfId="27474"/>
    <cellStyle name="Normal 271 10 2" xfId="62205"/>
    <cellStyle name="Normal 271 11" xfId="62206"/>
    <cellStyle name="Normal 271 2" xfId="3105"/>
    <cellStyle name="Normal 271 2 2" xfId="7270"/>
    <cellStyle name="Normal 271 2 2 2" xfId="26256"/>
    <cellStyle name="Normal 271 2 2 2 2" xfId="50779"/>
    <cellStyle name="Normal 271 2 2 2 3" xfId="62207"/>
    <cellStyle name="Normal 271 2 2 3" xfId="18764"/>
    <cellStyle name="Normal 271 2 2 3 2" xfId="43458"/>
    <cellStyle name="Normal 271 2 2 4" xfId="11200"/>
    <cellStyle name="Normal 271 2 2 4 2" xfId="36217"/>
    <cellStyle name="Normal 271 2 2 5" xfId="32344"/>
    <cellStyle name="Normal 271 2 3" xfId="5291"/>
    <cellStyle name="Normal 271 2 3 2" xfId="12849"/>
    <cellStyle name="Normal 271 2 3 2 2" xfId="37866"/>
    <cellStyle name="Normal 271 2 3 3" xfId="30413"/>
    <cellStyle name="Normal 271 2 4" xfId="9257"/>
    <cellStyle name="Normal 271 2 4 2" xfId="34274"/>
    <cellStyle name="Normal 271 2 5" xfId="28481"/>
    <cellStyle name="Normal 271 2 5 2" xfId="62208"/>
    <cellStyle name="Normal 271 2 6" xfId="62209"/>
    <cellStyle name="Normal 271 3" xfId="6238"/>
    <cellStyle name="Normal 271 3 2" xfId="21008"/>
    <cellStyle name="Normal 271 3 2 2" xfId="45569"/>
    <cellStyle name="Normal 271 3 2 3" xfId="62210"/>
    <cellStyle name="Normal 271 3 3" xfId="14452"/>
    <cellStyle name="Normal 271 3 3 2" xfId="39326"/>
    <cellStyle name="Normal 271 3 4" xfId="10193"/>
    <cellStyle name="Normal 271 3 4 2" xfId="35210"/>
    <cellStyle name="Normal 271 3 5" xfId="31337"/>
    <cellStyle name="Normal 271 4" xfId="4284"/>
    <cellStyle name="Normal 271 4 2" xfId="22019"/>
    <cellStyle name="Normal 271 4 2 2" xfId="46578"/>
    <cellStyle name="Normal 271 4 2 3" xfId="62211"/>
    <cellStyle name="Normal 271 4 3" xfId="12850"/>
    <cellStyle name="Normal 271 4 3 2" xfId="37867"/>
    <cellStyle name="Normal 271 4 4" xfId="29406"/>
    <cellStyle name="Normal 271 5" xfId="15665"/>
    <cellStyle name="Normal 271 5 2" xfId="23041"/>
    <cellStyle name="Normal 271 5 2 2" xfId="47584"/>
    <cellStyle name="Normal 271 5 2 3" xfId="62212"/>
    <cellStyle name="Normal 271 5 3" xfId="40462"/>
    <cellStyle name="Normal 271 5 4" xfId="62213"/>
    <cellStyle name="Normal 271 6" xfId="16723"/>
    <cellStyle name="Normal 271 6 2" xfId="24143"/>
    <cellStyle name="Normal 271 6 2 2" xfId="48682"/>
    <cellStyle name="Normal 271 6 2 3" xfId="62214"/>
    <cellStyle name="Normal 271 6 3" xfId="41477"/>
    <cellStyle name="Normal 271 6 4" xfId="62215"/>
    <cellStyle name="Normal 271 7" xfId="17807"/>
    <cellStyle name="Normal 271 7 2" xfId="25249"/>
    <cellStyle name="Normal 271 7 2 2" xfId="49772"/>
    <cellStyle name="Normal 271 7 2 3" xfId="62216"/>
    <cellStyle name="Normal 271 7 3" xfId="42506"/>
    <cellStyle name="Normal 271 7 4" xfId="62217"/>
    <cellStyle name="Normal 271 8" xfId="19694"/>
    <cellStyle name="Normal 271 8 2" xfId="44270"/>
    <cellStyle name="Normal 271 8 3" xfId="62218"/>
    <cellStyle name="Normal 271 9" xfId="8240"/>
    <cellStyle name="Normal 271 9 2" xfId="33257"/>
    <cellStyle name="Normal 272" xfId="1614"/>
    <cellStyle name="Normal 272 10" xfId="27475"/>
    <cellStyle name="Normal 272 10 2" xfId="62219"/>
    <cellStyle name="Normal 272 11" xfId="62220"/>
    <cellStyle name="Normal 272 2" xfId="3106"/>
    <cellStyle name="Normal 272 2 2" xfId="7271"/>
    <cellStyle name="Normal 272 2 2 2" xfId="26257"/>
    <cellStyle name="Normal 272 2 2 2 2" xfId="50780"/>
    <cellStyle name="Normal 272 2 2 2 3" xfId="62221"/>
    <cellStyle name="Normal 272 2 2 3" xfId="18765"/>
    <cellStyle name="Normal 272 2 2 3 2" xfId="43459"/>
    <cellStyle name="Normal 272 2 2 4" xfId="11201"/>
    <cellStyle name="Normal 272 2 2 4 2" xfId="36218"/>
    <cellStyle name="Normal 272 2 2 5" xfId="32345"/>
    <cellStyle name="Normal 272 2 3" xfId="5292"/>
    <cellStyle name="Normal 272 2 3 2" xfId="12851"/>
    <cellStyle name="Normal 272 2 3 2 2" xfId="37868"/>
    <cellStyle name="Normal 272 2 3 3" xfId="30414"/>
    <cellStyle name="Normal 272 2 4" xfId="9258"/>
    <cellStyle name="Normal 272 2 4 2" xfId="34275"/>
    <cellStyle name="Normal 272 2 5" xfId="28482"/>
    <cellStyle name="Normal 272 2 5 2" xfId="62222"/>
    <cellStyle name="Normal 272 2 6" xfId="62223"/>
    <cellStyle name="Normal 272 3" xfId="6239"/>
    <cellStyle name="Normal 272 3 2" xfId="21009"/>
    <cellStyle name="Normal 272 3 2 2" xfId="45570"/>
    <cellStyle name="Normal 272 3 2 3" xfId="62224"/>
    <cellStyle name="Normal 272 3 3" xfId="14453"/>
    <cellStyle name="Normal 272 3 3 2" xfId="39327"/>
    <cellStyle name="Normal 272 3 4" xfId="10194"/>
    <cellStyle name="Normal 272 3 4 2" xfId="35211"/>
    <cellStyle name="Normal 272 3 5" xfId="31338"/>
    <cellStyle name="Normal 272 4" xfId="4285"/>
    <cellStyle name="Normal 272 4 2" xfId="22020"/>
    <cellStyle name="Normal 272 4 2 2" xfId="46579"/>
    <cellStyle name="Normal 272 4 2 3" xfId="62225"/>
    <cellStyle name="Normal 272 4 3" xfId="12852"/>
    <cellStyle name="Normal 272 4 3 2" xfId="37869"/>
    <cellStyle name="Normal 272 4 4" xfId="29407"/>
    <cellStyle name="Normal 272 5" xfId="15666"/>
    <cellStyle name="Normal 272 5 2" xfId="23042"/>
    <cellStyle name="Normal 272 5 2 2" xfId="47585"/>
    <cellStyle name="Normal 272 5 2 3" xfId="62226"/>
    <cellStyle name="Normal 272 5 3" xfId="40463"/>
    <cellStyle name="Normal 272 5 4" xfId="62227"/>
    <cellStyle name="Normal 272 6" xfId="16724"/>
    <cellStyle name="Normal 272 6 2" xfId="24144"/>
    <cellStyle name="Normal 272 6 2 2" xfId="48683"/>
    <cellStyle name="Normal 272 6 2 3" xfId="62228"/>
    <cellStyle name="Normal 272 6 3" xfId="41478"/>
    <cellStyle name="Normal 272 6 4" xfId="62229"/>
    <cellStyle name="Normal 272 7" xfId="17808"/>
    <cellStyle name="Normal 272 7 2" xfId="25250"/>
    <cellStyle name="Normal 272 7 2 2" xfId="49773"/>
    <cellStyle name="Normal 272 7 2 3" xfId="62230"/>
    <cellStyle name="Normal 272 7 3" xfId="42507"/>
    <cellStyle name="Normal 272 7 4" xfId="62231"/>
    <cellStyle name="Normal 272 8" xfId="19695"/>
    <cellStyle name="Normal 272 8 2" xfId="44271"/>
    <cellStyle name="Normal 272 8 3" xfId="62232"/>
    <cellStyle name="Normal 272 9" xfId="8241"/>
    <cellStyle name="Normal 272 9 2" xfId="33258"/>
    <cellStyle name="Normal 273" xfId="1615"/>
    <cellStyle name="Normal 273 10" xfId="27476"/>
    <cellStyle name="Normal 273 10 2" xfId="62233"/>
    <cellStyle name="Normal 273 11" xfId="62234"/>
    <cellStyle name="Normal 273 2" xfId="3107"/>
    <cellStyle name="Normal 273 2 2" xfId="7272"/>
    <cellStyle name="Normal 273 2 2 2" xfId="26258"/>
    <cellStyle name="Normal 273 2 2 2 2" xfId="50781"/>
    <cellStyle name="Normal 273 2 2 2 3" xfId="62235"/>
    <cellStyle name="Normal 273 2 2 3" xfId="18766"/>
    <cellStyle name="Normal 273 2 2 3 2" xfId="43460"/>
    <cellStyle name="Normal 273 2 2 4" xfId="11202"/>
    <cellStyle name="Normal 273 2 2 4 2" xfId="36219"/>
    <cellStyle name="Normal 273 2 2 5" xfId="32346"/>
    <cellStyle name="Normal 273 2 3" xfId="5293"/>
    <cellStyle name="Normal 273 2 3 2" xfId="12853"/>
    <cellStyle name="Normal 273 2 3 2 2" xfId="37870"/>
    <cellStyle name="Normal 273 2 3 3" xfId="30415"/>
    <cellStyle name="Normal 273 2 4" xfId="9259"/>
    <cellStyle name="Normal 273 2 4 2" xfId="34276"/>
    <cellStyle name="Normal 273 2 5" xfId="28483"/>
    <cellStyle name="Normal 273 2 5 2" xfId="62236"/>
    <cellStyle name="Normal 273 2 6" xfId="62237"/>
    <cellStyle name="Normal 273 3" xfId="6240"/>
    <cellStyle name="Normal 273 3 2" xfId="21010"/>
    <cellStyle name="Normal 273 3 2 2" xfId="45571"/>
    <cellStyle name="Normal 273 3 2 3" xfId="62238"/>
    <cellStyle name="Normal 273 3 3" xfId="14454"/>
    <cellStyle name="Normal 273 3 3 2" xfId="39328"/>
    <cellStyle name="Normal 273 3 4" xfId="10195"/>
    <cellStyle name="Normal 273 3 4 2" xfId="35212"/>
    <cellStyle name="Normal 273 3 5" xfId="31339"/>
    <cellStyle name="Normal 273 4" xfId="4286"/>
    <cellStyle name="Normal 273 4 2" xfId="22021"/>
    <cellStyle name="Normal 273 4 2 2" xfId="46580"/>
    <cellStyle name="Normal 273 4 2 3" xfId="62239"/>
    <cellStyle name="Normal 273 4 3" xfId="12854"/>
    <cellStyle name="Normal 273 4 3 2" xfId="37871"/>
    <cellStyle name="Normal 273 4 4" xfId="29408"/>
    <cellStyle name="Normal 273 5" xfId="15667"/>
    <cellStyle name="Normal 273 5 2" xfId="23043"/>
    <cellStyle name="Normal 273 5 2 2" xfId="47586"/>
    <cellStyle name="Normal 273 5 2 3" xfId="62240"/>
    <cellStyle name="Normal 273 5 3" xfId="40464"/>
    <cellStyle name="Normal 273 5 4" xfId="62241"/>
    <cellStyle name="Normal 273 6" xfId="16725"/>
    <cellStyle name="Normal 273 6 2" xfId="24145"/>
    <cellStyle name="Normal 273 6 2 2" xfId="48684"/>
    <cellStyle name="Normal 273 6 2 3" xfId="62242"/>
    <cellStyle name="Normal 273 6 3" xfId="41479"/>
    <cellStyle name="Normal 273 6 4" xfId="62243"/>
    <cellStyle name="Normal 273 7" xfId="17809"/>
    <cellStyle name="Normal 273 7 2" xfId="25251"/>
    <cellStyle name="Normal 273 7 2 2" xfId="49774"/>
    <cellStyle name="Normal 273 7 2 3" xfId="62244"/>
    <cellStyle name="Normal 273 7 3" xfId="42508"/>
    <cellStyle name="Normal 273 7 4" xfId="62245"/>
    <cellStyle name="Normal 273 8" xfId="19696"/>
    <cellStyle name="Normal 273 8 2" xfId="44272"/>
    <cellStyle name="Normal 273 8 3" xfId="62246"/>
    <cellStyle name="Normal 273 9" xfId="8242"/>
    <cellStyle name="Normal 273 9 2" xfId="33259"/>
    <cellStyle name="Normal 274" xfId="1616"/>
    <cellStyle name="Normal 274 10" xfId="27477"/>
    <cellStyle name="Normal 274 10 2" xfId="62247"/>
    <cellStyle name="Normal 274 11" xfId="62248"/>
    <cellStyle name="Normal 274 2" xfId="3108"/>
    <cellStyle name="Normal 274 2 2" xfId="7273"/>
    <cellStyle name="Normal 274 2 2 2" xfId="26259"/>
    <cellStyle name="Normal 274 2 2 2 2" xfId="50782"/>
    <cellStyle name="Normal 274 2 2 2 3" xfId="62249"/>
    <cellStyle name="Normal 274 2 2 3" xfId="18767"/>
    <cellStyle name="Normal 274 2 2 3 2" xfId="43461"/>
    <cellStyle name="Normal 274 2 2 4" xfId="11203"/>
    <cellStyle name="Normal 274 2 2 4 2" xfId="36220"/>
    <cellStyle name="Normal 274 2 2 5" xfId="32347"/>
    <cellStyle name="Normal 274 2 3" xfId="5294"/>
    <cellStyle name="Normal 274 2 3 2" xfId="12855"/>
    <cellStyle name="Normal 274 2 3 2 2" xfId="37872"/>
    <cellStyle name="Normal 274 2 3 3" xfId="30416"/>
    <cellStyle name="Normal 274 2 4" xfId="9260"/>
    <cellStyle name="Normal 274 2 4 2" xfId="34277"/>
    <cellStyle name="Normal 274 2 5" xfId="28484"/>
    <cellStyle name="Normal 274 2 5 2" xfId="62250"/>
    <cellStyle name="Normal 274 2 6" xfId="62251"/>
    <cellStyle name="Normal 274 3" xfId="6241"/>
    <cellStyle name="Normal 274 3 2" xfId="21011"/>
    <cellStyle name="Normal 274 3 2 2" xfId="45572"/>
    <cellStyle name="Normal 274 3 2 3" xfId="62252"/>
    <cellStyle name="Normal 274 3 3" xfId="14455"/>
    <cellStyle name="Normal 274 3 3 2" xfId="39329"/>
    <cellStyle name="Normal 274 3 4" xfId="10196"/>
    <cellStyle name="Normal 274 3 4 2" xfId="35213"/>
    <cellStyle name="Normal 274 3 5" xfId="31340"/>
    <cellStyle name="Normal 274 4" xfId="4287"/>
    <cellStyle name="Normal 274 4 2" xfId="22022"/>
    <cellStyle name="Normal 274 4 2 2" xfId="46581"/>
    <cellStyle name="Normal 274 4 2 3" xfId="62253"/>
    <cellStyle name="Normal 274 4 3" xfId="12856"/>
    <cellStyle name="Normal 274 4 3 2" xfId="37873"/>
    <cellStyle name="Normal 274 4 4" xfId="29409"/>
    <cellStyle name="Normal 274 5" xfId="15668"/>
    <cellStyle name="Normal 274 5 2" xfId="23044"/>
    <cellStyle name="Normal 274 5 2 2" xfId="47587"/>
    <cellStyle name="Normal 274 5 2 3" xfId="62254"/>
    <cellStyle name="Normal 274 5 3" xfId="40465"/>
    <cellStyle name="Normal 274 5 4" xfId="62255"/>
    <cellStyle name="Normal 274 6" xfId="16726"/>
    <cellStyle name="Normal 274 6 2" xfId="24146"/>
    <cellStyle name="Normal 274 6 2 2" xfId="48685"/>
    <cellStyle name="Normal 274 6 2 3" xfId="62256"/>
    <cellStyle name="Normal 274 6 3" xfId="41480"/>
    <cellStyle name="Normal 274 6 4" xfId="62257"/>
    <cellStyle name="Normal 274 7" xfId="17810"/>
    <cellStyle name="Normal 274 7 2" xfId="25252"/>
    <cellStyle name="Normal 274 7 2 2" xfId="49775"/>
    <cellStyle name="Normal 274 7 2 3" xfId="62258"/>
    <cellStyle name="Normal 274 7 3" xfId="42509"/>
    <cellStyle name="Normal 274 7 4" xfId="62259"/>
    <cellStyle name="Normal 274 8" xfId="19697"/>
    <cellStyle name="Normal 274 8 2" xfId="44273"/>
    <cellStyle name="Normal 274 8 3" xfId="62260"/>
    <cellStyle name="Normal 274 9" xfId="8243"/>
    <cellStyle name="Normal 274 9 2" xfId="33260"/>
    <cellStyle name="Normal 275" xfId="1617"/>
    <cellStyle name="Normal 275 10" xfId="27478"/>
    <cellStyle name="Normal 275 10 2" xfId="62261"/>
    <cellStyle name="Normal 275 11" xfId="62262"/>
    <cellStyle name="Normal 275 2" xfId="3109"/>
    <cellStyle name="Normal 275 2 2" xfId="7274"/>
    <cellStyle name="Normal 275 2 2 2" xfId="26260"/>
    <cellStyle name="Normal 275 2 2 2 2" xfId="50783"/>
    <cellStyle name="Normal 275 2 2 2 3" xfId="62263"/>
    <cellStyle name="Normal 275 2 2 3" xfId="18768"/>
    <cellStyle name="Normal 275 2 2 3 2" xfId="43462"/>
    <cellStyle name="Normal 275 2 2 4" xfId="11204"/>
    <cellStyle name="Normal 275 2 2 4 2" xfId="36221"/>
    <cellStyle name="Normal 275 2 2 5" xfId="32348"/>
    <cellStyle name="Normal 275 2 3" xfId="5295"/>
    <cellStyle name="Normal 275 2 3 2" xfId="12857"/>
    <cellStyle name="Normal 275 2 3 2 2" xfId="37874"/>
    <cellStyle name="Normal 275 2 3 3" xfId="30417"/>
    <cellStyle name="Normal 275 2 4" xfId="9261"/>
    <cellStyle name="Normal 275 2 4 2" xfId="34278"/>
    <cellStyle name="Normal 275 2 5" xfId="28485"/>
    <cellStyle name="Normal 275 2 5 2" xfId="62264"/>
    <cellStyle name="Normal 275 2 6" xfId="62265"/>
    <cellStyle name="Normal 275 3" xfId="6242"/>
    <cellStyle name="Normal 275 3 2" xfId="21012"/>
    <cellStyle name="Normal 275 3 2 2" xfId="45573"/>
    <cellStyle name="Normal 275 3 2 3" xfId="62266"/>
    <cellStyle name="Normal 275 3 3" xfId="14456"/>
    <cellStyle name="Normal 275 3 3 2" xfId="39330"/>
    <cellStyle name="Normal 275 3 4" xfId="10197"/>
    <cellStyle name="Normal 275 3 4 2" xfId="35214"/>
    <cellStyle name="Normal 275 3 5" xfId="31341"/>
    <cellStyle name="Normal 275 4" xfId="4288"/>
    <cellStyle name="Normal 275 4 2" xfId="22023"/>
    <cellStyle name="Normal 275 4 2 2" xfId="46582"/>
    <cellStyle name="Normal 275 4 2 3" xfId="62267"/>
    <cellStyle name="Normal 275 4 3" xfId="12858"/>
    <cellStyle name="Normal 275 4 3 2" xfId="37875"/>
    <cellStyle name="Normal 275 4 4" xfId="29410"/>
    <cellStyle name="Normal 275 5" xfId="15669"/>
    <cellStyle name="Normal 275 5 2" xfId="23045"/>
    <cellStyle name="Normal 275 5 2 2" xfId="47588"/>
    <cellStyle name="Normal 275 5 2 3" xfId="62268"/>
    <cellStyle name="Normal 275 5 3" xfId="40466"/>
    <cellStyle name="Normal 275 5 4" xfId="62269"/>
    <cellStyle name="Normal 275 6" xfId="16727"/>
    <cellStyle name="Normal 275 6 2" xfId="24147"/>
    <cellStyle name="Normal 275 6 2 2" xfId="48686"/>
    <cellStyle name="Normal 275 6 2 3" xfId="62270"/>
    <cellStyle name="Normal 275 6 3" xfId="41481"/>
    <cellStyle name="Normal 275 6 4" xfId="62271"/>
    <cellStyle name="Normal 275 7" xfId="17811"/>
    <cellStyle name="Normal 275 7 2" xfId="25253"/>
    <cellStyle name="Normal 275 7 2 2" xfId="49776"/>
    <cellStyle name="Normal 275 7 2 3" xfId="62272"/>
    <cellStyle name="Normal 275 7 3" xfId="42510"/>
    <cellStyle name="Normal 275 7 4" xfId="62273"/>
    <cellStyle name="Normal 275 8" xfId="19698"/>
    <cellStyle name="Normal 275 8 2" xfId="44274"/>
    <cellStyle name="Normal 275 8 3" xfId="62274"/>
    <cellStyle name="Normal 275 9" xfId="8244"/>
    <cellStyle name="Normal 275 9 2" xfId="33261"/>
    <cellStyle name="Normal 276" xfId="1618"/>
    <cellStyle name="Normal 276 10" xfId="27479"/>
    <cellStyle name="Normal 276 10 2" xfId="62275"/>
    <cellStyle name="Normal 276 11" xfId="62276"/>
    <cellStyle name="Normal 276 2" xfId="3110"/>
    <cellStyle name="Normal 276 2 2" xfId="7275"/>
    <cellStyle name="Normal 276 2 2 2" xfId="26261"/>
    <cellStyle name="Normal 276 2 2 2 2" xfId="50784"/>
    <cellStyle name="Normal 276 2 2 2 3" xfId="62277"/>
    <cellStyle name="Normal 276 2 2 3" xfId="18769"/>
    <cellStyle name="Normal 276 2 2 3 2" xfId="43463"/>
    <cellStyle name="Normal 276 2 2 4" xfId="11205"/>
    <cellStyle name="Normal 276 2 2 4 2" xfId="36222"/>
    <cellStyle name="Normal 276 2 2 5" xfId="32349"/>
    <cellStyle name="Normal 276 2 3" xfId="5296"/>
    <cellStyle name="Normal 276 2 3 2" xfId="12859"/>
    <cellStyle name="Normal 276 2 3 2 2" xfId="37876"/>
    <cellStyle name="Normal 276 2 3 3" xfId="30418"/>
    <cellStyle name="Normal 276 2 4" xfId="9262"/>
    <cellStyle name="Normal 276 2 4 2" xfId="34279"/>
    <cellStyle name="Normal 276 2 5" xfId="28486"/>
    <cellStyle name="Normal 276 2 5 2" xfId="62278"/>
    <cellStyle name="Normal 276 2 6" xfId="62279"/>
    <cellStyle name="Normal 276 3" xfId="6243"/>
    <cellStyle name="Normal 276 3 2" xfId="21013"/>
    <cellStyle name="Normal 276 3 2 2" xfId="45574"/>
    <cellStyle name="Normal 276 3 2 3" xfId="62280"/>
    <cellStyle name="Normal 276 3 3" xfId="14457"/>
    <cellStyle name="Normal 276 3 3 2" xfId="39331"/>
    <cellStyle name="Normal 276 3 4" xfId="10198"/>
    <cellStyle name="Normal 276 3 4 2" xfId="35215"/>
    <cellStyle name="Normal 276 3 5" xfId="31342"/>
    <cellStyle name="Normal 276 4" xfId="4289"/>
    <cellStyle name="Normal 276 4 2" xfId="22024"/>
    <cellStyle name="Normal 276 4 2 2" xfId="46583"/>
    <cellStyle name="Normal 276 4 2 3" xfId="62281"/>
    <cellStyle name="Normal 276 4 3" xfId="12860"/>
    <cellStyle name="Normal 276 4 3 2" xfId="37877"/>
    <cellStyle name="Normal 276 4 4" xfId="29411"/>
    <cellStyle name="Normal 276 5" xfId="15670"/>
    <cellStyle name="Normal 276 5 2" xfId="23046"/>
    <cellStyle name="Normal 276 5 2 2" xfId="47589"/>
    <cellStyle name="Normal 276 5 2 3" xfId="62282"/>
    <cellStyle name="Normal 276 5 3" xfId="40467"/>
    <cellStyle name="Normal 276 5 4" xfId="62283"/>
    <cellStyle name="Normal 276 6" xfId="16728"/>
    <cellStyle name="Normal 276 6 2" xfId="24148"/>
    <cellStyle name="Normal 276 6 2 2" xfId="48687"/>
    <cellStyle name="Normal 276 6 2 3" xfId="62284"/>
    <cellStyle name="Normal 276 6 3" xfId="41482"/>
    <cellStyle name="Normal 276 6 4" xfId="62285"/>
    <cellStyle name="Normal 276 7" xfId="17812"/>
    <cellStyle name="Normal 276 7 2" xfId="25254"/>
    <cellStyle name="Normal 276 7 2 2" xfId="49777"/>
    <cellStyle name="Normal 276 7 2 3" xfId="62286"/>
    <cellStyle name="Normal 276 7 3" xfId="42511"/>
    <cellStyle name="Normal 276 7 4" xfId="62287"/>
    <cellStyle name="Normal 276 8" xfId="19699"/>
    <cellStyle name="Normal 276 8 2" xfId="44275"/>
    <cellStyle name="Normal 276 8 3" xfId="62288"/>
    <cellStyle name="Normal 276 9" xfId="8245"/>
    <cellStyle name="Normal 276 9 2" xfId="33262"/>
    <cellStyle name="Normal 277" xfId="1619"/>
    <cellStyle name="Normal 277 10" xfId="27480"/>
    <cellStyle name="Normal 277 10 2" xfId="62289"/>
    <cellStyle name="Normal 277 11" xfId="62290"/>
    <cellStyle name="Normal 277 2" xfId="3111"/>
    <cellStyle name="Normal 277 2 2" xfId="7276"/>
    <cellStyle name="Normal 277 2 2 2" xfId="26262"/>
    <cellStyle name="Normal 277 2 2 2 2" xfId="50785"/>
    <cellStyle name="Normal 277 2 2 2 3" xfId="62291"/>
    <cellStyle name="Normal 277 2 2 3" xfId="18770"/>
    <cellStyle name="Normal 277 2 2 3 2" xfId="43464"/>
    <cellStyle name="Normal 277 2 2 4" xfId="11206"/>
    <cellStyle name="Normal 277 2 2 4 2" xfId="36223"/>
    <cellStyle name="Normal 277 2 2 5" xfId="32350"/>
    <cellStyle name="Normal 277 2 3" xfId="5297"/>
    <cellStyle name="Normal 277 2 3 2" xfId="12861"/>
    <cellStyle name="Normal 277 2 3 2 2" xfId="37878"/>
    <cellStyle name="Normal 277 2 3 3" xfId="30419"/>
    <cellStyle name="Normal 277 2 4" xfId="9263"/>
    <cellStyle name="Normal 277 2 4 2" xfId="34280"/>
    <cellStyle name="Normal 277 2 5" xfId="28487"/>
    <cellStyle name="Normal 277 2 5 2" xfId="62292"/>
    <cellStyle name="Normal 277 2 6" xfId="62293"/>
    <cellStyle name="Normal 277 3" xfId="6244"/>
    <cellStyle name="Normal 277 3 2" xfId="21014"/>
    <cellStyle name="Normal 277 3 2 2" xfId="45575"/>
    <cellStyle name="Normal 277 3 2 3" xfId="62294"/>
    <cellStyle name="Normal 277 3 3" xfId="14458"/>
    <cellStyle name="Normal 277 3 3 2" xfId="39332"/>
    <cellStyle name="Normal 277 3 4" xfId="10199"/>
    <cellStyle name="Normal 277 3 4 2" xfId="35216"/>
    <cellStyle name="Normal 277 3 5" xfId="31343"/>
    <cellStyle name="Normal 277 4" xfId="4290"/>
    <cellStyle name="Normal 277 4 2" xfId="22025"/>
    <cellStyle name="Normal 277 4 2 2" xfId="46584"/>
    <cellStyle name="Normal 277 4 2 3" xfId="62295"/>
    <cellStyle name="Normal 277 4 3" xfId="12862"/>
    <cellStyle name="Normal 277 4 3 2" xfId="37879"/>
    <cellStyle name="Normal 277 4 4" xfId="29412"/>
    <cellStyle name="Normal 277 5" xfId="15671"/>
    <cellStyle name="Normal 277 5 2" xfId="23047"/>
    <cellStyle name="Normal 277 5 2 2" xfId="47590"/>
    <cellStyle name="Normal 277 5 2 3" xfId="62296"/>
    <cellStyle name="Normal 277 5 3" xfId="40468"/>
    <cellStyle name="Normal 277 5 4" xfId="62297"/>
    <cellStyle name="Normal 277 6" xfId="16729"/>
    <cellStyle name="Normal 277 6 2" xfId="24149"/>
    <cellStyle name="Normal 277 6 2 2" xfId="48688"/>
    <cellStyle name="Normal 277 6 2 3" xfId="62298"/>
    <cellStyle name="Normal 277 6 3" xfId="41483"/>
    <cellStyle name="Normal 277 6 4" xfId="62299"/>
    <cellStyle name="Normal 277 7" xfId="17813"/>
    <cellStyle name="Normal 277 7 2" xfId="25255"/>
    <cellStyle name="Normal 277 7 2 2" xfId="49778"/>
    <cellStyle name="Normal 277 7 2 3" xfId="62300"/>
    <cellStyle name="Normal 277 7 3" xfId="42512"/>
    <cellStyle name="Normal 277 7 4" xfId="62301"/>
    <cellStyle name="Normal 277 8" xfId="19700"/>
    <cellStyle name="Normal 277 8 2" xfId="44276"/>
    <cellStyle name="Normal 277 8 3" xfId="62302"/>
    <cellStyle name="Normal 277 9" xfId="8246"/>
    <cellStyle name="Normal 277 9 2" xfId="33263"/>
    <cellStyle name="Normal 278" xfId="1620"/>
    <cellStyle name="Normal 278 10" xfId="27481"/>
    <cellStyle name="Normal 278 10 2" xfId="62303"/>
    <cellStyle name="Normal 278 11" xfId="62304"/>
    <cellStyle name="Normal 278 2" xfId="3112"/>
    <cellStyle name="Normal 278 2 2" xfId="7277"/>
    <cellStyle name="Normal 278 2 2 2" xfId="26263"/>
    <cellStyle name="Normal 278 2 2 2 2" xfId="50786"/>
    <cellStyle name="Normal 278 2 2 2 3" xfId="62305"/>
    <cellStyle name="Normal 278 2 2 3" xfId="18771"/>
    <cellStyle name="Normal 278 2 2 3 2" xfId="43465"/>
    <cellStyle name="Normal 278 2 2 4" xfId="11207"/>
    <cellStyle name="Normal 278 2 2 4 2" xfId="36224"/>
    <cellStyle name="Normal 278 2 2 5" xfId="32351"/>
    <cellStyle name="Normal 278 2 3" xfId="5298"/>
    <cellStyle name="Normal 278 2 3 2" xfId="12863"/>
    <cellStyle name="Normal 278 2 3 2 2" xfId="37880"/>
    <cellStyle name="Normal 278 2 3 3" xfId="30420"/>
    <cellStyle name="Normal 278 2 4" xfId="9264"/>
    <cellStyle name="Normal 278 2 4 2" xfId="34281"/>
    <cellStyle name="Normal 278 2 5" xfId="28488"/>
    <cellStyle name="Normal 278 2 5 2" xfId="62306"/>
    <cellStyle name="Normal 278 2 6" xfId="62307"/>
    <cellStyle name="Normal 278 3" xfId="6245"/>
    <cellStyle name="Normal 278 3 2" xfId="21015"/>
    <cellStyle name="Normal 278 3 2 2" xfId="45576"/>
    <cellStyle name="Normal 278 3 2 3" xfId="62308"/>
    <cellStyle name="Normal 278 3 3" xfId="14459"/>
    <cellStyle name="Normal 278 3 3 2" xfId="39333"/>
    <cellStyle name="Normal 278 3 4" xfId="10200"/>
    <cellStyle name="Normal 278 3 4 2" xfId="35217"/>
    <cellStyle name="Normal 278 3 5" xfId="31344"/>
    <cellStyle name="Normal 278 4" xfId="4291"/>
    <cellStyle name="Normal 278 4 2" xfId="22026"/>
    <cellStyle name="Normal 278 4 2 2" xfId="46585"/>
    <cellStyle name="Normal 278 4 2 3" xfId="62309"/>
    <cellStyle name="Normal 278 4 3" xfId="12864"/>
    <cellStyle name="Normal 278 4 3 2" xfId="37881"/>
    <cellStyle name="Normal 278 4 4" xfId="29413"/>
    <cellStyle name="Normal 278 5" xfId="15672"/>
    <cellStyle name="Normal 278 5 2" xfId="23048"/>
    <cellStyle name="Normal 278 5 2 2" xfId="47591"/>
    <cellStyle name="Normal 278 5 2 3" xfId="62310"/>
    <cellStyle name="Normal 278 5 3" xfId="40469"/>
    <cellStyle name="Normal 278 5 4" xfId="62311"/>
    <cellStyle name="Normal 278 6" xfId="16730"/>
    <cellStyle name="Normal 278 6 2" xfId="24150"/>
    <cellStyle name="Normal 278 6 2 2" xfId="48689"/>
    <cellStyle name="Normal 278 6 2 3" xfId="62312"/>
    <cellStyle name="Normal 278 6 3" xfId="41484"/>
    <cellStyle name="Normal 278 6 4" xfId="62313"/>
    <cellStyle name="Normal 278 7" xfId="17814"/>
    <cellStyle name="Normal 278 7 2" xfId="25256"/>
    <cellStyle name="Normal 278 7 2 2" xfId="49779"/>
    <cellStyle name="Normal 278 7 2 3" xfId="62314"/>
    <cellStyle name="Normal 278 7 3" xfId="42513"/>
    <cellStyle name="Normal 278 7 4" xfId="62315"/>
    <cellStyle name="Normal 278 8" xfId="19701"/>
    <cellStyle name="Normal 278 8 2" xfId="44277"/>
    <cellStyle name="Normal 278 8 3" xfId="62316"/>
    <cellStyle name="Normal 278 9" xfId="8247"/>
    <cellStyle name="Normal 278 9 2" xfId="33264"/>
    <cellStyle name="Normal 279" xfId="1621"/>
    <cellStyle name="Normal 279 10" xfId="27482"/>
    <cellStyle name="Normal 279 10 2" xfId="62317"/>
    <cellStyle name="Normal 279 11" xfId="62318"/>
    <cellStyle name="Normal 279 2" xfId="3113"/>
    <cellStyle name="Normal 279 2 2" xfId="7278"/>
    <cellStyle name="Normal 279 2 2 2" xfId="26264"/>
    <cellStyle name="Normal 279 2 2 2 2" xfId="50787"/>
    <cellStyle name="Normal 279 2 2 2 3" xfId="62319"/>
    <cellStyle name="Normal 279 2 2 3" xfId="18772"/>
    <cellStyle name="Normal 279 2 2 3 2" xfId="43466"/>
    <cellStyle name="Normal 279 2 2 4" xfId="11208"/>
    <cellStyle name="Normal 279 2 2 4 2" xfId="36225"/>
    <cellStyle name="Normal 279 2 2 5" xfId="32352"/>
    <cellStyle name="Normal 279 2 3" xfId="5299"/>
    <cellStyle name="Normal 279 2 3 2" xfId="12865"/>
    <cellStyle name="Normal 279 2 3 2 2" xfId="37882"/>
    <cellStyle name="Normal 279 2 3 3" xfId="30421"/>
    <cellStyle name="Normal 279 2 4" xfId="9265"/>
    <cellStyle name="Normal 279 2 4 2" xfId="34282"/>
    <cellStyle name="Normal 279 2 5" xfId="28489"/>
    <cellStyle name="Normal 279 2 5 2" xfId="62320"/>
    <cellStyle name="Normal 279 2 6" xfId="62321"/>
    <cellStyle name="Normal 279 3" xfId="6246"/>
    <cellStyle name="Normal 279 3 2" xfId="21016"/>
    <cellStyle name="Normal 279 3 2 2" xfId="45577"/>
    <cellStyle name="Normal 279 3 2 3" xfId="62322"/>
    <cellStyle name="Normal 279 3 3" xfId="14460"/>
    <cellStyle name="Normal 279 3 3 2" xfId="39334"/>
    <cellStyle name="Normal 279 3 4" xfId="10201"/>
    <cellStyle name="Normal 279 3 4 2" xfId="35218"/>
    <cellStyle name="Normal 279 3 5" xfId="31345"/>
    <cellStyle name="Normal 279 4" xfId="4292"/>
    <cellStyle name="Normal 279 4 2" xfId="22027"/>
    <cellStyle name="Normal 279 4 2 2" xfId="46586"/>
    <cellStyle name="Normal 279 4 2 3" xfId="62323"/>
    <cellStyle name="Normal 279 4 3" xfId="12866"/>
    <cellStyle name="Normal 279 4 3 2" xfId="37883"/>
    <cellStyle name="Normal 279 4 4" xfId="29414"/>
    <cellStyle name="Normal 279 5" xfId="15673"/>
    <cellStyle name="Normal 279 5 2" xfId="23049"/>
    <cellStyle name="Normal 279 5 2 2" xfId="47592"/>
    <cellStyle name="Normal 279 5 2 3" xfId="62324"/>
    <cellStyle name="Normal 279 5 3" xfId="40470"/>
    <cellStyle name="Normal 279 5 4" xfId="62325"/>
    <cellStyle name="Normal 279 6" xfId="16731"/>
    <cellStyle name="Normal 279 6 2" xfId="24151"/>
    <cellStyle name="Normal 279 6 2 2" xfId="48690"/>
    <cellStyle name="Normal 279 6 2 3" xfId="62326"/>
    <cellStyle name="Normal 279 6 3" xfId="41485"/>
    <cellStyle name="Normal 279 6 4" xfId="62327"/>
    <cellStyle name="Normal 279 7" xfId="17815"/>
    <cellStyle name="Normal 279 7 2" xfId="25257"/>
    <cellStyle name="Normal 279 7 2 2" xfId="49780"/>
    <cellStyle name="Normal 279 7 2 3" xfId="62328"/>
    <cellStyle name="Normal 279 7 3" xfId="42514"/>
    <cellStyle name="Normal 279 7 4" xfId="62329"/>
    <cellStyle name="Normal 279 8" xfId="19702"/>
    <cellStyle name="Normal 279 8 2" xfId="44278"/>
    <cellStyle name="Normal 279 8 3" xfId="62330"/>
    <cellStyle name="Normal 279 9" xfId="8248"/>
    <cellStyle name="Normal 279 9 2" xfId="33265"/>
    <cellStyle name="Normal 28" xfId="490"/>
    <cellStyle name="Normal 28 2" xfId="491"/>
    <cellStyle name="Normal 28 2 2" xfId="1623"/>
    <cellStyle name="Normal 28 2 2 10" xfId="27484"/>
    <cellStyle name="Normal 28 2 2 10 2" xfId="62331"/>
    <cellStyle name="Normal 28 2 2 11" xfId="62332"/>
    <cellStyle name="Normal 28 2 2 2" xfId="6248"/>
    <cellStyle name="Normal 28 2 2 2 2" xfId="20176"/>
    <cellStyle name="Normal 28 2 2 2 2 2" xfId="44740"/>
    <cellStyle name="Normal 28 2 2 2 2 3" xfId="62333"/>
    <cellStyle name="Normal 28 2 2 2 3" xfId="13788"/>
    <cellStyle name="Normal 28 2 2 2 3 2" xfId="38698"/>
    <cellStyle name="Normal 28 2 2 2 4" xfId="10203"/>
    <cellStyle name="Normal 28 2 2 2 4 2" xfId="35220"/>
    <cellStyle name="Normal 28 2 2 2 5" xfId="31347"/>
    <cellStyle name="Normal 28 2 2 3" xfId="4294"/>
    <cellStyle name="Normal 28 2 2 3 2" xfId="21018"/>
    <cellStyle name="Normal 28 2 2 3 2 2" xfId="45579"/>
    <cellStyle name="Normal 28 2 2 3 2 3" xfId="62334"/>
    <cellStyle name="Normal 28 2 2 3 3" xfId="12867"/>
    <cellStyle name="Normal 28 2 2 3 3 2" xfId="37884"/>
    <cellStyle name="Normal 28 2 2 3 4" xfId="29416"/>
    <cellStyle name="Normal 28 2 2 4" xfId="14852"/>
    <cellStyle name="Normal 28 2 2 4 2" xfId="22029"/>
    <cellStyle name="Normal 28 2 2 4 2 2" xfId="46588"/>
    <cellStyle name="Normal 28 2 2 4 2 3" xfId="62335"/>
    <cellStyle name="Normal 28 2 2 4 3" xfId="39696"/>
    <cellStyle name="Normal 28 2 2 4 4" xfId="62336"/>
    <cellStyle name="Normal 28 2 2 5" xfId="15675"/>
    <cellStyle name="Normal 28 2 2 5 2" xfId="23051"/>
    <cellStyle name="Normal 28 2 2 5 2 2" xfId="47594"/>
    <cellStyle name="Normal 28 2 2 5 2 3" xfId="62337"/>
    <cellStyle name="Normal 28 2 2 5 3" xfId="40472"/>
    <cellStyle name="Normal 28 2 2 5 4" xfId="62338"/>
    <cellStyle name="Normal 28 2 2 6" xfId="16733"/>
    <cellStyle name="Normal 28 2 2 6 2" xfId="24153"/>
    <cellStyle name="Normal 28 2 2 6 2 2" xfId="48692"/>
    <cellStyle name="Normal 28 2 2 6 2 3" xfId="62339"/>
    <cellStyle name="Normal 28 2 2 6 3" xfId="41487"/>
    <cellStyle name="Normal 28 2 2 6 4" xfId="62340"/>
    <cellStyle name="Normal 28 2 2 7" xfId="17817"/>
    <cellStyle name="Normal 28 2 2 7 2" xfId="25259"/>
    <cellStyle name="Normal 28 2 2 7 2 2" xfId="49782"/>
    <cellStyle name="Normal 28 2 2 7 2 3" xfId="62341"/>
    <cellStyle name="Normal 28 2 2 7 3" xfId="42516"/>
    <cellStyle name="Normal 28 2 2 7 4" xfId="62342"/>
    <cellStyle name="Normal 28 2 2 8" xfId="19704"/>
    <cellStyle name="Normal 28 2 2 8 2" xfId="44280"/>
    <cellStyle name="Normal 28 2 2 8 3" xfId="62343"/>
    <cellStyle name="Normal 28 2 2 9" xfId="8250"/>
    <cellStyle name="Normal 28 2 2 9 2" xfId="33267"/>
    <cellStyle name="Normal 28 2 3" xfId="3115"/>
    <cellStyle name="Normal 28 2 3 2" xfId="7280"/>
    <cellStyle name="Normal 28 2 3 2 2" xfId="26266"/>
    <cellStyle name="Normal 28 2 3 2 2 2" xfId="50789"/>
    <cellStyle name="Normal 28 2 3 2 3" xfId="11210"/>
    <cellStyle name="Normal 28 2 3 2 3 2" xfId="36227"/>
    <cellStyle name="Normal 28 2 3 2 4" xfId="32354"/>
    <cellStyle name="Normal 28 2 3 3" xfId="5301"/>
    <cellStyle name="Normal 28 2 3 3 2" xfId="12868"/>
    <cellStyle name="Normal 28 2 3 3 2 2" xfId="37885"/>
    <cellStyle name="Normal 28 2 3 3 3" xfId="30423"/>
    <cellStyle name="Normal 28 2 3 4" xfId="9267"/>
    <cellStyle name="Normal 28 2 3 4 2" xfId="34284"/>
    <cellStyle name="Normal 28 2 3 5" xfId="28491"/>
    <cellStyle name="Normal 28 2 4" xfId="26703"/>
    <cellStyle name="Normal 28 3" xfId="1622"/>
    <cellStyle name="Normal 28 3 10" xfId="27483"/>
    <cellStyle name="Normal 28 3 10 2" xfId="62344"/>
    <cellStyle name="Normal 28 3 11" xfId="62345"/>
    <cellStyle name="Normal 28 3 2" xfId="6247"/>
    <cellStyle name="Normal 28 3 2 2" xfId="20175"/>
    <cellStyle name="Normal 28 3 2 2 2" xfId="44739"/>
    <cellStyle name="Normal 28 3 2 2 3" xfId="62346"/>
    <cellStyle name="Normal 28 3 2 3" xfId="13787"/>
    <cellStyle name="Normal 28 3 2 3 2" xfId="38697"/>
    <cellStyle name="Normal 28 3 2 4" xfId="10202"/>
    <cellStyle name="Normal 28 3 2 4 2" xfId="35219"/>
    <cellStyle name="Normal 28 3 2 5" xfId="31346"/>
    <cellStyle name="Normal 28 3 3" xfId="4293"/>
    <cellStyle name="Normal 28 3 3 2" xfId="21017"/>
    <cellStyle name="Normal 28 3 3 2 2" xfId="45578"/>
    <cellStyle name="Normal 28 3 3 2 3" xfId="62347"/>
    <cellStyle name="Normal 28 3 3 3" xfId="12869"/>
    <cellStyle name="Normal 28 3 3 3 2" xfId="37886"/>
    <cellStyle name="Normal 28 3 3 4" xfId="29415"/>
    <cellStyle name="Normal 28 3 4" xfId="14851"/>
    <cellStyle name="Normal 28 3 4 2" xfId="22028"/>
    <cellStyle name="Normal 28 3 4 2 2" xfId="46587"/>
    <cellStyle name="Normal 28 3 4 2 3" xfId="62348"/>
    <cellStyle name="Normal 28 3 4 3" xfId="39695"/>
    <cellStyle name="Normal 28 3 4 4" xfId="62349"/>
    <cellStyle name="Normal 28 3 5" xfId="15674"/>
    <cellStyle name="Normal 28 3 5 2" xfId="23050"/>
    <cellStyle name="Normal 28 3 5 2 2" xfId="47593"/>
    <cellStyle name="Normal 28 3 5 2 3" xfId="62350"/>
    <cellStyle name="Normal 28 3 5 3" xfId="40471"/>
    <cellStyle name="Normal 28 3 5 4" xfId="62351"/>
    <cellStyle name="Normal 28 3 6" xfId="16732"/>
    <cellStyle name="Normal 28 3 6 2" xfId="24152"/>
    <cellStyle name="Normal 28 3 6 2 2" xfId="48691"/>
    <cellStyle name="Normal 28 3 6 2 3" xfId="62352"/>
    <cellStyle name="Normal 28 3 6 3" xfId="41486"/>
    <cellStyle name="Normal 28 3 6 4" xfId="62353"/>
    <cellStyle name="Normal 28 3 7" xfId="17816"/>
    <cellStyle name="Normal 28 3 7 2" xfId="25258"/>
    <cellStyle name="Normal 28 3 7 2 2" xfId="49781"/>
    <cellStyle name="Normal 28 3 7 2 3" xfId="62354"/>
    <cellStyle name="Normal 28 3 7 3" xfId="42515"/>
    <cellStyle name="Normal 28 3 7 4" xfId="62355"/>
    <cellStyle name="Normal 28 3 8" xfId="19703"/>
    <cellStyle name="Normal 28 3 8 2" xfId="44279"/>
    <cellStyle name="Normal 28 3 8 3" xfId="62356"/>
    <cellStyle name="Normal 28 3 9" xfId="8249"/>
    <cellStyle name="Normal 28 3 9 2" xfId="33266"/>
    <cellStyle name="Normal 28 4" xfId="2476"/>
    <cellStyle name="Normal 28 5" xfId="2610"/>
    <cellStyle name="Normal 28 6" xfId="3114"/>
    <cellStyle name="Normal 28 6 2" xfId="7279"/>
    <cellStyle name="Normal 28 6 2 2" xfId="26265"/>
    <cellStyle name="Normal 28 6 2 2 2" xfId="50788"/>
    <cellStyle name="Normal 28 6 2 3" xfId="11209"/>
    <cellStyle name="Normal 28 6 2 3 2" xfId="36226"/>
    <cellStyle name="Normal 28 6 2 4" xfId="32353"/>
    <cellStyle name="Normal 28 6 3" xfId="5300"/>
    <cellStyle name="Normal 28 6 3 2" xfId="12870"/>
    <cellStyle name="Normal 28 6 3 2 2" xfId="37887"/>
    <cellStyle name="Normal 28 6 3 3" xfId="30422"/>
    <cellStyle name="Normal 28 6 4" xfId="9266"/>
    <cellStyle name="Normal 28 6 4 2" xfId="34283"/>
    <cellStyle name="Normal 28 6 5" xfId="28490"/>
    <cellStyle name="Normal 28 7" xfId="19036"/>
    <cellStyle name="Normal 28_Sheet2" xfId="610"/>
    <cellStyle name="Normal 280" xfId="1624"/>
    <cellStyle name="Normal 280 10" xfId="27485"/>
    <cellStyle name="Normal 280 10 2" xfId="62357"/>
    <cellStyle name="Normal 280 11" xfId="62358"/>
    <cellStyle name="Normal 280 2" xfId="3116"/>
    <cellStyle name="Normal 280 2 2" xfId="7281"/>
    <cellStyle name="Normal 280 2 2 2" xfId="26267"/>
    <cellStyle name="Normal 280 2 2 2 2" xfId="50790"/>
    <cellStyle name="Normal 280 2 2 2 3" xfId="62359"/>
    <cellStyle name="Normal 280 2 2 3" xfId="18773"/>
    <cellStyle name="Normal 280 2 2 3 2" xfId="43467"/>
    <cellStyle name="Normal 280 2 2 4" xfId="11211"/>
    <cellStyle name="Normal 280 2 2 4 2" xfId="36228"/>
    <cellStyle name="Normal 280 2 2 5" xfId="32355"/>
    <cellStyle name="Normal 280 2 3" xfId="5302"/>
    <cellStyle name="Normal 280 2 3 2" xfId="12871"/>
    <cellStyle name="Normal 280 2 3 2 2" xfId="37888"/>
    <cellStyle name="Normal 280 2 3 3" xfId="30424"/>
    <cellStyle name="Normal 280 2 4" xfId="9268"/>
    <cellStyle name="Normal 280 2 4 2" xfId="34285"/>
    <cellStyle name="Normal 280 2 5" xfId="28492"/>
    <cellStyle name="Normal 280 2 5 2" xfId="62360"/>
    <cellStyle name="Normal 280 2 6" xfId="62361"/>
    <cellStyle name="Normal 280 3" xfId="6249"/>
    <cellStyle name="Normal 280 3 2" xfId="21019"/>
    <cellStyle name="Normal 280 3 2 2" xfId="45580"/>
    <cellStyle name="Normal 280 3 2 3" xfId="62362"/>
    <cellStyle name="Normal 280 3 3" xfId="14461"/>
    <cellStyle name="Normal 280 3 3 2" xfId="39335"/>
    <cellStyle name="Normal 280 3 4" xfId="10204"/>
    <cellStyle name="Normal 280 3 4 2" xfId="35221"/>
    <cellStyle name="Normal 280 3 5" xfId="31348"/>
    <cellStyle name="Normal 280 4" xfId="4295"/>
    <cellStyle name="Normal 280 4 2" xfId="22030"/>
    <cellStyle name="Normal 280 4 2 2" xfId="46589"/>
    <cellStyle name="Normal 280 4 2 3" xfId="62363"/>
    <cellStyle name="Normal 280 4 3" xfId="12872"/>
    <cellStyle name="Normal 280 4 3 2" xfId="37889"/>
    <cellStyle name="Normal 280 4 4" xfId="29417"/>
    <cellStyle name="Normal 280 5" xfId="15676"/>
    <cellStyle name="Normal 280 5 2" xfId="23052"/>
    <cellStyle name="Normal 280 5 2 2" xfId="47595"/>
    <cellStyle name="Normal 280 5 2 3" xfId="62364"/>
    <cellStyle name="Normal 280 5 3" xfId="40473"/>
    <cellStyle name="Normal 280 5 4" xfId="62365"/>
    <cellStyle name="Normal 280 6" xfId="16734"/>
    <cellStyle name="Normal 280 6 2" xfId="24154"/>
    <cellStyle name="Normal 280 6 2 2" xfId="48693"/>
    <cellStyle name="Normal 280 6 2 3" xfId="62366"/>
    <cellStyle name="Normal 280 6 3" xfId="41488"/>
    <cellStyle name="Normal 280 6 4" xfId="62367"/>
    <cellStyle name="Normal 280 7" xfId="17818"/>
    <cellStyle name="Normal 280 7 2" xfId="25260"/>
    <cellStyle name="Normal 280 7 2 2" xfId="49783"/>
    <cellStyle name="Normal 280 7 2 3" xfId="62368"/>
    <cellStyle name="Normal 280 7 3" xfId="42517"/>
    <cellStyle name="Normal 280 7 4" xfId="62369"/>
    <cellStyle name="Normal 280 8" xfId="19705"/>
    <cellStyle name="Normal 280 8 2" xfId="44281"/>
    <cellStyle name="Normal 280 8 3" xfId="62370"/>
    <cellStyle name="Normal 280 9" xfId="8251"/>
    <cellStyle name="Normal 280 9 2" xfId="33268"/>
    <cellStyle name="Normal 281" xfId="1625"/>
    <cellStyle name="Normal 281 10" xfId="27486"/>
    <cellStyle name="Normal 281 10 2" xfId="62371"/>
    <cellStyle name="Normal 281 11" xfId="62372"/>
    <cellStyle name="Normal 281 2" xfId="3117"/>
    <cellStyle name="Normal 281 2 2" xfId="7282"/>
    <cellStyle name="Normal 281 2 2 2" xfId="26268"/>
    <cellStyle name="Normal 281 2 2 2 2" xfId="50791"/>
    <cellStyle name="Normal 281 2 2 2 3" xfId="62373"/>
    <cellStyle name="Normal 281 2 2 3" xfId="18774"/>
    <cellStyle name="Normal 281 2 2 3 2" xfId="43468"/>
    <cellStyle name="Normal 281 2 2 4" xfId="11212"/>
    <cellStyle name="Normal 281 2 2 4 2" xfId="36229"/>
    <cellStyle name="Normal 281 2 2 5" xfId="32356"/>
    <cellStyle name="Normal 281 2 3" xfId="5303"/>
    <cellStyle name="Normal 281 2 3 2" xfId="12873"/>
    <cellStyle name="Normal 281 2 3 2 2" xfId="37890"/>
    <cellStyle name="Normal 281 2 3 3" xfId="30425"/>
    <cellStyle name="Normal 281 2 4" xfId="9269"/>
    <cellStyle name="Normal 281 2 4 2" xfId="34286"/>
    <cellStyle name="Normal 281 2 5" xfId="28493"/>
    <cellStyle name="Normal 281 2 5 2" xfId="62374"/>
    <cellStyle name="Normal 281 2 6" xfId="62375"/>
    <cellStyle name="Normal 281 3" xfId="6250"/>
    <cellStyle name="Normal 281 3 2" xfId="21020"/>
    <cellStyle name="Normal 281 3 2 2" xfId="45581"/>
    <cellStyle name="Normal 281 3 2 3" xfId="62376"/>
    <cellStyle name="Normal 281 3 3" xfId="14462"/>
    <cellStyle name="Normal 281 3 3 2" xfId="39336"/>
    <cellStyle name="Normal 281 3 4" xfId="10205"/>
    <cellStyle name="Normal 281 3 4 2" xfId="35222"/>
    <cellStyle name="Normal 281 3 5" xfId="31349"/>
    <cellStyle name="Normal 281 4" xfId="4296"/>
    <cellStyle name="Normal 281 4 2" xfId="22031"/>
    <cellStyle name="Normal 281 4 2 2" xfId="46590"/>
    <cellStyle name="Normal 281 4 2 3" xfId="62377"/>
    <cellStyle name="Normal 281 4 3" xfId="12874"/>
    <cellStyle name="Normal 281 4 3 2" xfId="37891"/>
    <cellStyle name="Normal 281 4 4" xfId="29418"/>
    <cellStyle name="Normal 281 5" xfId="15677"/>
    <cellStyle name="Normal 281 5 2" xfId="23053"/>
    <cellStyle name="Normal 281 5 2 2" xfId="47596"/>
    <cellStyle name="Normal 281 5 2 3" xfId="62378"/>
    <cellStyle name="Normal 281 5 3" xfId="40474"/>
    <cellStyle name="Normal 281 5 4" xfId="62379"/>
    <cellStyle name="Normal 281 6" xfId="16735"/>
    <cellStyle name="Normal 281 6 2" xfId="24155"/>
    <cellStyle name="Normal 281 6 2 2" xfId="48694"/>
    <cellStyle name="Normal 281 6 2 3" xfId="62380"/>
    <cellStyle name="Normal 281 6 3" xfId="41489"/>
    <cellStyle name="Normal 281 6 4" xfId="62381"/>
    <cellStyle name="Normal 281 7" xfId="17819"/>
    <cellStyle name="Normal 281 7 2" xfId="25261"/>
    <cellStyle name="Normal 281 7 2 2" xfId="49784"/>
    <cellStyle name="Normal 281 7 2 3" xfId="62382"/>
    <cellStyle name="Normal 281 7 3" xfId="42518"/>
    <cellStyle name="Normal 281 7 4" xfId="62383"/>
    <cellStyle name="Normal 281 8" xfId="19706"/>
    <cellStyle name="Normal 281 8 2" xfId="44282"/>
    <cellStyle name="Normal 281 8 3" xfId="62384"/>
    <cellStyle name="Normal 281 9" xfId="8252"/>
    <cellStyle name="Normal 281 9 2" xfId="33269"/>
    <cellStyle name="Normal 282" xfId="1626"/>
    <cellStyle name="Normal 282 10" xfId="27487"/>
    <cellStyle name="Normal 282 10 2" xfId="62385"/>
    <cellStyle name="Normal 282 11" xfId="62386"/>
    <cellStyle name="Normal 282 2" xfId="3118"/>
    <cellStyle name="Normal 282 2 2" xfId="7283"/>
    <cellStyle name="Normal 282 2 2 2" xfId="26269"/>
    <cellStyle name="Normal 282 2 2 2 2" xfId="50792"/>
    <cellStyle name="Normal 282 2 2 2 3" xfId="62387"/>
    <cellStyle name="Normal 282 2 2 3" xfId="18775"/>
    <cellStyle name="Normal 282 2 2 3 2" xfId="43469"/>
    <cellStyle name="Normal 282 2 2 4" xfId="11213"/>
    <cellStyle name="Normal 282 2 2 4 2" xfId="36230"/>
    <cellStyle name="Normal 282 2 2 5" xfId="32357"/>
    <cellStyle name="Normal 282 2 3" xfId="5304"/>
    <cellStyle name="Normal 282 2 3 2" xfId="12875"/>
    <cellStyle name="Normal 282 2 3 2 2" xfId="37892"/>
    <cellStyle name="Normal 282 2 3 3" xfId="30426"/>
    <cellStyle name="Normal 282 2 4" xfId="9270"/>
    <cellStyle name="Normal 282 2 4 2" xfId="34287"/>
    <cellStyle name="Normal 282 2 5" xfId="28494"/>
    <cellStyle name="Normal 282 2 5 2" xfId="62388"/>
    <cellStyle name="Normal 282 2 6" xfId="62389"/>
    <cellStyle name="Normal 282 3" xfId="6251"/>
    <cellStyle name="Normal 282 3 2" xfId="21021"/>
    <cellStyle name="Normal 282 3 2 2" xfId="45582"/>
    <cellStyle name="Normal 282 3 2 3" xfId="62390"/>
    <cellStyle name="Normal 282 3 3" xfId="14463"/>
    <cellStyle name="Normal 282 3 3 2" xfId="39337"/>
    <cellStyle name="Normal 282 3 4" xfId="10206"/>
    <cellStyle name="Normal 282 3 4 2" xfId="35223"/>
    <cellStyle name="Normal 282 3 5" xfId="31350"/>
    <cellStyle name="Normal 282 4" xfId="4297"/>
    <cellStyle name="Normal 282 4 2" xfId="22032"/>
    <cellStyle name="Normal 282 4 2 2" xfId="46591"/>
    <cellStyle name="Normal 282 4 2 3" xfId="62391"/>
    <cellStyle name="Normal 282 4 3" xfId="12876"/>
    <cellStyle name="Normal 282 4 3 2" xfId="37893"/>
    <cellStyle name="Normal 282 4 4" xfId="29419"/>
    <cellStyle name="Normal 282 5" xfId="15678"/>
    <cellStyle name="Normal 282 5 2" xfId="23054"/>
    <cellStyle name="Normal 282 5 2 2" xfId="47597"/>
    <cellStyle name="Normal 282 5 2 3" xfId="62392"/>
    <cellStyle name="Normal 282 5 3" xfId="40475"/>
    <cellStyle name="Normal 282 5 4" xfId="62393"/>
    <cellStyle name="Normal 282 6" xfId="16736"/>
    <cellStyle name="Normal 282 6 2" xfId="24156"/>
    <cellStyle name="Normal 282 6 2 2" xfId="48695"/>
    <cellStyle name="Normal 282 6 2 3" xfId="62394"/>
    <cellStyle name="Normal 282 6 3" xfId="41490"/>
    <cellStyle name="Normal 282 6 4" xfId="62395"/>
    <cellStyle name="Normal 282 7" xfId="17820"/>
    <cellStyle name="Normal 282 7 2" xfId="25262"/>
    <cellStyle name="Normal 282 7 2 2" xfId="49785"/>
    <cellStyle name="Normal 282 7 2 3" xfId="62396"/>
    <cellStyle name="Normal 282 7 3" xfId="42519"/>
    <cellStyle name="Normal 282 7 4" xfId="62397"/>
    <cellStyle name="Normal 282 8" xfId="19707"/>
    <cellStyle name="Normal 282 8 2" xfId="44283"/>
    <cellStyle name="Normal 282 8 3" xfId="62398"/>
    <cellStyle name="Normal 282 9" xfId="8253"/>
    <cellStyle name="Normal 282 9 2" xfId="33270"/>
    <cellStyle name="Normal 283" xfId="1627"/>
    <cellStyle name="Normal 283 10" xfId="27488"/>
    <cellStyle name="Normal 283 10 2" xfId="62399"/>
    <cellStyle name="Normal 283 11" xfId="62400"/>
    <cellStyle name="Normal 283 2" xfId="3119"/>
    <cellStyle name="Normal 283 2 2" xfId="7284"/>
    <cellStyle name="Normal 283 2 2 2" xfId="26270"/>
    <cellStyle name="Normal 283 2 2 2 2" xfId="50793"/>
    <cellStyle name="Normal 283 2 2 2 3" xfId="62401"/>
    <cellStyle name="Normal 283 2 2 3" xfId="18776"/>
    <cellStyle name="Normal 283 2 2 3 2" xfId="43470"/>
    <cellStyle name="Normal 283 2 2 4" xfId="11214"/>
    <cellStyle name="Normal 283 2 2 4 2" xfId="36231"/>
    <cellStyle name="Normal 283 2 2 5" xfId="32358"/>
    <cellStyle name="Normal 283 2 3" xfId="5305"/>
    <cellStyle name="Normal 283 2 3 2" xfId="12877"/>
    <cellStyle name="Normal 283 2 3 2 2" xfId="37894"/>
    <cellStyle name="Normal 283 2 3 3" xfId="30427"/>
    <cellStyle name="Normal 283 2 4" xfId="9271"/>
    <cellStyle name="Normal 283 2 4 2" xfId="34288"/>
    <cellStyle name="Normal 283 2 5" xfId="28495"/>
    <cellStyle name="Normal 283 2 5 2" xfId="62402"/>
    <cellStyle name="Normal 283 2 6" xfId="62403"/>
    <cellStyle name="Normal 283 3" xfId="6252"/>
    <cellStyle name="Normal 283 3 2" xfId="21022"/>
    <cellStyle name="Normal 283 3 2 2" xfId="45583"/>
    <cellStyle name="Normal 283 3 2 3" xfId="62404"/>
    <cellStyle name="Normal 283 3 3" xfId="14464"/>
    <cellStyle name="Normal 283 3 3 2" xfId="39338"/>
    <cellStyle name="Normal 283 3 4" xfId="10207"/>
    <cellStyle name="Normal 283 3 4 2" xfId="35224"/>
    <cellStyle name="Normal 283 3 5" xfId="31351"/>
    <cellStyle name="Normal 283 4" xfId="4298"/>
    <cellStyle name="Normal 283 4 2" xfId="22033"/>
    <cellStyle name="Normal 283 4 2 2" xfId="46592"/>
    <cellStyle name="Normal 283 4 2 3" xfId="62405"/>
    <cellStyle name="Normal 283 4 3" xfId="12878"/>
    <cellStyle name="Normal 283 4 3 2" xfId="37895"/>
    <cellStyle name="Normal 283 4 4" xfId="29420"/>
    <cellStyle name="Normal 283 5" xfId="15679"/>
    <cellStyle name="Normal 283 5 2" xfId="23055"/>
    <cellStyle name="Normal 283 5 2 2" xfId="47598"/>
    <cellStyle name="Normal 283 5 2 3" xfId="62406"/>
    <cellStyle name="Normal 283 5 3" xfId="40476"/>
    <cellStyle name="Normal 283 5 4" xfId="62407"/>
    <cellStyle name="Normal 283 6" xfId="16737"/>
    <cellStyle name="Normal 283 6 2" xfId="24157"/>
    <cellStyle name="Normal 283 6 2 2" xfId="48696"/>
    <cellStyle name="Normal 283 6 2 3" xfId="62408"/>
    <cellStyle name="Normal 283 6 3" xfId="41491"/>
    <cellStyle name="Normal 283 6 4" xfId="62409"/>
    <cellStyle name="Normal 283 7" xfId="17821"/>
    <cellStyle name="Normal 283 7 2" xfId="25263"/>
    <cellStyle name="Normal 283 7 2 2" xfId="49786"/>
    <cellStyle name="Normal 283 7 2 3" xfId="62410"/>
    <cellStyle name="Normal 283 7 3" xfId="42520"/>
    <cellStyle name="Normal 283 7 4" xfId="62411"/>
    <cellStyle name="Normal 283 8" xfId="19708"/>
    <cellStyle name="Normal 283 8 2" xfId="44284"/>
    <cellStyle name="Normal 283 8 3" xfId="62412"/>
    <cellStyle name="Normal 283 9" xfId="8254"/>
    <cellStyle name="Normal 283 9 2" xfId="33271"/>
    <cellStyle name="Normal 284" xfId="1628"/>
    <cellStyle name="Normal 284 10" xfId="27489"/>
    <cellStyle name="Normal 284 10 2" xfId="62413"/>
    <cellStyle name="Normal 284 11" xfId="62414"/>
    <cellStyle name="Normal 284 2" xfId="3120"/>
    <cellStyle name="Normal 284 2 2" xfId="7285"/>
    <cellStyle name="Normal 284 2 2 2" xfId="26271"/>
    <cellStyle name="Normal 284 2 2 2 2" xfId="50794"/>
    <cellStyle name="Normal 284 2 2 2 3" xfId="62415"/>
    <cellStyle name="Normal 284 2 2 3" xfId="18777"/>
    <cellStyle name="Normal 284 2 2 3 2" xfId="43471"/>
    <cellStyle name="Normal 284 2 2 4" xfId="11215"/>
    <cellStyle name="Normal 284 2 2 4 2" xfId="36232"/>
    <cellStyle name="Normal 284 2 2 5" xfId="32359"/>
    <cellStyle name="Normal 284 2 3" xfId="5306"/>
    <cellStyle name="Normal 284 2 3 2" xfId="12879"/>
    <cellStyle name="Normal 284 2 3 2 2" xfId="37896"/>
    <cellStyle name="Normal 284 2 3 3" xfId="30428"/>
    <cellStyle name="Normal 284 2 4" xfId="9272"/>
    <cellStyle name="Normal 284 2 4 2" xfId="34289"/>
    <cellStyle name="Normal 284 2 5" xfId="28496"/>
    <cellStyle name="Normal 284 2 5 2" xfId="62416"/>
    <cellStyle name="Normal 284 2 6" xfId="62417"/>
    <cellStyle name="Normal 284 3" xfId="6253"/>
    <cellStyle name="Normal 284 3 2" xfId="21023"/>
    <cellStyle name="Normal 284 3 2 2" xfId="45584"/>
    <cellStyle name="Normal 284 3 2 3" xfId="62418"/>
    <cellStyle name="Normal 284 3 3" xfId="14465"/>
    <cellStyle name="Normal 284 3 3 2" xfId="39339"/>
    <cellStyle name="Normal 284 3 4" xfId="10208"/>
    <cellStyle name="Normal 284 3 4 2" xfId="35225"/>
    <cellStyle name="Normal 284 3 5" xfId="31352"/>
    <cellStyle name="Normal 284 4" xfId="4299"/>
    <cellStyle name="Normal 284 4 2" xfId="22034"/>
    <cellStyle name="Normal 284 4 2 2" xfId="46593"/>
    <cellStyle name="Normal 284 4 2 3" xfId="62419"/>
    <cellStyle name="Normal 284 4 3" xfId="12880"/>
    <cellStyle name="Normal 284 4 3 2" xfId="37897"/>
    <cellStyle name="Normal 284 4 4" xfId="29421"/>
    <cellStyle name="Normal 284 5" xfId="15680"/>
    <cellStyle name="Normal 284 5 2" xfId="23056"/>
    <cellStyle name="Normal 284 5 2 2" xfId="47599"/>
    <cellStyle name="Normal 284 5 2 3" xfId="62420"/>
    <cellStyle name="Normal 284 5 3" xfId="40477"/>
    <cellStyle name="Normal 284 5 4" xfId="62421"/>
    <cellStyle name="Normal 284 6" xfId="16738"/>
    <cellStyle name="Normal 284 6 2" xfId="24158"/>
    <cellStyle name="Normal 284 6 2 2" xfId="48697"/>
    <cellStyle name="Normal 284 6 2 3" xfId="62422"/>
    <cellStyle name="Normal 284 6 3" xfId="41492"/>
    <cellStyle name="Normal 284 6 4" xfId="62423"/>
    <cellStyle name="Normal 284 7" xfId="17822"/>
    <cellStyle name="Normal 284 7 2" xfId="25264"/>
    <cellStyle name="Normal 284 7 2 2" xfId="49787"/>
    <cellStyle name="Normal 284 7 2 3" xfId="62424"/>
    <cellStyle name="Normal 284 7 3" xfId="42521"/>
    <cellStyle name="Normal 284 7 4" xfId="62425"/>
    <cellStyle name="Normal 284 8" xfId="19709"/>
    <cellStyle name="Normal 284 8 2" xfId="44285"/>
    <cellStyle name="Normal 284 8 3" xfId="62426"/>
    <cellStyle name="Normal 284 9" xfId="8255"/>
    <cellStyle name="Normal 284 9 2" xfId="33272"/>
    <cellStyle name="Normal 285" xfId="1629"/>
    <cellStyle name="Normal 285 10" xfId="27490"/>
    <cellStyle name="Normal 285 10 2" xfId="62427"/>
    <cellStyle name="Normal 285 11" xfId="62428"/>
    <cellStyle name="Normal 285 2" xfId="3121"/>
    <cellStyle name="Normal 285 2 2" xfId="7286"/>
    <cellStyle name="Normal 285 2 2 2" xfId="26272"/>
    <cellStyle name="Normal 285 2 2 2 2" xfId="50795"/>
    <cellStyle name="Normal 285 2 2 2 3" xfId="62429"/>
    <cellStyle name="Normal 285 2 2 3" xfId="18778"/>
    <cellStyle name="Normal 285 2 2 3 2" xfId="43472"/>
    <cellStyle name="Normal 285 2 2 4" xfId="11216"/>
    <cellStyle name="Normal 285 2 2 4 2" xfId="36233"/>
    <cellStyle name="Normal 285 2 2 5" xfId="32360"/>
    <cellStyle name="Normal 285 2 3" xfId="5307"/>
    <cellStyle name="Normal 285 2 3 2" xfId="12881"/>
    <cellStyle name="Normal 285 2 3 2 2" xfId="37898"/>
    <cellStyle name="Normal 285 2 3 3" xfId="30429"/>
    <cellStyle name="Normal 285 2 4" xfId="9273"/>
    <cellStyle name="Normal 285 2 4 2" xfId="34290"/>
    <cellStyle name="Normal 285 2 5" xfId="28497"/>
    <cellStyle name="Normal 285 2 5 2" xfId="62430"/>
    <cellStyle name="Normal 285 2 6" xfId="62431"/>
    <cellStyle name="Normal 285 3" xfId="6254"/>
    <cellStyle name="Normal 285 3 2" xfId="21024"/>
    <cellStyle name="Normal 285 3 2 2" xfId="45585"/>
    <cellStyle name="Normal 285 3 2 3" xfId="62432"/>
    <cellStyle name="Normal 285 3 3" xfId="14466"/>
    <cellStyle name="Normal 285 3 3 2" xfId="39340"/>
    <cellStyle name="Normal 285 3 4" xfId="10209"/>
    <cellStyle name="Normal 285 3 4 2" xfId="35226"/>
    <cellStyle name="Normal 285 3 5" xfId="31353"/>
    <cellStyle name="Normal 285 4" xfId="4300"/>
    <cellStyle name="Normal 285 4 2" xfId="22035"/>
    <cellStyle name="Normal 285 4 2 2" xfId="46594"/>
    <cellStyle name="Normal 285 4 2 3" xfId="62433"/>
    <cellStyle name="Normal 285 4 3" xfId="12882"/>
    <cellStyle name="Normal 285 4 3 2" xfId="37899"/>
    <cellStyle name="Normal 285 4 4" xfId="29422"/>
    <cellStyle name="Normal 285 5" xfId="15681"/>
    <cellStyle name="Normal 285 5 2" xfId="23057"/>
    <cellStyle name="Normal 285 5 2 2" xfId="47600"/>
    <cellStyle name="Normal 285 5 2 3" xfId="62434"/>
    <cellStyle name="Normal 285 5 3" xfId="40478"/>
    <cellStyle name="Normal 285 5 4" xfId="62435"/>
    <cellStyle name="Normal 285 6" xfId="16739"/>
    <cellStyle name="Normal 285 6 2" xfId="24159"/>
    <cellStyle name="Normal 285 6 2 2" xfId="48698"/>
    <cellStyle name="Normal 285 6 2 3" xfId="62436"/>
    <cellStyle name="Normal 285 6 3" xfId="41493"/>
    <cellStyle name="Normal 285 6 4" xfId="62437"/>
    <cellStyle name="Normal 285 7" xfId="17823"/>
    <cellStyle name="Normal 285 7 2" xfId="25265"/>
    <cellStyle name="Normal 285 7 2 2" xfId="49788"/>
    <cellStyle name="Normal 285 7 2 3" xfId="62438"/>
    <cellStyle name="Normal 285 7 3" xfId="42522"/>
    <cellStyle name="Normal 285 7 4" xfId="62439"/>
    <cellStyle name="Normal 285 8" xfId="19710"/>
    <cellStyle name="Normal 285 8 2" xfId="44286"/>
    <cellStyle name="Normal 285 8 3" xfId="62440"/>
    <cellStyle name="Normal 285 9" xfId="8256"/>
    <cellStyle name="Normal 285 9 2" xfId="33273"/>
    <cellStyle name="Normal 286" xfId="1630"/>
    <cellStyle name="Normal 286 10" xfId="27491"/>
    <cellStyle name="Normal 286 10 2" xfId="62441"/>
    <cellStyle name="Normal 286 11" xfId="62442"/>
    <cellStyle name="Normal 286 2" xfId="3122"/>
    <cellStyle name="Normal 286 2 2" xfId="7287"/>
    <cellStyle name="Normal 286 2 2 2" xfId="26273"/>
    <cellStyle name="Normal 286 2 2 2 2" xfId="50796"/>
    <cellStyle name="Normal 286 2 2 2 3" xfId="62443"/>
    <cellStyle name="Normal 286 2 2 3" xfId="18779"/>
    <cellStyle name="Normal 286 2 2 3 2" xfId="43473"/>
    <cellStyle name="Normal 286 2 2 4" xfId="11217"/>
    <cellStyle name="Normal 286 2 2 4 2" xfId="36234"/>
    <cellStyle name="Normal 286 2 2 5" xfId="32361"/>
    <cellStyle name="Normal 286 2 3" xfId="5308"/>
    <cellStyle name="Normal 286 2 3 2" xfId="12883"/>
    <cellStyle name="Normal 286 2 3 2 2" xfId="37900"/>
    <cellStyle name="Normal 286 2 3 3" xfId="30430"/>
    <cellStyle name="Normal 286 2 4" xfId="9274"/>
    <cellStyle name="Normal 286 2 4 2" xfId="34291"/>
    <cellStyle name="Normal 286 2 5" xfId="28498"/>
    <cellStyle name="Normal 286 2 5 2" xfId="62444"/>
    <cellStyle name="Normal 286 2 6" xfId="62445"/>
    <cellStyle name="Normal 286 3" xfId="6255"/>
    <cellStyle name="Normal 286 3 2" xfId="21025"/>
    <cellStyle name="Normal 286 3 2 2" xfId="45586"/>
    <cellStyle name="Normal 286 3 2 3" xfId="62446"/>
    <cellStyle name="Normal 286 3 3" xfId="14467"/>
    <cellStyle name="Normal 286 3 3 2" xfId="39341"/>
    <cellStyle name="Normal 286 3 4" xfId="10210"/>
    <cellStyle name="Normal 286 3 4 2" xfId="35227"/>
    <cellStyle name="Normal 286 3 5" xfId="31354"/>
    <cellStyle name="Normal 286 4" xfId="4301"/>
    <cellStyle name="Normal 286 4 2" xfId="22036"/>
    <cellStyle name="Normal 286 4 2 2" xfId="46595"/>
    <cellStyle name="Normal 286 4 2 3" xfId="62447"/>
    <cellStyle name="Normal 286 4 3" xfId="12884"/>
    <cellStyle name="Normal 286 4 3 2" xfId="37901"/>
    <cellStyle name="Normal 286 4 4" xfId="29423"/>
    <cellStyle name="Normal 286 5" xfId="15682"/>
    <cellStyle name="Normal 286 5 2" xfId="23058"/>
    <cellStyle name="Normal 286 5 2 2" xfId="47601"/>
    <cellStyle name="Normal 286 5 2 3" xfId="62448"/>
    <cellStyle name="Normal 286 5 3" xfId="40479"/>
    <cellStyle name="Normal 286 5 4" xfId="62449"/>
    <cellStyle name="Normal 286 6" xfId="16740"/>
    <cellStyle name="Normal 286 6 2" xfId="24160"/>
    <cellStyle name="Normal 286 6 2 2" xfId="48699"/>
    <cellStyle name="Normal 286 6 2 3" xfId="62450"/>
    <cellStyle name="Normal 286 6 3" xfId="41494"/>
    <cellStyle name="Normal 286 6 4" xfId="62451"/>
    <cellStyle name="Normal 286 7" xfId="17824"/>
    <cellStyle name="Normal 286 7 2" xfId="25266"/>
    <cellStyle name="Normal 286 7 2 2" xfId="49789"/>
    <cellStyle name="Normal 286 7 2 3" xfId="62452"/>
    <cellStyle name="Normal 286 7 3" xfId="42523"/>
    <cellStyle name="Normal 286 7 4" xfId="62453"/>
    <cellStyle name="Normal 286 8" xfId="19711"/>
    <cellStyle name="Normal 286 8 2" xfId="44287"/>
    <cellStyle name="Normal 286 8 3" xfId="62454"/>
    <cellStyle name="Normal 286 9" xfId="8257"/>
    <cellStyle name="Normal 286 9 2" xfId="33274"/>
    <cellStyle name="Normal 287" xfId="1631"/>
    <cellStyle name="Normal 287 10" xfId="27492"/>
    <cellStyle name="Normal 287 10 2" xfId="62455"/>
    <cellStyle name="Normal 287 11" xfId="62456"/>
    <cellStyle name="Normal 287 2" xfId="3123"/>
    <cellStyle name="Normal 287 2 2" xfId="7288"/>
    <cellStyle name="Normal 287 2 2 2" xfId="26274"/>
    <cellStyle name="Normal 287 2 2 2 2" xfId="50797"/>
    <cellStyle name="Normal 287 2 2 2 3" xfId="62457"/>
    <cellStyle name="Normal 287 2 2 3" xfId="18780"/>
    <cellStyle name="Normal 287 2 2 3 2" xfId="43474"/>
    <cellStyle name="Normal 287 2 2 4" xfId="11218"/>
    <cellStyle name="Normal 287 2 2 4 2" xfId="36235"/>
    <cellStyle name="Normal 287 2 2 5" xfId="32362"/>
    <cellStyle name="Normal 287 2 3" xfId="5309"/>
    <cellStyle name="Normal 287 2 3 2" xfId="12885"/>
    <cellStyle name="Normal 287 2 3 2 2" xfId="37902"/>
    <cellStyle name="Normal 287 2 3 3" xfId="30431"/>
    <cellStyle name="Normal 287 2 4" xfId="9275"/>
    <cellStyle name="Normal 287 2 4 2" xfId="34292"/>
    <cellStyle name="Normal 287 2 5" xfId="28499"/>
    <cellStyle name="Normal 287 2 5 2" xfId="62458"/>
    <cellStyle name="Normal 287 2 6" xfId="62459"/>
    <cellStyle name="Normal 287 3" xfId="6256"/>
    <cellStyle name="Normal 287 3 2" xfId="21026"/>
    <cellStyle name="Normal 287 3 2 2" xfId="45587"/>
    <cellStyle name="Normal 287 3 2 3" xfId="62460"/>
    <cellStyle name="Normal 287 3 3" xfId="14468"/>
    <cellStyle name="Normal 287 3 3 2" xfId="39342"/>
    <cellStyle name="Normal 287 3 4" xfId="10211"/>
    <cellStyle name="Normal 287 3 4 2" xfId="35228"/>
    <cellStyle name="Normal 287 3 5" xfId="31355"/>
    <cellStyle name="Normal 287 4" xfId="4302"/>
    <cellStyle name="Normal 287 4 2" xfId="22037"/>
    <cellStyle name="Normal 287 4 2 2" xfId="46596"/>
    <cellStyle name="Normal 287 4 2 3" xfId="62461"/>
    <cellStyle name="Normal 287 4 3" xfId="12886"/>
    <cellStyle name="Normal 287 4 3 2" xfId="37903"/>
    <cellStyle name="Normal 287 4 4" xfId="29424"/>
    <cellStyle name="Normal 287 5" xfId="15683"/>
    <cellStyle name="Normal 287 5 2" xfId="23059"/>
    <cellStyle name="Normal 287 5 2 2" xfId="47602"/>
    <cellStyle name="Normal 287 5 2 3" xfId="62462"/>
    <cellStyle name="Normal 287 5 3" xfId="40480"/>
    <cellStyle name="Normal 287 5 4" xfId="62463"/>
    <cellStyle name="Normal 287 6" xfId="16741"/>
    <cellStyle name="Normal 287 6 2" xfId="24161"/>
    <cellStyle name="Normal 287 6 2 2" xfId="48700"/>
    <cellStyle name="Normal 287 6 2 3" xfId="62464"/>
    <cellStyle name="Normal 287 6 3" xfId="41495"/>
    <cellStyle name="Normal 287 6 4" xfId="62465"/>
    <cellStyle name="Normal 287 7" xfId="17825"/>
    <cellStyle name="Normal 287 7 2" xfId="25267"/>
    <cellStyle name="Normal 287 7 2 2" xfId="49790"/>
    <cellStyle name="Normal 287 7 2 3" xfId="62466"/>
    <cellStyle name="Normal 287 7 3" xfId="42524"/>
    <cellStyle name="Normal 287 7 4" xfId="62467"/>
    <cellStyle name="Normal 287 8" xfId="19712"/>
    <cellStyle name="Normal 287 8 2" xfId="44288"/>
    <cellStyle name="Normal 287 8 3" xfId="62468"/>
    <cellStyle name="Normal 287 9" xfId="8258"/>
    <cellStyle name="Normal 287 9 2" xfId="33275"/>
    <cellStyle name="Normal 288" xfId="1632"/>
    <cellStyle name="Normal 288 10" xfId="27493"/>
    <cellStyle name="Normal 288 10 2" xfId="62469"/>
    <cellStyle name="Normal 288 11" xfId="62470"/>
    <cellStyle name="Normal 288 2" xfId="3124"/>
    <cellStyle name="Normal 288 2 2" xfId="7289"/>
    <cellStyle name="Normal 288 2 2 2" xfId="26275"/>
    <cellStyle name="Normal 288 2 2 2 2" xfId="50798"/>
    <cellStyle name="Normal 288 2 2 2 3" xfId="62471"/>
    <cellStyle name="Normal 288 2 2 3" xfId="18781"/>
    <cellStyle name="Normal 288 2 2 3 2" xfId="43475"/>
    <cellStyle name="Normal 288 2 2 4" xfId="11219"/>
    <cellStyle name="Normal 288 2 2 4 2" xfId="36236"/>
    <cellStyle name="Normal 288 2 2 5" xfId="32363"/>
    <cellStyle name="Normal 288 2 3" xfId="5310"/>
    <cellStyle name="Normal 288 2 3 2" xfId="12887"/>
    <cellStyle name="Normal 288 2 3 2 2" xfId="37904"/>
    <cellStyle name="Normal 288 2 3 3" xfId="30432"/>
    <cellStyle name="Normal 288 2 4" xfId="9276"/>
    <cellStyle name="Normal 288 2 4 2" xfId="34293"/>
    <cellStyle name="Normal 288 2 5" xfId="28500"/>
    <cellStyle name="Normal 288 2 5 2" xfId="62472"/>
    <cellStyle name="Normal 288 2 6" xfId="62473"/>
    <cellStyle name="Normal 288 3" xfId="6257"/>
    <cellStyle name="Normal 288 3 2" xfId="21027"/>
    <cellStyle name="Normal 288 3 2 2" xfId="45588"/>
    <cellStyle name="Normal 288 3 2 3" xfId="62474"/>
    <cellStyle name="Normal 288 3 3" xfId="14469"/>
    <cellStyle name="Normal 288 3 3 2" xfId="39343"/>
    <cellStyle name="Normal 288 3 4" xfId="10212"/>
    <cellStyle name="Normal 288 3 4 2" xfId="35229"/>
    <cellStyle name="Normal 288 3 5" xfId="31356"/>
    <cellStyle name="Normal 288 4" xfId="4303"/>
    <cellStyle name="Normal 288 4 2" xfId="22038"/>
    <cellStyle name="Normal 288 4 2 2" xfId="46597"/>
    <cellStyle name="Normal 288 4 2 3" xfId="62475"/>
    <cellStyle name="Normal 288 4 3" xfId="12888"/>
    <cellStyle name="Normal 288 4 3 2" xfId="37905"/>
    <cellStyle name="Normal 288 4 4" xfId="29425"/>
    <cellStyle name="Normal 288 5" xfId="15684"/>
    <cellStyle name="Normal 288 5 2" xfId="23060"/>
    <cellStyle name="Normal 288 5 2 2" xfId="47603"/>
    <cellStyle name="Normal 288 5 2 3" xfId="62476"/>
    <cellStyle name="Normal 288 5 3" xfId="40481"/>
    <cellStyle name="Normal 288 5 4" xfId="62477"/>
    <cellStyle name="Normal 288 6" xfId="16742"/>
    <cellStyle name="Normal 288 6 2" xfId="24162"/>
    <cellStyle name="Normal 288 6 2 2" xfId="48701"/>
    <cellStyle name="Normal 288 6 2 3" xfId="62478"/>
    <cellStyle name="Normal 288 6 3" xfId="41496"/>
    <cellStyle name="Normal 288 6 4" xfId="62479"/>
    <cellStyle name="Normal 288 7" xfId="17826"/>
    <cellStyle name="Normal 288 7 2" xfId="25268"/>
    <cellStyle name="Normal 288 7 2 2" xfId="49791"/>
    <cellStyle name="Normal 288 7 2 3" xfId="62480"/>
    <cellStyle name="Normal 288 7 3" xfId="42525"/>
    <cellStyle name="Normal 288 7 4" xfId="62481"/>
    <cellStyle name="Normal 288 8" xfId="19713"/>
    <cellStyle name="Normal 288 8 2" xfId="44289"/>
    <cellStyle name="Normal 288 8 3" xfId="62482"/>
    <cellStyle name="Normal 288 9" xfId="8259"/>
    <cellStyle name="Normal 288 9 2" xfId="33276"/>
    <cellStyle name="Normal 289" xfId="1633"/>
    <cellStyle name="Normal 289 10" xfId="27494"/>
    <cellStyle name="Normal 289 10 2" xfId="62483"/>
    <cellStyle name="Normal 289 11" xfId="62484"/>
    <cellStyle name="Normal 289 2" xfId="3125"/>
    <cellStyle name="Normal 289 2 2" xfId="7290"/>
    <cellStyle name="Normal 289 2 2 2" xfId="26276"/>
    <cellStyle name="Normal 289 2 2 2 2" xfId="50799"/>
    <cellStyle name="Normal 289 2 2 2 3" xfId="62485"/>
    <cellStyle name="Normal 289 2 2 3" xfId="18782"/>
    <cellStyle name="Normal 289 2 2 3 2" xfId="43476"/>
    <cellStyle name="Normal 289 2 2 4" xfId="11220"/>
    <cellStyle name="Normal 289 2 2 4 2" xfId="36237"/>
    <cellStyle name="Normal 289 2 2 5" xfId="32364"/>
    <cellStyle name="Normal 289 2 3" xfId="5311"/>
    <cellStyle name="Normal 289 2 3 2" xfId="12889"/>
    <cellStyle name="Normal 289 2 3 2 2" xfId="37906"/>
    <cellStyle name="Normal 289 2 3 3" xfId="30433"/>
    <cellStyle name="Normal 289 2 4" xfId="9277"/>
    <cellStyle name="Normal 289 2 4 2" xfId="34294"/>
    <cellStyle name="Normal 289 2 5" xfId="28501"/>
    <cellStyle name="Normal 289 2 5 2" xfId="62486"/>
    <cellStyle name="Normal 289 2 6" xfId="62487"/>
    <cellStyle name="Normal 289 3" xfId="6258"/>
    <cellStyle name="Normal 289 3 2" xfId="21028"/>
    <cellStyle name="Normal 289 3 2 2" xfId="45589"/>
    <cellStyle name="Normal 289 3 2 3" xfId="62488"/>
    <cellStyle name="Normal 289 3 3" xfId="14470"/>
    <cellStyle name="Normal 289 3 3 2" xfId="39344"/>
    <cellStyle name="Normal 289 3 4" xfId="10213"/>
    <cellStyle name="Normal 289 3 4 2" xfId="35230"/>
    <cellStyle name="Normal 289 3 5" xfId="31357"/>
    <cellStyle name="Normal 289 4" xfId="4304"/>
    <cellStyle name="Normal 289 4 2" xfId="22039"/>
    <cellStyle name="Normal 289 4 2 2" xfId="46598"/>
    <cellStyle name="Normal 289 4 2 3" xfId="62489"/>
    <cellStyle name="Normal 289 4 3" xfId="12890"/>
    <cellStyle name="Normal 289 4 3 2" xfId="37907"/>
    <cellStyle name="Normal 289 4 4" xfId="29426"/>
    <cellStyle name="Normal 289 5" xfId="15685"/>
    <cellStyle name="Normal 289 5 2" xfId="23061"/>
    <cellStyle name="Normal 289 5 2 2" xfId="47604"/>
    <cellStyle name="Normal 289 5 2 3" xfId="62490"/>
    <cellStyle name="Normal 289 5 3" xfId="40482"/>
    <cellStyle name="Normal 289 5 4" xfId="62491"/>
    <cellStyle name="Normal 289 6" xfId="16743"/>
    <cellStyle name="Normal 289 6 2" xfId="24163"/>
    <cellStyle name="Normal 289 6 2 2" xfId="48702"/>
    <cellStyle name="Normal 289 6 2 3" xfId="62492"/>
    <cellStyle name="Normal 289 6 3" xfId="41497"/>
    <cellStyle name="Normal 289 6 4" xfId="62493"/>
    <cellStyle name="Normal 289 7" xfId="17827"/>
    <cellStyle name="Normal 289 7 2" xfId="25269"/>
    <cellStyle name="Normal 289 7 2 2" xfId="49792"/>
    <cellStyle name="Normal 289 7 2 3" xfId="62494"/>
    <cellStyle name="Normal 289 7 3" xfId="42526"/>
    <cellStyle name="Normal 289 7 4" xfId="62495"/>
    <cellStyle name="Normal 289 8" xfId="19714"/>
    <cellStyle name="Normal 289 8 2" xfId="44290"/>
    <cellStyle name="Normal 289 8 3" xfId="62496"/>
    <cellStyle name="Normal 289 9" xfId="8260"/>
    <cellStyle name="Normal 289 9 2" xfId="33277"/>
    <cellStyle name="Normal 29" xfId="492"/>
    <cellStyle name="Normal 29 2" xfId="493"/>
    <cellStyle name="Normal 29 2 2" xfId="1635"/>
    <cellStyle name="Normal 29 2 2 10" xfId="27496"/>
    <cellStyle name="Normal 29 2 2 10 2" xfId="62497"/>
    <cellStyle name="Normal 29 2 2 11" xfId="62498"/>
    <cellStyle name="Normal 29 2 2 2" xfId="6260"/>
    <cellStyle name="Normal 29 2 2 2 2" xfId="20178"/>
    <cellStyle name="Normal 29 2 2 2 2 2" xfId="44742"/>
    <cellStyle name="Normal 29 2 2 2 2 3" xfId="62499"/>
    <cellStyle name="Normal 29 2 2 2 3" xfId="13790"/>
    <cellStyle name="Normal 29 2 2 2 3 2" xfId="38700"/>
    <cellStyle name="Normal 29 2 2 2 4" xfId="10215"/>
    <cellStyle name="Normal 29 2 2 2 4 2" xfId="35232"/>
    <cellStyle name="Normal 29 2 2 2 5" xfId="31359"/>
    <cellStyle name="Normal 29 2 2 3" xfId="4306"/>
    <cellStyle name="Normal 29 2 2 3 2" xfId="21030"/>
    <cellStyle name="Normal 29 2 2 3 2 2" xfId="45591"/>
    <cellStyle name="Normal 29 2 2 3 2 3" xfId="62500"/>
    <cellStyle name="Normal 29 2 2 3 3" xfId="12891"/>
    <cellStyle name="Normal 29 2 2 3 3 2" xfId="37908"/>
    <cellStyle name="Normal 29 2 2 3 4" xfId="29428"/>
    <cellStyle name="Normal 29 2 2 4" xfId="14854"/>
    <cellStyle name="Normal 29 2 2 4 2" xfId="22041"/>
    <cellStyle name="Normal 29 2 2 4 2 2" xfId="46600"/>
    <cellStyle name="Normal 29 2 2 4 2 3" xfId="62501"/>
    <cellStyle name="Normal 29 2 2 4 3" xfId="39698"/>
    <cellStyle name="Normal 29 2 2 4 4" xfId="62502"/>
    <cellStyle name="Normal 29 2 2 5" xfId="15687"/>
    <cellStyle name="Normal 29 2 2 5 2" xfId="23063"/>
    <cellStyle name="Normal 29 2 2 5 2 2" xfId="47606"/>
    <cellStyle name="Normal 29 2 2 5 2 3" xfId="62503"/>
    <cellStyle name="Normal 29 2 2 5 3" xfId="40484"/>
    <cellStyle name="Normal 29 2 2 5 4" xfId="62504"/>
    <cellStyle name="Normal 29 2 2 6" xfId="16745"/>
    <cellStyle name="Normal 29 2 2 6 2" xfId="24165"/>
    <cellStyle name="Normal 29 2 2 6 2 2" xfId="48704"/>
    <cellStyle name="Normal 29 2 2 6 2 3" xfId="62505"/>
    <cellStyle name="Normal 29 2 2 6 3" xfId="41499"/>
    <cellStyle name="Normal 29 2 2 6 4" xfId="62506"/>
    <cellStyle name="Normal 29 2 2 7" xfId="17829"/>
    <cellStyle name="Normal 29 2 2 7 2" xfId="25271"/>
    <cellStyle name="Normal 29 2 2 7 2 2" xfId="49794"/>
    <cellStyle name="Normal 29 2 2 7 2 3" xfId="62507"/>
    <cellStyle name="Normal 29 2 2 7 3" xfId="42528"/>
    <cellStyle name="Normal 29 2 2 7 4" xfId="62508"/>
    <cellStyle name="Normal 29 2 2 8" xfId="19716"/>
    <cellStyle name="Normal 29 2 2 8 2" xfId="44292"/>
    <cellStyle name="Normal 29 2 2 8 3" xfId="62509"/>
    <cellStyle name="Normal 29 2 2 9" xfId="8262"/>
    <cellStyle name="Normal 29 2 2 9 2" xfId="33279"/>
    <cellStyle name="Normal 29 2 3" xfId="328"/>
    <cellStyle name="Normal 29 2 3 2" xfId="330"/>
    <cellStyle name="Normal 29 2 3 2 2" xfId="26278"/>
    <cellStyle name="Normal 29 2 3 2 2 2" xfId="50801"/>
    <cellStyle name="Normal 29 2 3 2 3" xfId="62510"/>
    <cellStyle name="Normal 29 2 3 3" xfId="3127"/>
    <cellStyle name="Normal 29 2 3 3 2" xfId="5313"/>
    <cellStyle name="Normal 29 2 3 3 2 2" xfId="12892"/>
    <cellStyle name="Normal 29 2 3 3 2 2 2" xfId="37909"/>
    <cellStyle name="Normal 29 2 3 3 2 3" xfId="30435"/>
    <cellStyle name="Normal 29 2 3 3 3" xfId="9279"/>
    <cellStyle name="Normal 29 2 3 3 3 2" xfId="34296"/>
    <cellStyle name="Normal 29 2 3 3 4" xfId="28503"/>
    <cellStyle name="Normal 29 2 3 4" xfId="7292"/>
    <cellStyle name="Normal 29 2 3 4 2" xfId="26939"/>
    <cellStyle name="Normal 29 2 3 4 2 2" xfId="51112"/>
    <cellStyle name="Normal 29 2 3 4 3" xfId="11222"/>
    <cellStyle name="Normal 29 2 3 4 3 2" xfId="36239"/>
    <cellStyle name="Normal 29 2 3 4 4" xfId="32366"/>
    <cellStyle name="Normal 29 2 3 5" xfId="62511"/>
    <cellStyle name="Normal 29 2 4" xfId="26677"/>
    <cellStyle name="Normal 29 3" xfId="1634"/>
    <cellStyle name="Normal 29 3 10" xfId="27495"/>
    <cellStyle name="Normal 29 3 10 2" xfId="62512"/>
    <cellStyle name="Normal 29 3 11" xfId="62513"/>
    <cellStyle name="Normal 29 3 2" xfId="6259"/>
    <cellStyle name="Normal 29 3 2 2" xfId="20177"/>
    <cellStyle name="Normal 29 3 2 2 2" xfId="44741"/>
    <cellStyle name="Normal 29 3 2 2 3" xfId="62514"/>
    <cellStyle name="Normal 29 3 2 3" xfId="13789"/>
    <cellStyle name="Normal 29 3 2 3 2" xfId="38699"/>
    <cellStyle name="Normal 29 3 2 4" xfId="10214"/>
    <cellStyle name="Normal 29 3 2 4 2" xfId="35231"/>
    <cellStyle name="Normal 29 3 2 5" xfId="31358"/>
    <cellStyle name="Normal 29 3 3" xfId="4305"/>
    <cellStyle name="Normal 29 3 3 2" xfId="21029"/>
    <cellStyle name="Normal 29 3 3 2 2" xfId="45590"/>
    <cellStyle name="Normal 29 3 3 2 3" xfId="62515"/>
    <cellStyle name="Normal 29 3 3 3" xfId="12893"/>
    <cellStyle name="Normal 29 3 3 3 2" xfId="37910"/>
    <cellStyle name="Normal 29 3 3 4" xfId="29427"/>
    <cellStyle name="Normal 29 3 4" xfId="14853"/>
    <cellStyle name="Normal 29 3 4 2" xfId="22040"/>
    <cellStyle name="Normal 29 3 4 2 2" xfId="46599"/>
    <cellStyle name="Normal 29 3 4 2 3" xfId="62516"/>
    <cellStyle name="Normal 29 3 4 3" xfId="39697"/>
    <cellStyle name="Normal 29 3 4 4" xfId="62517"/>
    <cellStyle name="Normal 29 3 5" xfId="15686"/>
    <cellStyle name="Normal 29 3 5 2" xfId="23062"/>
    <cellStyle name="Normal 29 3 5 2 2" xfId="47605"/>
    <cellStyle name="Normal 29 3 5 2 3" xfId="62518"/>
    <cellStyle name="Normal 29 3 5 3" xfId="40483"/>
    <cellStyle name="Normal 29 3 5 4" xfId="62519"/>
    <cellStyle name="Normal 29 3 6" xfId="16744"/>
    <cellStyle name="Normal 29 3 6 2" xfId="24164"/>
    <cellStyle name="Normal 29 3 6 2 2" xfId="48703"/>
    <cellStyle name="Normal 29 3 6 2 3" xfId="62520"/>
    <cellStyle name="Normal 29 3 6 3" xfId="41498"/>
    <cellStyle name="Normal 29 3 6 4" xfId="62521"/>
    <cellStyle name="Normal 29 3 7" xfId="17828"/>
    <cellStyle name="Normal 29 3 7 2" xfId="25270"/>
    <cellStyle name="Normal 29 3 7 2 2" xfId="49793"/>
    <cellStyle name="Normal 29 3 7 2 3" xfId="62522"/>
    <cellStyle name="Normal 29 3 7 3" xfId="42527"/>
    <cellStyle name="Normal 29 3 7 4" xfId="62523"/>
    <cellStyle name="Normal 29 3 8" xfId="19715"/>
    <cellStyle name="Normal 29 3 8 2" xfId="44291"/>
    <cellStyle name="Normal 29 3 8 3" xfId="62524"/>
    <cellStyle name="Normal 29 3 9" xfId="8261"/>
    <cellStyle name="Normal 29 3 9 2" xfId="33278"/>
    <cellStyle name="Normal 29 4" xfId="2518"/>
    <cellStyle name="Normal 29 5" xfId="2611"/>
    <cellStyle name="Normal 29 6" xfId="3126"/>
    <cellStyle name="Normal 29 6 2" xfId="7291"/>
    <cellStyle name="Normal 29 6 2 2" xfId="26277"/>
    <cellStyle name="Normal 29 6 2 2 2" xfId="50800"/>
    <cellStyle name="Normal 29 6 2 3" xfId="11221"/>
    <cellStyle name="Normal 29 6 2 3 2" xfId="36238"/>
    <cellStyle name="Normal 29 6 2 4" xfId="32365"/>
    <cellStyle name="Normal 29 6 3" xfId="5312"/>
    <cellStyle name="Normal 29 6 3 2" xfId="12894"/>
    <cellStyle name="Normal 29 6 3 2 2" xfId="37911"/>
    <cellStyle name="Normal 29 6 3 3" xfId="30434"/>
    <cellStyle name="Normal 29 6 4" xfId="9278"/>
    <cellStyle name="Normal 29 6 4 2" xfId="34295"/>
    <cellStyle name="Normal 29 6 5" xfId="28502"/>
    <cellStyle name="Normal 29 7" xfId="22716"/>
    <cellStyle name="Normal 29_Sheet2" xfId="609"/>
    <cellStyle name="Normal 290" xfId="1636"/>
    <cellStyle name="Normal 290 10" xfId="27497"/>
    <cellStyle name="Normal 290 10 2" xfId="62525"/>
    <cellStyle name="Normal 290 11" xfId="62526"/>
    <cellStyle name="Normal 290 2" xfId="3128"/>
    <cellStyle name="Normal 290 2 2" xfId="7293"/>
    <cellStyle name="Normal 290 2 2 2" xfId="26279"/>
    <cellStyle name="Normal 290 2 2 2 2" xfId="50802"/>
    <cellStyle name="Normal 290 2 2 2 3" xfId="62527"/>
    <cellStyle name="Normal 290 2 2 3" xfId="18783"/>
    <cellStyle name="Normal 290 2 2 3 2" xfId="43477"/>
    <cellStyle name="Normal 290 2 2 4" xfId="11223"/>
    <cellStyle name="Normal 290 2 2 4 2" xfId="36240"/>
    <cellStyle name="Normal 290 2 2 5" xfId="32367"/>
    <cellStyle name="Normal 290 2 3" xfId="5314"/>
    <cellStyle name="Normal 290 2 3 2" xfId="12895"/>
    <cellStyle name="Normal 290 2 3 2 2" xfId="37912"/>
    <cellStyle name="Normal 290 2 3 3" xfId="30436"/>
    <cellStyle name="Normal 290 2 4" xfId="9280"/>
    <cellStyle name="Normal 290 2 4 2" xfId="34297"/>
    <cellStyle name="Normal 290 2 5" xfId="28504"/>
    <cellStyle name="Normal 290 2 5 2" xfId="62528"/>
    <cellStyle name="Normal 290 2 6" xfId="62529"/>
    <cellStyle name="Normal 290 3" xfId="6261"/>
    <cellStyle name="Normal 290 3 2" xfId="21031"/>
    <cellStyle name="Normal 290 3 2 2" xfId="45592"/>
    <cellStyle name="Normal 290 3 2 3" xfId="62530"/>
    <cellStyle name="Normal 290 3 3" xfId="14471"/>
    <cellStyle name="Normal 290 3 3 2" xfId="39345"/>
    <cellStyle name="Normal 290 3 4" xfId="10216"/>
    <cellStyle name="Normal 290 3 4 2" xfId="35233"/>
    <cellStyle name="Normal 290 3 5" xfId="31360"/>
    <cellStyle name="Normal 290 4" xfId="4307"/>
    <cellStyle name="Normal 290 4 2" xfId="22042"/>
    <cellStyle name="Normal 290 4 2 2" xfId="46601"/>
    <cellStyle name="Normal 290 4 2 3" xfId="62531"/>
    <cellStyle name="Normal 290 4 3" xfId="12896"/>
    <cellStyle name="Normal 290 4 3 2" xfId="37913"/>
    <cellStyle name="Normal 290 4 4" xfId="29429"/>
    <cellStyle name="Normal 290 5" xfId="15688"/>
    <cellStyle name="Normal 290 5 2" xfId="23064"/>
    <cellStyle name="Normal 290 5 2 2" xfId="47607"/>
    <cellStyle name="Normal 290 5 2 3" xfId="62532"/>
    <cellStyle name="Normal 290 5 3" xfId="40485"/>
    <cellStyle name="Normal 290 5 4" xfId="62533"/>
    <cellStyle name="Normal 290 6" xfId="16746"/>
    <cellStyle name="Normal 290 6 2" xfId="24166"/>
    <cellStyle name="Normal 290 6 2 2" xfId="48705"/>
    <cellStyle name="Normal 290 6 2 3" xfId="62534"/>
    <cellStyle name="Normal 290 6 3" xfId="41500"/>
    <cellStyle name="Normal 290 6 4" xfId="62535"/>
    <cellStyle name="Normal 290 7" xfId="17830"/>
    <cellStyle name="Normal 290 7 2" xfId="25272"/>
    <cellStyle name="Normal 290 7 2 2" xfId="49795"/>
    <cellStyle name="Normal 290 7 2 3" xfId="62536"/>
    <cellStyle name="Normal 290 7 3" xfId="42529"/>
    <cellStyle name="Normal 290 7 4" xfId="62537"/>
    <cellStyle name="Normal 290 8" xfId="19717"/>
    <cellStyle name="Normal 290 8 2" xfId="44293"/>
    <cellStyle name="Normal 290 8 3" xfId="62538"/>
    <cellStyle name="Normal 290 9" xfId="8263"/>
    <cellStyle name="Normal 290 9 2" xfId="33280"/>
    <cellStyle name="Normal 291" xfId="1637"/>
    <cellStyle name="Normal 291 10" xfId="27498"/>
    <cellStyle name="Normal 291 10 2" xfId="62539"/>
    <cellStyle name="Normal 291 11" xfId="62540"/>
    <cellStyle name="Normal 291 2" xfId="3129"/>
    <cellStyle name="Normal 291 2 2" xfId="7294"/>
    <cellStyle name="Normal 291 2 2 2" xfId="26280"/>
    <cellStyle name="Normal 291 2 2 2 2" xfId="50803"/>
    <cellStyle name="Normal 291 2 2 2 3" xfId="62541"/>
    <cellStyle name="Normal 291 2 2 3" xfId="18784"/>
    <cellStyle name="Normal 291 2 2 3 2" xfId="43478"/>
    <cellStyle name="Normal 291 2 2 4" xfId="11224"/>
    <cellStyle name="Normal 291 2 2 4 2" xfId="36241"/>
    <cellStyle name="Normal 291 2 2 5" xfId="32368"/>
    <cellStyle name="Normal 291 2 3" xfId="5315"/>
    <cellStyle name="Normal 291 2 3 2" xfId="12897"/>
    <cellStyle name="Normal 291 2 3 2 2" xfId="37914"/>
    <cellStyle name="Normal 291 2 3 3" xfId="30437"/>
    <cellStyle name="Normal 291 2 4" xfId="9281"/>
    <cellStyle name="Normal 291 2 4 2" xfId="34298"/>
    <cellStyle name="Normal 291 2 5" xfId="28505"/>
    <cellStyle name="Normal 291 2 5 2" xfId="62542"/>
    <cellStyle name="Normal 291 2 6" xfId="62543"/>
    <cellStyle name="Normal 291 3" xfId="6262"/>
    <cellStyle name="Normal 291 3 2" xfId="21032"/>
    <cellStyle name="Normal 291 3 2 2" xfId="45593"/>
    <cellStyle name="Normal 291 3 2 3" xfId="62544"/>
    <cellStyle name="Normal 291 3 3" xfId="14472"/>
    <cellStyle name="Normal 291 3 3 2" xfId="39346"/>
    <cellStyle name="Normal 291 3 4" xfId="10217"/>
    <cellStyle name="Normal 291 3 4 2" xfId="35234"/>
    <cellStyle name="Normal 291 3 5" xfId="31361"/>
    <cellStyle name="Normal 291 4" xfId="4308"/>
    <cellStyle name="Normal 291 4 2" xfId="22043"/>
    <cellStyle name="Normal 291 4 2 2" xfId="46602"/>
    <cellStyle name="Normal 291 4 2 3" xfId="62545"/>
    <cellStyle name="Normal 291 4 3" xfId="12898"/>
    <cellStyle name="Normal 291 4 3 2" xfId="37915"/>
    <cellStyle name="Normal 291 4 4" xfId="29430"/>
    <cellStyle name="Normal 291 5" xfId="15689"/>
    <cellStyle name="Normal 291 5 2" xfId="23065"/>
    <cellStyle name="Normal 291 5 2 2" xfId="47608"/>
    <cellStyle name="Normal 291 5 2 3" xfId="62546"/>
    <cellStyle name="Normal 291 5 3" xfId="40486"/>
    <cellStyle name="Normal 291 5 4" xfId="62547"/>
    <cellStyle name="Normal 291 6" xfId="16747"/>
    <cellStyle name="Normal 291 6 2" xfId="24167"/>
    <cellStyle name="Normal 291 6 2 2" xfId="48706"/>
    <cellStyle name="Normal 291 6 2 3" xfId="62548"/>
    <cellStyle name="Normal 291 6 3" xfId="41501"/>
    <cellStyle name="Normal 291 6 4" xfId="62549"/>
    <cellStyle name="Normal 291 7" xfId="17831"/>
    <cellStyle name="Normal 291 7 2" xfId="25273"/>
    <cellStyle name="Normal 291 7 2 2" xfId="49796"/>
    <cellStyle name="Normal 291 7 2 3" xfId="62550"/>
    <cellStyle name="Normal 291 7 3" xfId="42530"/>
    <cellStyle name="Normal 291 7 4" xfId="62551"/>
    <cellStyle name="Normal 291 8" xfId="19718"/>
    <cellStyle name="Normal 291 8 2" xfId="44294"/>
    <cellStyle name="Normal 291 8 3" xfId="62552"/>
    <cellStyle name="Normal 291 9" xfId="8264"/>
    <cellStyle name="Normal 291 9 2" xfId="33281"/>
    <cellStyle name="Normal 292" xfId="1638"/>
    <cellStyle name="Normal 292 10" xfId="27499"/>
    <cellStyle name="Normal 292 10 2" xfId="62553"/>
    <cellStyle name="Normal 292 11" xfId="62554"/>
    <cellStyle name="Normal 292 2" xfId="3130"/>
    <cellStyle name="Normal 292 2 2" xfId="7295"/>
    <cellStyle name="Normal 292 2 2 2" xfId="26281"/>
    <cellStyle name="Normal 292 2 2 2 2" xfId="50804"/>
    <cellStyle name="Normal 292 2 2 2 3" xfId="62555"/>
    <cellStyle name="Normal 292 2 2 3" xfId="18785"/>
    <cellStyle name="Normal 292 2 2 3 2" xfId="43479"/>
    <cellStyle name="Normal 292 2 2 4" xfId="11225"/>
    <cellStyle name="Normal 292 2 2 4 2" xfId="36242"/>
    <cellStyle name="Normal 292 2 2 5" xfId="32369"/>
    <cellStyle name="Normal 292 2 3" xfId="5316"/>
    <cellStyle name="Normal 292 2 3 2" xfId="12899"/>
    <cellStyle name="Normal 292 2 3 2 2" xfId="37916"/>
    <cellStyle name="Normal 292 2 3 3" xfId="30438"/>
    <cellStyle name="Normal 292 2 4" xfId="9282"/>
    <cellStyle name="Normal 292 2 4 2" xfId="34299"/>
    <cellStyle name="Normal 292 2 5" xfId="28506"/>
    <cellStyle name="Normal 292 2 5 2" xfId="62556"/>
    <cellStyle name="Normal 292 2 6" xfId="62557"/>
    <cellStyle name="Normal 292 3" xfId="6263"/>
    <cellStyle name="Normal 292 3 2" xfId="21033"/>
    <cellStyle name="Normal 292 3 2 2" xfId="45594"/>
    <cellStyle name="Normal 292 3 2 3" xfId="62558"/>
    <cellStyle name="Normal 292 3 3" xfId="14473"/>
    <cellStyle name="Normal 292 3 3 2" xfId="39347"/>
    <cellStyle name="Normal 292 3 4" xfId="10218"/>
    <cellStyle name="Normal 292 3 4 2" xfId="35235"/>
    <cellStyle name="Normal 292 3 5" xfId="31362"/>
    <cellStyle name="Normal 292 4" xfId="4309"/>
    <cellStyle name="Normal 292 4 2" xfId="22044"/>
    <cellStyle name="Normal 292 4 2 2" xfId="46603"/>
    <cellStyle name="Normal 292 4 2 3" xfId="62559"/>
    <cellStyle name="Normal 292 4 3" xfId="12900"/>
    <cellStyle name="Normal 292 4 3 2" xfId="37917"/>
    <cellStyle name="Normal 292 4 4" xfId="29431"/>
    <cellStyle name="Normal 292 5" xfId="15690"/>
    <cellStyle name="Normal 292 5 2" xfId="23066"/>
    <cellStyle name="Normal 292 5 2 2" xfId="47609"/>
    <cellStyle name="Normal 292 5 2 3" xfId="62560"/>
    <cellStyle name="Normal 292 5 3" xfId="40487"/>
    <cellStyle name="Normal 292 5 4" xfId="62561"/>
    <cellStyle name="Normal 292 6" xfId="16748"/>
    <cellStyle name="Normal 292 6 2" xfId="24168"/>
    <cellStyle name="Normal 292 6 2 2" xfId="48707"/>
    <cellStyle name="Normal 292 6 2 3" xfId="62562"/>
    <cellStyle name="Normal 292 6 3" xfId="41502"/>
    <cellStyle name="Normal 292 6 4" xfId="62563"/>
    <cellStyle name="Normal 292 7" xfId="17832"/>
    <cellStyle name="Normal 292 7 2" xfId="25274"/>
    <cellStyle name="Normal 292 7 2 2" xfId="49797"/>
    <cellStyle name="Normal 292 7 2 3" xfId="62564"/>
    <cellStyle name="Normal 292 7 3" xfId="42531"/>
    <cellStyle name="Normal 292 7 4" xfId="62565"/>
    <cellStyle name="Normal 292 8" xfId="19719"/>
    <cellStyle name="Normal 292 8 2" xfId="44295"/>
    <cellStyle name="Normal 292 8 3" xfId="62566"/>
    <cellStyle name="Normal 292 9" xfId="8265"/>
    <cellStyle name="Normal 292 9 2" xfId="33282"/>
    <cellStyle name="Normal 293" xfId="1639"/>
    <cellStyle name="Normal 293 10" xfId="27500"/>
    <cellStyle name="Normal 293 10 2" xfId="62567"/>
    <cellStyle name="Normal 293 11" xfId="62568"/>
    <cellStyle name="Normal 293 2" xfId="3131"/>
    <cellStyle name="Normal 293 2 2" xfId="7296"/>
    <cellStyle name="Normal 293 2 2 2" xfId="26282"/>
    <cellStyle name="Normal 293 2 2 2 2" xfId="50805"/>
    <cellStyle name="Normal 293 2 2 2 3" xfId="62569"/>
    <cellStyle name="Normal 293 2 2 3" xfId="18786"/>
    <cellStyle name="Normal 293 2 2 3 2" xfId="43480"/>
    <cellStyle name="Normal 293 2 2 4" xfId="11226"/>
    <cellStyle name="Normal 293 2 2 4 2" xfId="36243"/>
    <cellStyle name="Normal 293 2 2 5" xfId="32370"/>
    <cellStyle name="Normal 293 2 3" xfId="5317"/>
    <cellStyle name="Normal 293 2 3 2" xfId="12901"/>
    <cellStyle name="Normal 293 2 3 2 2" xfId="37918"/>
    <cellStyle name="Normal 293 2 3 3" xfId="30439"/>
    <cellStyle name="Normal 293 2 4" xfId="9283"/>
    <cellStyle name="Normal 293 2 4 2" xfId="34300"/>
    <cellStyle name="Normal 293 2 5" xfId="28507"/>
    <cellStyle name="Normal 293 2 5 2" xfId="62570"/>
    <cellStyle name="Normal 293 2 6" xfId="62571"/>
    <cellStyle name="Normal 293 3" xfId="6264"/>
    <cellStyle name="Normal 293 3 2" xfId="21034"/>
    <cellStyle name="Normal 293 3 2 2" xfId="45595"/>
    <cellStyle name="Normal 293 3 2 3" xfId="62572"/>
    <cellStyle name="Normal 293 3 3" xfId="14474"/>
    <cellStyle name="Normal 293 3 3 2" xfId="39348"/>
    <cellStyle name="Normal 293 3 4" xfId="10219"/>
    <cellStyle name="Normal 293 3 4 2" xfId="35236"/>
    <cellStyle name="Normal 293 3 5" xfId="31363"/>
    <cellStyle name="Normal 293 4" xfId="4310"/>
    <cellStyle name="Normal 293 4 2" xfId="22045"/>
    <cellStyle name="Normal 293 4 2 2" xfId="46604"/>
    <cellStyle name="Normal 293 4 2 3" xfId="62573"/>
    <cellStyle name="Normal 293 4 3" xfId="12902"/>
    <cellStyle name="Normal 293 4 3 2" xfId="37919"/>
    <cellStyle name="Normal 293 4 4" xfId="29432"/>
    <cellStyle name="Normal 293 5" xfId="15691"/>
    <cellStyle name="Normal 293 5 2" xfId="23067"/>
    <cellStyle name="Normal 293 5 2 2" xfId="47610"/>
    <cellStyle name="Normal 293 5 2 3" xfId="62574"/>
    <cellStyle name="Normal 293 5 3" xfId="40488"/>
    <cellStyle name="Normal 293 5 4" xfId="62575"/>
    <cellStyle name="Normal 293 6" xfId="16749"/>
    <cellStyle name="Normal 293 6 2" xfId="24169"/>
    <cellStyle name="Normal 293 6 2 2" xfId="48708"/>
    <cellStyle name="Normal 293 6 2 3" xfId="62576"/>
    <cellStyle name="Normal 293 6 3" xfId="41503"/>
    <cellStyle name="Normal 293 6 4" xfId="62577"/>
    <cellStyle name="Normal 293 7" xfId="17833"/>
    <cellStyle name="Normal 293 7 2" xfId="25275"/>
    <cellStyle name="Normal 293 7 2 2" xfId="49798"/>
    <cellStyle name="Normal 293 7 2 3" xfId="62578"/>
    <cellStyle name="Normal 293 7 3" xfId="42532"/>
    <cellStyle name="Normal 293 7 4" xfId="62579"/>
    <cellStyle name="Normal 293 8" xfId="19720"/>
    <cellStyle name="Normal 293 8 2" xfId="44296"/>
    <cellStyle name="Normal 293 8 3" xfId="62580"/>
    <cellStyle name="Normal 293 9" xfId="8266"/>
    <cellStyle name="Normal 293 9 2" xfId="33283"/>
    <cellStyle name="Normal 294" xfId="1640"/>
    <cellStyle name="Normal 294 10" xfId="27501"/>
    <cellStyle name="Normal 294 10 2" xfId="62581"/>
    <cellStyle name="Normal 294 11" xfId="62582"/>
    <cellStyle name="Normal 294 2" xfId="3132"/>
    <cellStyle name="Normal 294 2 2" xfId="7297"/>
    <cellStyle name="Normal 294 2 2 2" xfId="26283"/>
    <cellStyle name="Normal 294 2 2 2 2" xfId="50806"/>
    <cellStyle name="Normal 294 2 2 2 3" xfId="62583"/>
    <cellStyle name="Normal 294 2 2 3" xfId="18787"/>
    <cellStyle name="Normal 294 2 2 3 2" xfId="43481"/>
    <cellStyle name="Normal 294 2 2 4" xfId="11227"/>
    <cellStyle name="Normal 294 2 2 4 2" xfId="36244"/>
    <cellStyle name="Normal 294 2 2 5" xfId="32371"/>
    <cellStyle name="Normal 294 2 3" xfId="5318"/>
    <cellStyle name="Normal 294 2 3 2" xfId="12903"/>
    <cellStyle name="Normal 294 2 3 2 2" xfId="37920"/>
    <cellStyle name="Normal 294 2 3 3" xfId="30440"/>
    <cellStyle name="Normal 294 2 4" xfId="9284"/>
    <cellStyle name="Normal 294 2 4 2" xfId="34301"/>
    <cellStyle name="Normal 294 2 5" xfId="28508"/>
    <cellStyle name="Normal 294 2 5 2" xfId="62584"/>
    <cellStyle name="Normal 294 2 6" xfId="62585"/>
    <cellStyle name="Normal 294 3" xfId="6265"/>
    <cellStyle name="Normal 294 3 2" xfId="21035"/>
    <cellStyle name="Normal 294 3 2 2" xfId="45596"/>
    <cellStyle name="Normal 294 3 2 3" xfId="62586"/>
    <cellStyle name="Normal 294 3 3" xfId="14475"/>
    <cellStyle name="Normal 294 3 3 2" xfId="39349"/>
    <cellStyle name="Normal 294 3 4" xfId="10220"/>
    <cellStyle name="Normal 294 3 4 2" xfId="35237"/>
    <cellStyle name="Normal 294 3 5" xfId="31364"/>
    <cellStyle name="Normal 294 4" xfId="4311"/>
    <cellStyle name="Normal 294 4 2" xfId="22046"/>
    <cellStyle name="Normal 294 4 2 2" xfId="46605"/>
    <cellStyle name="Normal 294 4 2 3" xfId="62587"/>
    <cellStyle name="Normal 294 4 3" xfId="12904"/>
    <cellStyle name="Normal 294 4 3 2" xfId="37921"/>
    <cellStyle name="Normal 294 4 4" xfId="29433"/>
    <cellStyle name="Normal 294 5" xfId="15692"/>
    <cellStyle name="Normal 294 5 2" xfId="23068"/>
    <cellStyle name="Normal 294 5 2 2" xfId="47611"/>
    <cellStyle name="Normal 294 5 2 3" xfId="62588"/>
    <cellStyle name="Normal 294 5 3" xfId="40489"/>
    <cellStyle name="Normal 294 5 4" xfId="62589"/>
    <cellStyle name="Normal 294 6" xfId="16750"/>
    <cellStyle name="Normal 294 6 2" xfId="24170"/>
    <cellStyle name="Normal 294 6 2 2" xfId="48709"/>
    <cellStyle name="Normal 294 6 2 3" xfId="62590"/>
    <cellStyle name="Normal 294 6 3" xfId="41504"/>
    <cellStyle name="Normal 294 6 4" xfId="62591"/>
    <cellStyle name="Normal 294 7" xfId="17834"/>
    <cellStyle name="Normal 294 7 2" xfId="25276"/>
    <cellStyle name="Normal 294 7 2 2" xfId="49799"/>
    <cellStyle name="Normal 294 7 2 3" xfId="62592"/>
    <cellStyle name="Normal 294 7 3" xfId="42533"/>
    <cellStyle name="Normal 294 7 4" xfId="62593"/>
    <cellStyle name="Normal 294 8" xfId="19721"/>
    <cellStyle name="Normal 294 8 2" xfId="44297"/>
    <cellStyle name="Normal 294 8 3" xfId="62594"/>
    <cellStyle name="Normal 294 9" xfId="8267"/>
    <cellStyle name="Normal 294 9 2" xfId="33284"/>
    <cellStyle name="Normal 295" xfId="1641"/>
    <cellStyle name="Normal 295 10" xfId="27502"/>
    <cellStyle name="Normal 295 10 2" xfId="62595"/>
    <cellStyle name="Normal 295 11" xfId="62596"/>
    <cellStyle name="Normal 295 2" xfId="3133"/>
    <cellStyle name="Normal 295 2 2" xfId="7298"/>
    <cellStyle name="Normal 295 2 2 2" xfId="26284"/>
    <cellStyle name="Normal 295 2 2 2 2" xfId="50807"/>
    <cellStyle name="Normal 295 2 2 2 3" xfId="62597"/>
    <cellStyle name="Normal 295 2 2 3" xfId="18788"/>
    <cellStyle name="Normal 295 2 2 3 2" xfId="43482"/>
    <cellStyle name="Normal 295 2 2 4" xfId="11228"/>
    <cellStyle name="Normal 295 2 2 4 2" xfId="36245"/>
    <cellStyle name="Normal 295 2 2 5" xfId="32372"/>
    <cellStyle name="Normal 295 2 3" xfId="5319"/>
    <cellStyle name="Normal 295 2 3 2" xfId="12905"/>
    <cellStyle name="Normal 295 2 3 2 2" xfId="37922"/>
    <cellStyle name="Normal 295 2 3 3" xfId="30441"/>
    <cellStyle name="Normal 295 2 4" xfId="9285"/>
    <cellStyle name="Normal 295 2 4 2" xfId="34302"/>
    <cellStyle name="Normal 295 2 5" xfId="28509"/>
    <cellStyle name="Normal 295 2 5 2" xfId="62598"/>
    <cellStyle name="Normal 295 2 6" xfId="62599"/>
    <cellStyle name="Normal 295 3" xfId="6266"/>
    <cellStyle name="Normal 295 3 2" xfId="21036"/>
    <cellStyle name="Normal 295 3 2 2" xfId="45597"/>
    <cellStyle name="Normal 295 3 2 3" xfId="62600"/>
    <cellStyle name="Normal 295 3 3" xfId="14476"/>
    <cellStyle name="Normal 295 3 3 2" xfId="39350"/>
    <cellStyle name="Normal 295 3 4" xfId="10221"/>
    <cellStyle name="Normal 295 3 4 2" xfId="35238"/>
    <cellStyle name="Normal 295 3 5" xfId="31365"/>
    <cellStyle name="Normal 295 4" xfId="4312"/>
    <cellStyle name="Normal 295 4 2" xfId="22047"/>
    <cellStyle name="Normal 295 4 2 2" xfId="46606"/>
    <cellStyle name="Normal 295 4 2 3" xfId="62601"/>
    <cellStyle name="Normal 295 4 3" xfId="12906"/>
    <cellStyle name="Normal 295 4 3 2" xfId="37923"/>
    <cellStyle name="Normal 295 4 4" xfId="29434"/>
    <cellStyle name="Normal 295 5" xfId="15693"/>
    <cellStyle name="Normal 295 5 2" xfId="23069"/>
    <cellStyle name="Normal 295 5 2 2" xfId="47612"/>
    <cellStyle name="Normal 295 5 2 3" xfId="62602"/>
    <cellStyle name="Normal 295 5 3" xfId="40490"/>
    <cellStyle name="Normal 295 5 4" xfId="62603"/>
    <cellStyle name="Normal 295 6" xfId="16751"/>
    <cellStyle name="Normal 295 6 2" xfId="24171"/>
    <cellStyle name="Normal 295 6 2 2" xfId="48710"/>
    <cellStyle name="Normal 295 6 2 3" xfId="62604"/>
    <cellStyle name="Normal 295 6 3" xfId="41505"/>
    <cellStyle name="Normal 295 6 4" xfId="62605"/>
    <cellStyle name="Normal 295 7" xfId="17835"/>
    <cellStyle name="Normal 295 7 2" xfId="25277"/>
    <cellStyle name="Normal 295 7 2 2" xfId="49800"/>
    <cellStyle name="Normal 295 7 2 3" xfId="62606"/>
    <cellStyle name="Normal 295 7 3" xfId="42534"/>
    <cellStyle name="Normal 295 7 4" xfId="62607"/>
    <cellStyle name="Normal 295 8" xfId="19722"/>
    <cellStyle name="Normal 295 8 2" xfId="44298"/>
    <cellStyle name="Normal 295 8 3" xfId="62608"/>
    <cellStyle name="Normal 295 9" xfId="8268"/>
    <cellStyle name="Normal 295 9 2" xfId="33285"/>
    <cellStyle name="Normal 296" xfId="1642"/>
    <cellStyle name="Normal 296 10" xfId="27503"/>
    <cellStyle name="Normal 296 10 2" xfId="62609"/>
    <cellStyle name="Normal 296 11" xfId="62610"/>
    <cellStyle name="Normal 296 2" xfId="3134"/>
    <cellStyle name="Normal 296 2 2" xfId="7299"/>
    <cellStyle name="Normal 296 2 2 2" xfId="26285"/>
    <cellStyle name="Normal 296 2 2 2 2" xfId="50808"/>
    <cellStyle name="Normal 296 2 2 2 3" xfId="62611"/>
    <cellStyle name="Normal 296 2 2 3" xfId="18789"/>
    <cellStyle name="Normal 296 2 2 3 2" xfId="43483"/>
    <cellStyle name="Normal 296 2 2 4" xfId="11229"/>
    <cellStyle name="Normal 296 2 2 4 2" xfId="36246"/>
    <cellStyle name="Normal 296 2 2 5" xfId="32373"/>
    <cellStyle name="Normal 296 2 3" xfId="5320"/>
    <cellStyle name="Normal 296 2 3 2" xfId="12907"/>
    <cellStyle name="Normal 296 2 3 2 2" xfId="37924"/>
    <cellStyle name="Normal 296 2 3 3" xfId="30442"/>
    <cellStyle name="Normal 296 2 4" xfId="9286"/>
    <cellStyle name="Normal 296 2 4 2" xfId="34303"/>
    <cellStyle name="Normal 296 2 5" xfId="28510"/>
    <cellStyle name="Normal 296 2 5 2" xfId="62612"/>
    <cellStyle name="Normal 296 2 6" xfId="62613"/>
    <cellStyle name="Normal 296 3" xfId="6267"/>
    <cellStyle name="Normal 296 3 2" xfId="21037"/>
    <cellStyle name="Normal 296 3 2 2" xfId="45598"/>
    <cellStyle name="Normal 296 3 2 3" xfId="62614"/>
    <cellStyle name="Normal 296 3 3" xfId="14477"/>
    <cellStyle name="Normal 296 3 3 2" xfId="39351"/>
    <cellStyle name="Normal 296 3 4" xfId="10222"/>
    <cellStyle name="Normal 296 3 4 2" xfId="35239"/>
    <cellStyle name="Normal 296 3 5" xfId="31366"/>
    <cellStyle name="Normal 296 4" xfId="4313"/>
    <cellStyle name="Normal 296 4 2" xfId="22048"/>
    <cellStyle name="Normal 296 4 2 2" xfId="46607"/>
    <cellStyle name="Normal 296 4 2 3" xfId="62615"/>
    <cellStyle name="Normal 296 4 3" xfId="12908"/>
    <cellStyle name="Normal 296 4 3 2" xfId="37925"/>
    <cellStyle name="Normal 296 4 4" xfId="29435"/>
    <cellStyle name="Normal 296 5" xfId="15694"/>
    <cellStyle name="Normal 296 5 2" xfId="23070"/>
    <cellStyle name="Normal 296 5 2 2" xfId="47613"/>
    <cellStyle name="Normal 296 5 2 3" xfId="62616"/>
    <cellStyle name="Normal 296 5 3" xfId="40491"/>
    <cellStyle name="Normal 296 5 4" xfId="62617"/>
    <cellStyle name="Normal 296 6" xfId="16752"/>
    <cellStyle name="Normal 296 6 2" xfId="24172"/>
    <cellStyle name="Normal 296 6 2 2" xfId="48711"/>
    <cellStyle name="Normal 296 6 2 3" xfId="62618"/>
    <cellStyle name="Normal 296 6 3" xfId="41506"/>
    <cellStyle name="Normal 296 6 4" xfId="62619"/>
    <cellStyle name="Normal 296 7" xfId="17836"/>
    <cellStyle name="Normal 296 7 2" xfId="25278"/>
    <cellStyle name="Normal 296 7 2 2" xfId="49801"/>
    <cellStyle name="Normal 296 7 2 3" xfId="62620"/>
    <cellStyle name="Normal 296 7 3" xfId="42535"/>
    <cellStyle name="Normal 296 7 4" xfId="62621"/>
    <cellStyle name="Normal 296 8" xfId="19723"/>
    <cellStyle name="Normal 296 8 2" xfId="44299"/>
    <cellStyle name="Normal 296 8 3" xfId="62622"/>
    <cellStyle name="Normal 296 9" xfId="8269"/>
    <cellStyle name="Normal 296 9 2" xfId="33286"/>
    <cellStyle name="Normal 297" xfId="1643"/>
    <cellStyle name="Normal 297 10" xfId="27504"/>
    <cellStyle name="Normal 297 10 2" xfId="62623"/>
    <cellStyle name="Normal 297 11" xfId="62624"/>
    <cellStyle name="Normal 297 2" xfId="3135"/>
    <cellStyle name="Normal 297 2 2" xfId="7300"/>
    <cellStyle name="Normal 297 2 2 2" xfId="26286"/>
    <cellStyle name="Normal 297 2 2 2 2" xfId="50809"/>
    <cellStyle name="Normal 297 2 2 2 3" xfId="62625"/>
    <cellStyle name="Normal 297 2 2 3" xfId="18790"/>
    <cellStyle name="Normal 297 2 2 3 2" xfId="43484"/>
    <cellStyle name="Normal 297 2 2 4" xfId="11230"/>
    <cellStyle name="Normal 297 2 2 4 2" xfId="36247"/>
    <cellStyle name="Normal 297 2 2 5" xfId="32374"/>
    <cellStyle name="Normal 297 2 3" xfId="5321"/>
    <cellStyle name="Normal 297 2 3 2" xfId="12909"/>
    <cellStyle name="Normal 297 2 3 2 2" xfId="37926"/>
    <cellStyle name="Normal 297 2 3 3" xfId="30443"/>
    <cellStyle name="Normal 297 2 4" xfId="9287"/>
    <cellStyle name="Normal 297 2 4 2" xfId="34304"/>
    <cellStyle name="Normal 297 2 5" xfId="28511"/>
    <cellStyle name="Normal 297 2 5 2" xfId="62626"/>
    <cellStyle name="Normal 297 2 6" xfId="62627"/>
    <cellStyle name="Normal 297 3" xfId="6268"/>
    <cellStyle name="Normal 297 3 2" xfId="21038"/>
    <cellStyle name="Normal 297 3 2 2" xfId="45599"/>
    <cellStyle name="Normal 297 3 2 3" xfId="62628"/>
    <cellStyle name="Normal 297 3 3" xfId="14478"/>
    <cellStyle name="Normal 297 3 3 2" xfId="39352"/>
    <cellStyle name="Normal 297 3 4" xfId="10223"/>
    <cellStyle name="Normal 297 3 4 2" xfId="35240"/>
    <cellStyle name="Normal 297 3 5" xfId="31367"/>
    <cellStyle name="Normal 297 4" xfId="4314"/>
    <cellStyle name="Normal 297 4 2" xfId="22049"/>
    <cellStyle name="Normal 297 4 2 2" xfId="46608"/>
    <cellStyle name="Normal 297 4 2 3" xfId="62629"/>
    <cellStyle name="Normal 297 4 3" xfId="12910"/>
    <cellStyle name="Normal 297 4 3 2" xfId="37927"/>
    <cellStyle name="Normal 297 4 4" xfId="29436"/>
    <cellStyle name="Normal 297 5" xfId="15695"/>
    <cellStyle name="Normal 297 5 2" xfId="23071"/>
    <cellStyle name="Normal 297 5 2 2" xfId="47614"/>
    <cellStyle name="Normal 297 5 2 3" xfId="62630"/>
    <cellStyle name="Normal 297 5 3" xfId="40492"/>
    <cellStyle name="Normal 297 5 4" xfId="62631"/>
    <cellStyle name="Normal 297 6" xfId="16753"/>
    <cellStyle name="Normal 297 6 2" xfId="24173"/>
    <cellStyle name="Normal 297 6 2 2" xfId="48712"/>
    <cellStyle name="Normal 297 6 2 3" xfId="62632"/>
    <cellStyle name="Normal 297 6 3" xfId="41507"/>
    <cellStyle name="Normal 297 6 4" xfId="62633"/>
    <cellStyle name="Normal 297 7" xfId="17837"/>
    <cellStyle name="Normal 297 7 2" xfId="25279"/>
    <cellStyle name="Normal 297 7 2 2" xfId="49802"/>
    <cellStyle name="Normal 297 7 2 3" xfId="62634"/>
    <cellStyle name="Normal 297 7 3" xfId="42536"/>
    <cellStyle name="Normal 297 7 4" xfId="62635"/>
    <cellStyle name="Normal 297 8" xfId="19724"/>
    <cellStyle name="Normal 297 8 2" xfId="44300"/>
    <cellStyle name="Normal 297 8 3" xfId="62636"/>
    <cellStyle name="Normal 297 9" xfId="8270"/>
    <cellStyle name="Normal 297 9 2" xfId="33287"/>
    <cellStyle name="Normal 298" xfId="1644"/>
    <cellStyle name="Normal 298 10" xfId="27505"/>
    <cellStyle name="Normal 298 10 2" xfId="62637"/>
    <cellStyle name="Normal 298 11" xfId="62638"/>
    <cellStyle name="Normal 298 2" xfId="3136"/>
    <cellStyle name="Normal 298 2 2" xfId="7301"/>
    <cellStyle name="Normal 298 2 2 2" xfId="26287"/>
    <cellStyle name="Normal 298 2 2 2 2" xfId="50810"/>
    <cellStyle name="Normal 298 2 2 2 3" xfId="62639"/>
    <cellStyle name="Normal 298 2 2 3" xfId="18791"/>
    <cellStyle name="Normal 298 2 2 3 2" xfId="43485"/>
    <cellStyle name="Normal 298 2 2 4" xfId="11231"/>
    <cellStyle name="Normal 298 2 2 4 2" xfId="36248"/>
    <cellStyle name="Normal 298 2 2 5" xfId="32375"/>
    <cellStyle name="Normal 298 2 3" xfId="5322"/>
    <cellStyle name="Normal 298 2 3 2" xfId="12911"/>
    <cellStyle name="Normal 298 2 3 2 2" xfId="37928"/>
    <cellStyle name="Normal 298 2 3 3" xfId="30444"/>
    <cellStyle name="Normal 298 2 4" xfId="9288"/>
    <cellStyle name="Normal 298 2 4 2" xfId="34305"/>
    <cellStyle name="Normal 298 2 5" xfId="28512"/>
    <cellStyle name="Normal 298 2 5 2" xfId="62640"/>
    <cellStyle name="Normal 298 2 6" xfId="62641"/>
    <cellStyle name="Normal 298 3" xfId="6269"/>
    <cellStyle name="Normal 298 3 2" xfId="21039"/>
    <cellStyle name="Normal 298 3 2 2" xfId="45600"/>
    <cellStyle name="Normal 298 3 2 3" xfId="62642"/>
    <cellStyle name="Normal 298 3 3" xfId="14479"/>
    <cellStyle name="Normal 298 3 3 2" xfId="39353"/>
    <cellStyle name="Normal 298 3 4" xfId="10224"/>
    <cellStyle name="Normal 298 3 4 2" xfId="35241"/>
    <cellStyle name="Normal 298 3 5" xfId="31368"/>
    <cellStyle name="Normal 298 4" xfId="4315"/>
    <cellStyle name="Normal 298 4 2" xfId="22050"/>
    <cellStyle name="Normal 298 4 2 2" xfId="46609"/>
    <cellStyle name="Normal 298 4 2 3" xfId="62643"/>
    <cellStyle name="Normal 298 4 3" xfId="12912"/>
    <cellStyle name="Normal 298 4 3 2" xfId="37929"/>
    <cellStyle name="Normal 298 4 4" xfId="29437"/>
    <cellStyle name="Normal 298 5" xfId="15696"/>
    <cellStyle name="Normal 298 5 2" xfId="23072"/>
    <cellStyle name="Normal 298 5 2 2" xfId="47615"/>
    <cellStyle name="Normal 298 5 2 3" xfId="62644"/>
    <cellStyle name="Normal 298 5 3" xfId="40493"/>
    <cellStyle name="Normal 298 5 4" xfId="62645"/>
    <cellStyle name="Normal 298 6" xfId="16754"/>
    <cellStyle name="Normal 298 6 2" xfId="24174"/>
    <cellStyle name="Normal 298 6 2 2" xfId="48713"/>
    <cellStyle name="Normal 298 6 2 3" xfId="62646"/>
    <cellStyle name="Normal 298 6 3" xfId="41508"/>
    <cellStyle name="Normal 298 6 4" xfId="62647"/>
    <cellStyle name="Normal 298 7" xfId="17838"/>
    <cellStyle name="Normal 298 7 2" xfId="25280"/>
    <cellStyle name="Normal 298 7 2 2" xfId="49803"/>
    <cellStyle name="Normal 298 7 2 3" xfId="62648"/>
    <cellStyle name="Normal 298 7 3" xfId="42537"/>
    <cellStyle name="Normal 298 7 4" xfId="62649"/>
    <cellStyle name="Normal 298 8" xfId="19725"/>
    <cellStyle name="Normal 298 8 2" xfId="44301"/>
    <cellStyle name="Normal 298 8 3" xfId="62650"/>
    <cellStyle name="Normal 298 9" xfId="8271"/>
    <cellStyle name="Normal 298 9 2" xfId="33288"/>
    <cellStyle name="Normal 299" xfId="1645"/>
    <cellStyle name="Normal 299 10" xfId="27506"/>
    <cellStyle name="Normal 299 10 2" xfId="62651"/>
    <cellStyle name="Normal 299 11" xfId="62652"/>
    <cellStyle name="Normal 299 2" xfId="3137"/>
    <cellStyle name="Normal 299 2 2" xfId="7302"/>
    <cellStyle name="Normal 299 2 2 2" xfId="26288"/>
    <cellStyle name="Normal 299 2 2 2 2" xfId="50811"/>
    <cellStyle name="Normal 299 2 2 2 3" xfId="62653"/>
    <cellStyle name="Normal 299 2 2 3" xfId="18792"/>
    <cellStyle name="Normal 299 2 2 3 2" xfId="43486"/>
    <cellStyle name="Normal 299 2 2 4" xfId="11232"/>
    <cellStyle name="Normal 299 2 2 4 2" xfId="36249"/>
    <cellStyle name="Normal 299 2 2 5" xfId="32376"/>
    <cellStyle name="Normal 299 2 3" xfId="5323"/>
    <cellStyle name="Normal 299 2 3 2" xfId="12913"/>
    <cellStyle name="Normal 299 2 3 2 2" xfId="37930"/>
    <cellStyle name="Normal 299 2 3 3" xfId="30445"/>
    <cellStyle name="Normal 299 2 4" xfId="9289"/>
    <cellStyle name="Normal 299 2 4 2" xfId="34306"/>
    <cellStyle name="Normal 299 2 5" xfId="28513"/>
    <cellStyle name="Normal 299 2 5 2" xfId="62654"/>
    <cellStyle name="Normal 299 2 6" xfId="62655"/>
    <cellStyle name="Normal 299 3" xfId="6270"/>
    <cellStyle name="Normal 299 3 2" xfId="21040"/>
    <cellStyle name="Normal 299 3 2 2" xfId="45601"/>
    <cellStyle name="Normal 299 3 2 3" xfId="62656"/>
    <cellStyle name="Normal 299 3 3" xfId="14480"/>
    <cellStyle name="Normal 299 3 3 2" xfId="39354"/>
    <cellStyle name="Normal 299 3 4" xfId="10225"/>
    <cellStyle name="Normal 299 3 4 2" xfId="35242"/>
    <cellStyle name="Normal 299 3 5" xfId="31369"/>
    <cellStyle name="Normal 299 4" xfId="4316"/>
    <cellStyle name="Normal 299 4 2" xfId="22051"/>
    <cellStyle name="Normal 299 4 2 2" xfId="46610"/>
    <cellStyle name="Normal 299 4 2 3" xfId="62657"/>
    <cellStyle name="Normal 299 4 3" xfId="12914"/>
    <cellStyle name="Normal 299 4 3 2" xfId="37931"/>
    <cellStyle name="Normal 299 4 4" xfId="29438"/>
    <cellStyle name="Normal 299 5" xfId="15697"/>
    <cellStyle name="Normal 299 5 2" xfId="23073"/>
    <cellStyle name="Normal 299 5 2 2" xfId="47616"/>
    <cellStyle name="Normal 299 5 2 3" xfId="62658"/>
    <cellStyle name="Normal 299 5 3" xfId="40494"/>
    <cellStyle name="Normal 299 5 4" xfId="62659"/>
    <cellStyle name="Normal 299 6" xfId="16755"/>
    <cellStyle name="Normal 299 6 2" xfId="24175"/>
    <cellStyle name="Normal 299 6 2 2" xfId="48714"/>
    <cellStyle name="Normal 299 6 2 3" xfId="62660"/>
    <cellStyle name="Normal 299 6 3" xfId="41509"/>
    <cellStyle name="Normal 299 6 4" xfId="62661"/>
    <cellStyle name="Normal 299 7" xfId="17839"/>
    <cellStyle name="Normal 299 7 2" xfId="25281"/>
    <cellStyle name="Normal 299 7 2 2" xfId="49804"/>
    <cellStyle name="Normal 299 7 2 3" xfId="62662"/>
    <cellStyle name="Normal 299 7 3" xfId="42538"/>
    <cellStyle name="Normal 299 7 4" xfId="62663"/>
    <cellStyle name="Normal 299 8" xfId="19726"/>
    <cellStyle name="Normal 299 8 2" xfId="44302"/>
    <cellStyle name="Normal 299 8 3" xfId="62664"/>
    <cellStyle name="Normal 299 9" xfId="8272"/>
    <cellStyle name="Normal 299 9 2" xfId="33289"/>
    <cellStyle name="Normal 3" xfId="125"/>
    <cellStyle name="Normal 3 10" xfId="494"/>
    <cellStyle name="Normal 3 10 2" xfId="22549"/>
    <cellStyle name="Normal 3 10 3" xfId="15177"/>
    <cellStyle name="Normal 3 11" xfId="26816"/>
    <cellStyle name="Normal 3 12" xfId="62665"/>
    <cellStyle name="Normal 3 13" xfId="62666"/>
    <cellStyle name="Normal 3 14" xfId="62667"/>
    <cellStyle name="Normal 3 15" xfId="62668"/>
    <cellStyle name="Normal 3 16" xfId="62669"/>
    <cellStyle name="Normal 3 17" xfId="62670"/>
    <cellStyle name="Normal 3 18" xfId="62671"/>
    <cellStyle name="Normal 3 2" xfId="126"/>
    <cellStyle name="Normal 3 2 2" xfId="628"/>
    <cellStyle name="Normal 3 2 2 2" xfId="1646"/>
    <cellStyle name="Normal 3 2 2 3" xfId="2612"/>
    <cellStyle name="Normal 3 2 2 4" xfId="26786"/>
    <cellStyle name="Normal 3 2 3" xfId="1647"/>
    <cellStyle name="Normal 3 2 3 2" xfId="2164"/>
    <cellStyle name="Normal 3 2 3 3" xfId="2613"/>
    <cellStyle name="Normal 3 2 3 4" xfId="13556"/>
    <cellStyle name="Normal 3 2 4" xfId="852"/>
    <cellStyle name="Normal 3 2 5" xfId="2614"/>
    <cellStyle name="Normal 3 2 6" xfId="495"/>
    <cellStyle name="Normal 3 2 7" xfId="62672"/>
    <cellStyle name="Normal 3 2 8" xfId="62673"/>
    <cellStyle name="Normal 3 2 9" xfId="62674"/>
    <cellStyle name="Normal 3 3" xfId="627"/>
    <cellStyle name="Normal 3 3 2" xfId="707"/>
    <cellStyle name="Normal 3 3 2 2" xfId="1649"/>
    <cellStyle name="Normal 3 3 2 3" xfId="19023"/>
    <cellStyle name="Normal 3 3 3" xfId="1648"/>
    <cellStyle name="Normal 3 3 4" xfId="2615"/>
    <cellStyle name="Normal 3 3 5" xfId="26599"/>
    <cellStyle name="Normal 3 3 6" xfId="19038"/>
    <cellStyle name="Normal 3 3 7" xfId="19004"/>
    <cellStyle name="Normal 3 3 8" xfId="26744"/>
    <cellStyle name="Normal 3 4" xfId="644"/>
    <cellStyle name="Normal 3 4 2" xfId="1651"/>
    <cellStyle name="Normal 3 4 2 10" xfId="27508"/>
    <cellStyle name="Normal 3 4 2 10 2" xfId="62675"/>
    <cellStyle name="Normal 3 4 2 11" xfId="62676"/>
    <cellStyle name="Normal 3 4 2 2" xfId="3139"/>
    <cellStyle name="Normal 3 4 2 2 2" xfId="7304"/>
    <cellStyle name="Normal 3 4 2 2 2 2" xfId="26290"/>
    <cellStyle name="Normal 3 4 2 2 2 2 2" xfId="50813"/>
    <cellStyle name="Normal 3 4 2 2 2 2 3" xfId="62677"/>
    <cellStyle name="Normal 3 4 2 2 2 3" xfId="18793"/>
    <cellStyle name="Normal 3 4 2 2 2 3 2" xfId="43487"/>
    <cellStyle name="Normal 3 4 2 2 2 4" xfId="11234"/>
    <cellStyle name="Normal 3 4 2 2 2 4 2" xfId="36251"/>
    <cellStyle name="Normal 3 4 2 2 2 5" xfId="32378"/>
    <cellStyle name="Normal 3 4 2 2 3" xfId="5325"/>
    <cellStyle name="Normal 3 4 2 2 3 2" xfId="12915"/>
    <cellStyle name="Normal 3 4 2 2 3 2 2" xfId="37932"/>
    <cellStyle name="Normal 3 4 2 2 3 3" xfId="30447"/>
    <cellStyle name="Normal 3 4 2 2 4" xfId="9291"/>
    <cellStyle name="Normal 3 4 2 2 4 2" xfId="34308"/>
    <cellStyle name="Normal 3 4 2 2 5" xfId="28515"/>
    <cellStyle name="Normal 3 4 2 2 5 2" xfId="62678"/>
    <cellStyle name="Normal 3 4 2 2 6" xfId="62679"/>
    <cellStyle name="Normal 3 4 2 3" xfId="6272"/>
    <cellStyle name="Normal 3 4 2 3 2" xfId="21042"/>
    <cellStyle name="Normal 3 4 2 3 2 2" xfId="45603"/>
    <cellStyle name="Normal 3 4 2 3 2 3" xfId="62680"/>
    <cellStyle name="Normal 3 4 2 3 3" xfId="14481"/>
    <cellStyle name="Normal 3 4 2 3 3 2" xfId="39355"/>
    <cellStyle name="Normal 3 4 2 3 4" xfId="10227"/>
    <cellStyle name="Normal 3 4 2 3 4 2" xfId="35244"/>
    <cellStyle name="Normal 3 4 2 3 5" xfId="31371"/>
    <cellStyle name="Normal 3 4 2 4" xfId="4318"/>
    <cellStyle name="Normal 3 4 2 4 2" xfId="22053"/>
    <cellStyle name="Normal 3 4 2 4 2 2" xfId="46612"/>
    <cellStyle name="Normal 3 4 2 4 2 3" xfId="62681"/>
    <cellStyle name="Normal 3 4 2 4 3" xfId="12916"/>
    <cellStyle name="Normal 3 4 2 4 3 2" xfId="37933"/>
    <cellStyle name="Normal 3 4 2 4 4" xfId="29440"/>
    <cellStyle name="Normal 3 4 2 5" xfId="15699"/>
    <cellStyle name="Normal 3 4 2 5 2" xfId="23075"/>
    <cellStyle name="Normal 3 4 2 5 2 2" xfId="47618"/>
    <cellStyle name="Normal 3 4 2 5 2 3" xfId="62682"/>
    <cellStyle name="Normal 3 4 2 5 3" xfId="40496"/>
    <cellStyle name="Normal 3 4 2 5 4" xfId="62683"/>
    <cellStyle name="Normal 3 4 2 6" xfId="16757"/>
    <cellStyle name="Normal 3 4 2 6 2" xfId="24177"/>
    <cellStyle name="Normal 3 4 2 6 2 2" xfId="48716"/>
    <cellStyle name="Normal 3 4 2 6 2 3" xfId="62684"/>
    <cellStyle name="Normal 3 4 2 6 3" xfId="41511"/>
    <cellStyle name="Normal 3 4 2 6 4" xfId="62685"/>
    <cellStyle name="Normal 3 4 2 7" xfId="17841"/>
    <cellStyle name="Normal 3 4 2 7 2" xfId="25283"/>
    <cellStyle name="Normal 3 4 2 7 2 2" xfId="49806"/>
    <cellStyle name="Normal 3 4 2 7 2 3" xfId="62686"/>
    <cellStyle name="Normal 3 4 2 7 3" xfId="42540"/>
    <cellStyle name="Normal 3 4 2 7 4" xfId="62687"/>
    <cellStyle name="Normal 3 4 2 8" xfId="19728"/>
    <cellStyle name="Normal 3 4 2 8 2" xfId="44304"/>
    <cellStyle name="Normal 3 4 2 8 3" xfId="62688"/>
    <cellStyle name="Normal 3 4 2 9" xfId="8274"/>
    <cellStyle name="Normal 3 4 2 9 2" xfId="33291"/>
    <cellStyle name="Normal 3 4 3" xfId="1650"/>
    <cellStyle name="Normal 3 4 3 10" xfId="27507"/>
    <cellStyle name="Normal 3 4 3 10 2" xfId="62689"/>
    <cellStyle name="Normal 3 4 3 11" xfId="62690"/>
    <cellStyle name="Normal 3 4 3 2" xfId="6271"/>
    <cellStyle name="Normal 3 4 3 2 2" xfId="20179"/>
    <cellStyle name="Normal 3 4 3 2 2 2" xfId="44743"/>
    <cellStyle name="Normal 3 4 3 2 2 3" xfId="62691"/>
    <cellStyle name="Normal 3 4 3 2 3" xfId="13791"/>
    <cellStyle name="Normal 3 4 3 2 3 2" xfId="38701"/>
    <cellStyle name="Normal 3 4 3 2 4" xfId="10226"/>
    <cellStyle name="Normal 3 4 3 2 4 2" xfId="35243"/>
    <cellStyle name="Normal 3 4 3 2 5" xfId="31370"/>
    <cellStyle name="Normal 3 4 3 3" xfId="4317"/>
    <cellStyle name="Normal 3 4 3 3 2" xfId="21041"/>
    <cellStyle name="Normal 3 4 3 3 2 2" xfId="45602"/>
    <cellStyle name="Normal 3 4 3 3 2 3" xfId="62692"/>
    <cellStyle name="Normal 3 4 3 3 3" xfId="12917"/>
    <cellStyle name="Normal 3 4 3 3 3 2" xfId="37934"/>
    <cellStyle name="Normal 3 4 3 3 4" xfId="29439"/>
    <cellStyle name="Normal 3 4 3 4" xfId="14855"/>
    <cellStyle name="Normal 3 4 3 4 2" xfId="22052"/>
    <cellStyle name="Normal 3 4 3 4 2 2" xfId="46611"/>
    <cellStyle name="Normal 3 4 3 4 2 3" xfId="62693"/>
    <cellStyle name="Normal 3 4 3 4 3" xfId="39699"/>
    <cellStyle name="Normal 3 4 3 4 4" xfId="62694"/>
    <cellStyle name="Normal 3 4 3 5" xfId="15698"/>
    <cellStyle name="Normal 3 4 3 5 2" xfId="23074"/>
    <cellStyle name="Normal 3 4 3 5 2 2" xfId="47617"/>
    <cellStyle name="Normal 3 4 3 5 2 3" xfId="62695"/>
    <cellStyle name="Normal 3 4 3 5 3" xfId="40495"/>
    <cellStyle name="Normal 3 4 3 5 4" xfId="62696"/>
    <cellStyle name="Normal 3 4 3 6" xfId="16756"/>
    <cellStyle name="Normal 3 4 3 6 2" xfId="24176"/>
    <cellStyle name="Normal 3 4 3 6 2 2" xfId="48715"/>
    <cellStyle name="Normal 3 4 3 6 2 3" xfId="62697"/>
    <cellStyle name="Normal 3 4 3 6 3" xfId="41510"/>
    <cellStyle name="Normal 3 4 3 6 4" xfId="62698"/>
    <cellStyle name="Normal 3 4 3 7" xfId="17840"/>
    <cellStyle name="Normal 3 4 3 7 2" xfId="25282"/>
    <cellStyle name="Normal 3 4 3 7 2 2" xfId="49805"/>
    <cellStyle name="Normal 3 4 3 7 2 3" xfId="62699"/>
    <cellStyle name="Normal 3 4 3 7 3" xfId="42539"/>
    <cellStyle name="Normal 3 4 3 7 4" xfId="62700"/>
    <cellStyle name="Normal 3 4 3 8" xfId="19727"/>
    <cellStyle name="Normal 3 4 3 8 2" xfId="44303"/>
    <cellStyle name="Normal 3 4 3 8 3" xfId="62701"/>
    <cellStyle name="Normal 3 4 3 9" xfId="8273"/>
    <cellStyle name="Normal 3 4 3 9 2" xfId="33290"/>
    <cellStyle name="Normal 3 4 4" xfId="3138"/>
    <cellStyle name="Normal 3 4 4 2" xfId="7303"/>
    <cellStyle name="Normal 3 4 4 2 2" xfId="26289"/>
    <cellStyle name="Normal 3 4 4 2 2 2" xfId="50812"/>
    <cellStyle name="Normal 3 4 4 2 3" xfId="11233"/>
    <cellStyle name="Normal 3 4 4 2 3 2" xfId="36250"/>
    <cellStyle name="Normal 3 4 4 2 4" xfId="32377"/>
    <cellStyle name="Normal 3 4 4 3" xfId="5324"/>
    <cellStyle name="Normal 3 4 4 3 2" xfId="12918"/>
    <cellStyle name="Normal 3 4 4 3 2 2" xfId="37935"/>
    <cellStyle name="Normal 3 4 4 3 3" xfId="30446"/>
    <cellStyle name="Normal 3 4 4 4" xfId="9290"/>
    <cellStyle name="Normal 3 4 4 4 2" xfId="34307"/>
    <cellStyle name="Normal 3 4 4 5" xfId="28514"/>
    <cellStyle name="Normal 3 4 5" xfId="26655"/>
    <cellStyle name="Normal 3 5" xfId="761"/>
    <cellStyle name="Normal 3 5 2" xfId="1652"/>
    <cellStyle name="Normal 3 5 2 10" xfId="27509"/>
    <cellStyle name="Normal 3 5 2 10 2" xfId="62702"/>
    <cellStyle name="Normal 3 5 2 11" xfId="62703"/>
    <cellStyle name="Normal 3 5 2 2" xfId="6273"/>
    <cellStyle name="Normal 3 5 2 2 2" xfId="20180"/>
    <cellStyle name="Normal 3 5 2 2 2 2" xfId="44744"/>
    <cellStyle name="Normal 3 5 2 2 2 3" xfId="62704"/>
    <cellStyle name="Normal 3 5 2 2 3" xfId="13792"/>
    <cellStyle name="Normal 3 5 2 2 3 2" xfId="38702"/>
    <cellStyle name="Normal 3 5 2 2 4" xfId="10228"/>
    <cellStyle name="Normal 3 5 2 2 4 2" xfId="35245"/>
    <cellStyle name="Normal 3 5 2 2 5" xfId="31372"/>
    <cellStyle name="Normal 3 5 2 3" xfId="4319"/>
    <cellStyle name="Normal 3 5 2 3 2" xfId="21043"/>
    <cellStyle name="Normal 3 5 2 3 2 2" xfId="45604"/>
    <cellStyle name="Normal 3 5 2 3 2 3" xfId="62705"/>
    <cellStyle name="Normal 3 5 2 3 3" xfId="12919"/>
    <cellStyle name="Normal 3 5 2 3 3 2" xfId="37936"/>
    <cellStyle name="Normal 3 5 2 3 4" xfId="29441"/>
    <cellStyle name="Normal 3 5 2 4" xfId="14856"/>
    <cellStyle name="Normal 3 5 2 4 2" xfId="22054"/>
    <cellStyle name="Normal 3 5 2 4 2 2" xfId="46613"/>
    <cellStyle name="Normal 3 5 2 4 2 3" xfId="62706"/>
    <cellStyle name="Normal 3 5 2 4 3" xfId="39700"/>
    <cellStyle name="Normal 3 5 2 4 4" xfId="62707"/>
    <cellStyle name="Normal 3 5 2 5" xfId="15700"/>
    <cellStyle name="Normal 3 5 2 5 2" xfId="23076"/>
    <cellStyle name="Normal 3 5 2 5 2 2" xfId="47619"/>
    <cellStyle name="Normal 3 5 2 5 2 3" xfId="62708"/>
    <cellStyle name="Normal 3 5 2 5 3" xfId="40497"/>
    <cellStyle name="Normal 3 5 2 5 4" xfId="62709"/>
    <cellStyle name="Normal 3 5 2 6" xfId="16758"/>
    <cellStyle name="Normal 3 5 2 6 2" xfId="24178"/>
    <cellStyle name="Normal 3 5 2 6 2 2" xfId="48717"/>
    <cellStyle name="Normal 3 5 2 6 2 3" xfId="62710"/>
    <cellStyle name="Normal 3 5 2 6 3" xfId="41512"/>
    <cellStyle name="Normal 3 5 2 6 4" xfId="62711"/>
    <cellStyle name="Normal 3 5 2 7" xfId="17842"/>
    <cellStyle name="Normal 3 5 2 7 2" xfId="25284"/>
    <cellStyle name="Normal 3 5 2 7 2 2" xfId="49807"/>
    <cellStyle name="Normal 3 5 2 7 2 3" xfId="62712"/>
    <cellStyle name="Normal 3 5 2 7 3" xfId="42541"/>
    <cellStyle name="Normal 3 5 2 7 4" xfId="62713"/>
    <cellStyle name="Normal 3 5 2 8" xfId="19729"/>
    <cellStyle name="Normal 3 5 2 8 2" xfId="44305"/>
    <cellStyle name="Normal 3 5 2 8 3" xfId="62714"/>
    <cellStyle name="Normal 3 5 2 9" xfId="8275"/>
    <cellStyle name="Normal 3 5 2 9 2" xfId="33292"/>
    <cellStyle name="Normal 3 5 3" xfId="3140"/>
    <cellStyle name="Normal 3 5 3 2" xfId="7305"/>
    <cellStyle name="Normal 3 5 3 2 2" xfId="26291"/>
    <cellStyle name="Normal 3 5 3 2 2 2" xfId="50814"/>
    <cellStyle name="Normal 3 5 3 2 3" xfId="11235"/>
    <cellStyle name="Normal 3 5 3 2 3 2" xfId="36252"/>
    <cellStyle name="Normal 3 5 3 2 4" xfId="32379"/>
    <cellStyle name="Normal 3 5 3 3" xfId="5326"/>
    <cellStyle name="Normal 3 5 3 3 2" xfId="12920"/>
    <cellStyle name="Normal 3 5 3 3 2 2" xfId="37937"/>
    <cellStyle name="Normal 3 5 3 3 3" xfId="30448"/>
    <cellStyle name="Normal 3 5 3 4" xfId="9292"/>
    <cellStyle name="Normal 3 5 3 4 2" xfId="34309"/>
    <cellStyle name="Normal 3 5 3 5" xfId="28516"/>
    <cellStyle name="Normal 3 5 4" xfId="26809"/>
    <cellStyle name="Normal 3 6" xfId="1653"/>
    <cellStyle name="Normal 3 6 10" xfId="27510"/>
    <cellStyle name="Normal 3 6 10 2" xfId="62715"/>
    <cellStyle name="Normal 3 6 11" xfId="62716"/>
    <cellStyle name="Normal 3 6 2" xfId="3141"/>
    <cellStyle name="Normal 3 6 2 2" xfId="7306"/>
    <cellStyle name="Normal 3 6 2 2 2" xfId="26292"/>
    <cellStyle name="Normal 3 6 2 2 2 2" xfId="50815"/>
    <cellStyle name="Normal 3 6 2 2 2 3" xfId="62717"/>
    <cellStyle name="Normal 3 6 2 2 3" xfId="18794"/>
    <cellStyle name="Normal 3 6 2 2 3 2" xfId="43488"/>
    <cellStyle name="Normal 3 6 2 2 4" xfId="11236"/>
    <cellStyle name="Normal 3 6 2 2 4 2" xfId="36253"/>
    <cellStyle name="Normal 3 6 2 2 5" xfId="32380"/>
    <cellStyle name="Normal 3 6 2 3" xfId="5327"/>
    <cellStyle name="Normal 3 6 2 3 2" xfId="12921"/>
    <cellStyle name="Normal 3 6 2 3 2 2" xfId="37938"/>
    <cellStyle name="Normal 3 6 2 3 3" xfId="30449"/>
    <cellStyle name="Normal 3 6 2 4" xfId="9293"/>
    <cellStyle name="Normal 3 6 2 4 2" xfId="34310"/>
    <cellStyle name="Normal 3 6 2 5" xfId="28517"/>
    <cellStyle name="Normal 3 6 2 5 2" xfId="62718"/>
    <cellStyle name="Normal 3 6 2 6" xfId="62719"/>
    <cellStyle name="Normal 3 6 3" xfId="6274"/>
    <cellStyle name="Normal 3 6 3 2" xfId="21044"/>
    <cellStyle name="Normal 3 6 3 2 2" xfId="45605"/>
    <cellStyle name="Normal 3 6 3 2 3" xfId="62720"/>
    <cellStyle name="Normal 3 6 3 3" xfId="14482"/>
    <cellStyle name="Normal 3 6 3 3 2" xfId="39356"/>
    <cellStyle name="Normal 3 6 3 4" xfId="10229"/>
    <cellStyle name="Normal 3 6 3 4 2" xfId="35246"/>
    <cellStyle name="Normal 3 6 3 5" xfId="31373"/>
    <cellStyle name="Normal 3 6 4" xfId="4320"/>
    <cellStyle name="Normal 3 6 4 2" xfId="22055"/>
    <cellStyle name="Normal 3 6 4 2 2" xfId="46614"/>
    <cellStyle name="Normal 3 6 4 2 3" xfId="62721"/>
    <cellStyle name="Normal 3 6 4 3" xfId="12922"/>
    <cellStyle name="Normal 3 6 4 3 2" xfId="37939"/>
    <cellStyle name="Normal 3 6 4 4" xfId="29442"/>
    <cellStyle name="Normal 3 6 5" xfId="15701"/>
    <cellStyle name="Normal 3 6 5 2" xfId="23077"/>
    <cellStyle name="Normal 3 6 5 2 2" xfId="47620"/>
    <cellStyle name="Normal 3 6 5 2 3" xfId="62722"/>
    <cellStyle name="Normal 3 6 5 3" xfId="40498"/>
    <cellStyle name="Normal 3 6 5 4" xfId="62723"/>
    <cellStyle name="Normal 3 6 6" xfId="16759"/>
    <cellStyle name="Normal 3 6 6 2" xfId="24179"/>
    <cellStyle name="Normal 3 6 6 2 2" xfId="48718"/>
    <cellStyle name="Normal 3 6 6 2 3" xfId="62724"/>
    <cellStyle name="Normal 3 6 6 3" xfId="41513"/>
    <cellStyle name="Normal 3 6 6 4" xfId="62725"/>
    <cellStyle name="Normal 3 6 7" xfId="17843"/>
    <cellStyle name="Normal 3 6 7 2" xfId="25285"/>
    <cellStyle name="Normal 3 6 7 2 2" xfId="49808"/>
    <cellStyle name="Normal 3 6 7 2 3" xfId="62726"/>
    <cellStyle name="Normal 3 6 7 3" xfId="42542"/>
    <cellStyle name="Normal 3 6 7 4" xfId="62727"/>
    <cellStyle name="Normal 3 6 8" xfId="19730"/>
    <cellStyle name="Normal 3 6 8 2" xfId="44306"/>
    <cellStyle name="Normal 3 6 8 3" xfId="62728"/>
    <cellStyle name="Normal 3 6 9" xfId="8276"/>
    <cellStyle name="Normal 3 6 9 2" xfId="33293"/>
    <cellStyle name="Normal 3 7" xfId="1654"/>
    <cellStyle name="Normal 3 7 10" xfId="27511"/>
    <cellStyle name="Normal 3 7 10 2" xfId="62729"/>
    <cellStyle name="Normal 3 7 11" xfId="62730"/>
    <cellStyle name="Normal 3 7 2" xfId="3142"/>
    <cellStyle name="Normal 3 7 2 2" xfId="7307"/>
    <cellStyle name="Normal 3 7 2 2 2" xfId="26293"/>
    <cellStyle name="Normal 3 7 2 2 2 2" xfId="50816"/>
    <cellStyle name="Normal 3 7 2 2 2 3" xfId="62731"/>
    <cellStyle name="Normal 3 7 2 2 3" xfId="18795"/>
    <cellStyle name="Normal 3 7 2 2 3 2" xfId="43489"/>
    <cellStyle name="Normal 3 7 2 2 4" xfId="11237"/>
    <cellStyle name="Normal 3 7 2 2 4 2" xfId="36254"/>
    <cellStyle name="Normal 3 7 2 2 5" xfId="32381"/>
    <cellStyle name="Normal 3 7 2 3" xfId="5328"/>
    <cellStyle name="Normal 3 7 2 3 2" xfId="12923"/>
    <cellStyle name="Normal 3 7 2 3 2 2" xfId="37940"/>
    <cellStyle name="Normal 3 7 2 3 3" xfId="30450"/>
    <cellStyle name="Normal 3 7 2 4" xfId="9294"/>
    <cellStyle name="Normal 3 7 2 4 2" xfId="34311"/>
    <cellStyle name="Normal 3 7 2 5" xfId="28518"/>
    <cellStyle name="Normal 3 7 2 5 2" xfId="62732"/>
    <cellStyle name="Normal 3 7 2 6" xfId="62733"/>
    <cellStyle name="Normal 3 7 3" xfId="6275"/>
    <cellStyle name="Normal 3 7 3 2" xfId="21045"/>
    <cellStyle name="Normal 3 7 3 2 2" xfId="45606"/>
    <cellStyle name="Normal 3 7 3 2 3" xfId="62734"/>
    <cellStyle name="Normal 3 7 3 3" xfId="14483"/>
    <cellStyle name="Normal 3 7 3 3 2" xfId="39357"/>
    <cellStyle name="Normal 3 7 3 4" xfId="10230"/>
    <cellStyle name="Normal 3 7 3 4 2" xfId="35247"/>
    <cellStyle name="Normal 3 7 3 5" xfId="31374"/>
    <cellStyle name="Normal 3 7 4" xfId="4321"/>
    <cellStyle name="Normal 3 7 4 2" xfId="22056"/>
    <cellStyle name="Normal 3 7 4 2 2" xfId="46615"/>
    <cellStyle name="Normal 3 7 4 2 3" xfId="62735"/>
    <cellStyle name="Normal 3 7 4 3" xfId="12924"/>
    <cellStyle name="Normal 3 7 4 3 2" xfId="37941"/>
    <cellStyle name="Normal 3 7 4 4" xfId="29443"/>
    <cellStyle name="Normal 3 7 5" xfId="15702"/>
    <cellStyle name="Normal 3 7 5 2" xfId="23078"/>
    <cellStyle name="Normal 3 7 5 2 2" xfId="47621"/>
    <cellStyle name="Normal 3 7 5 2 3" xfId="62736"/>
    <cellStyle name="Normal 3 7 5 3" xfId="40499"/>
    <cellStyle name="Normal 3 7 5 4" xfId="62737"/>
    <cellStyle name="Normal 3 7 6" xfId="16760"/>
    <cellStyle name="Normal 3 7 6 2" xfId="24180"/>
    <cellStyle name="Normal 3 7 6 2 2" xfId="48719"/>
    <cellStyle name="Normal 3 7 6 2 3" xfId="62738"/>
    <cellStyle name="Normal 3 7 6 3" xfId="41514"/>
    <cellStyle name="Normal 3 7 6 4" xfId="62739"/>
    <cellStyle name="Normal 3 7 7" xfId="17844"/>
    <cellStyle name="Normal 3 7 7 2" xfId="25286"/>
    <cellStyle name="Normal 3 7 7 2 2" xfId="49809"/>
    <cellStyle name="Normal 3 7 7 2 3" xfId="62740"/>
    <cellStyle name="Normal 3 7 7 3" xfId="42543"/>
    <cellStyle name="Normal 3 7 7 4" xfId="62741"/>
    <cellStyle name="Normal 3 7 8" xfId="19731"/>
    <cellStyle name="Normal 3 7 8 2" xfId="44307"/>
    <cellStyle name="Normal 3 7 8 3" xfId="62742"/>
    <cellStyle name="Normal 3 7 9" xfId="8277"/>
    <cellStyle name="Normal 3 7 9 2" xfId="33294"/>
    <cellStyle name="Normal 3 8" xfId="1655"/>
    <cellStyle name="Normal 3 9" xfId="2616"/>
    <cellStyle name="Normal 3 9 2" xfId="17264"/>
    <cellStyle name="Normal 3 9 3" xfId="15173"/>
    <cellStyle name="Normal 30" xfId="496"/>
    <cellStyle name="Normal 30 2" xfId="497"/>
    <cellStyle name="Normal 30 2 2" xfId="1657"/>
    <cellStyle name="Normal 30 2 2 10" xfId="27513"/>
    <cellStyle name="Normal 30 2 2 10 2" xfId="62743"/>
    <cellStyle name="Normal 30 2 2 11" xfId="62744"/>
    <cellStyle name="Normal 30 2 2 2" xfId="6277"/>
    <cellStyle name="Normal 30 2 2 2 2" xfId="20182"/>
    <cellStyle name="Normal 30 2 2 2 2 2" xfId="44746"/>
    <cellStyle name="Normal 30 2 2 2 2 3" xfId="62745"/>
    <cellStyle name="Normal 30 2 2 2 3" xfId="13794"/>
    <cellStyle name="Normal 30 2 2 2 3 2" xfId="38704"/>
    <cellStyle name="Normal 30 2 2 2 4" xfId="10232"/>
    <cellStyle name="Normal 30 2 2 2 4 2" xfId="35249"/>
    <cellStyle name="Normal 30 2 2 2 5" xfId="31376"/>
    <cellStyle name="Normal 30 2 2 3" xfId="4323"/>
    <cellStyle name="Normal 30 2 2 3 2" xfId="21047"/>
    <cellStyle name="Normal 30 2 2 3 2 2" xfId="45608"/>
    <cellStyle name="Normal 30 2 2 3 2 3" xfId="62746"/>
    <cellStyle name="Normal 30 2 2 3 3" xfId="12925"/>
    <cellStyle name="Normal 30 2 2 3 3 2" xfId="37942"/>
    <cellStyle name="Normal 30 2 2 3 4" xfId="29445"/>
    <cellStyle name="Normal 30 2 2 4" xfId="14858"/>
    <cellStyle name="Normal 30 2 2 4 2" xfId="22058"/>
    <cellStyle name="Normal 30 2 2 4 2 2" xfId="46617"/>
    <cellStyle name="Normal 30 2 2 4 2 3" xfId="62747"/>
    <cellStyle name="Normal 30 2 2 4 3" xfId="39702"/>
    <cellStyle name="Normal 30 2 2 4 4" xfId="62748"/>
    <cellStyle name="Normal 30 2 2 5" xfId="15704"/>
    <cellStyle name="Normal 30 2 2 5 2" xfId="23080"/>
    <cellStyle name="Normal 30 2 2 5 2 2" xfId="47623"/>
    <cellStyle name="Normal 30 2 2 5 2 3" xfId="62749"/>
    <cellStyle name="Normal 30 2 2 5 3" xfId="40501"/>
    <cellStyle name="Normal 30 2 2 5 4" xfId="62750"/>
    <cellStyle name="Normal 30 2 2 6" xfId="16762"/>
    <cellStyle name="Normal 30 2 2 6 2" xfId="24182"/>
    <cellStyle name="Normal 30 2 2 6 2 2" xfId="48721"/>
    <cellStyle name="Normal 30 2 2 6 2 3" xfId="62751"/>
    <cellStyle name="Normal 30 2 2 6 3" xfId="41516"/>
    <cellStyle name="Normal 30 2 2 6 4" xfId="62752"/>
    <cellStyle name="Normal 30 2 2 7" xfId="17846"/>
    <cellStyle name="Normal 30 2 2 7 2" xfId="25288"/>
    <cellStyle name="Normal 30 2 2 7 2 2" xfId="49811"/>
    <cellStyle name="Normal 30 2 2 7 2 3" xfId="62753"/>
    <cellStyle name="Normal 30 2 2 7 3" xfId="42545"/>
    <cellStyle name="Normal 30 2 2 7 4" xfId="62754"/>
    <cellStyle name="Normal 30 2 2 8" xfId="19733"/>
    <cellStyle name="Normal 30 2 2 8 2" xfId="44309"/>
    <cellStyle name="Normal 30 2 2 8 3" xfId="62755"/>
    <cellStyle name="Normal 30 2 2 9" xfId="8279"/>
    <cellStyle name="Normal 30 2 2 9 2" xfId="33296"/>
    <cellStyle name="Normal 30 2 3" xfId="3144"/>
    <cellStyle name="Normal 30 2 3 2" xfId="7309"/>
    <cellStyle name="Normal 30 2 3 2 2" xfId="26295"/>
    <cellStyle name="Normal 30 2 3 2 2 2" xfId="50818"/>
    <cellStyle name="Normal 30 2 3 2 3" xfId="11239"/>
    <cellStyle name="Normal 30 2 3 2 3 2" xfId="36256"/>
    <cellStyle name="Normal 30 2 3 2 4" xfId="32383"/>
    <cellStyle name="Normal 30 2 3 3" xfId="5330"/>
    <cellStyle name="Normal 30 2 3 3 2" xfId="12926"/>
    <cellStyle name="Normal 30 2 3 3 2 2" xfId="37943"/>
    <cellStyle name="Normal 30 2 3 3 3" xfId="30452"/>
    <cellStyle name="Normal 30 2 3 4" xfId="9296"/>
    <cellStyle name="Normal 30 2 3 4 2" xfId="34313"/>
    <cellStyle name="Normal 30 2 3 5" xfId="28520"/>
    <cellStyle name="Normal 30 2 4" xfId="26722"/>
    <cellStyle name="Normal 30 3" xfId="1656"/>
    <cellStyle name="Normal 30 3 10" xfId="27512"/>
    <cellStyle name="Normal 30 3 10 2" xfId="62756"/>
    <cellStyle name="Normal 30 3 11" xfId="62757"/>
    <cellStyle name="Normal 30 3 2" xfId="6276"/>
    <cellStyle name="Normal 30 3 2 2" xfId="20181"/>
    <cellStyle name="Normal 30 3 2 2 2" xfId="44745"/>
    <cellStyle name="Normal 30 3 2 2 3" xfId="62758"/>
    <cellStyle name="Normal 30 3 2 3" xfId="13793"/>
    <cellStyle name="Normal 30 3 2 3 2" xfId="38703"/>
    <cellStyle name="Normal 30 3 2 4" xfId="10231"/>
    <cellStyle name="Normal 30 3 2 4 2" xfId="35248"/>
    <cellStyle name="Normal 30 3 2 5" xfId="31375"/>
    <cellStyle name="Normal 30 3 3" xfId="4322"/>
    <cellStyle name="Normal 30 3 3 2" xfId="21046"/>
    <cellStyle name="Normal 30 3 3 2 2" xfId="45607"/>
    <cellStyle name="Normal 30 3 3 2 3" xfId="62759"/>
    <cellStyle name="Normal 30 3 3 3" xfId="12927"/>
    <cellStyle name="Normal 30 3 3 3 2" xfId="37944"/>
    <cellStyle name="Normal 30 3 3 4" xfId="29444"/>
    <cellStyle name="Normal 30 3 4" xfId="14857"/>
    <cellStyle name="Normal 30 3 4 2" xfId="22057"/>
    <cellStyle name="Normal 30 3 4 2 2" xfId="46616"/>
    <cellStyle name="Normal 30 3 4 2 3" xfId="62760"/>
    <cellStyle name="Normal 30 3 4 3" xfId="39701"/>
    <cellStyle name="Normal 30 3 4 4" xfId="62761"/>
    <cellStyle name="Normal 30 3 5" xfId="15703"/>
    <cellStyle name="Normal 30 3 5 2" xfId="23079"/>
    <cellStyle name="Normal 30 3 5 2 2" xfId="47622"/>
    <cellStyle name="Normal 30 3 5 2 3" xfId="62762"/>
    <cellStyle name="Normal 30 3 5 3" xfId="40500"/>
    <cellStyle name="Normal 30 3 5 4" xfId="62763"/>
    <cellStyle name="Normal 30 3 6" xfId="16761"/>
    <cellStyle name="Normal 30 3 6 2" xfId="24181"/>
    <cellStyle name="Normal 30 3 6 2 2" xfId="48720"/>
    <cellStyle name="Normal 30 3 6 2 3" xfId="62764"/>
    <cellStyle name="Normal 30 3 6 3" xfId="41515"/>
    <cellStyle name="Normal 30 3 6 4" xfId="62765"/>
    <cellStyle name="Normal 30 3 7" xfId="17845"/>
    <cellStyle name="Normal 30 3 7 2" xfId="25287"/>
    <cellStyle name="Normal 30 3 7 2 2" xfId="49810"/>
    <cellStyle name="Normal 30 3 7 2 3" xfId="62766"/>
    <cellStyle name="Normal 30 3 7 3" xfId="42544"/>
    <cellStyle name="Normal 30 3 7 4" xfId="62767"/>
    <cellStyle name="Normal 30 3 8" xfId="19732"/>
    <cellStyle name="Normal 30 3 8 2" xfId="44308"/>
    <cellStyle name="Normal 30 3 8 3" xfId="62768"/>
    <cellStyle name="Normal 30 3 9" xfId="8278"/>
    <cellStyle name="Normal 30 3 9 2" xfId="33295"/>
    <cellStyle name="Normal 30 4" xfId="2475"/>
    <cellStyle name="Normal 30 5" xfId="2523"/>
    <cellStyle name="Normal 30 6" xfId="3143"/>
    <cellStyle name="Normal 30 6 2" xfId="7308"/>
    <cellStyle name="Normal 30 6 2 2" xfId="26294"/>
    <cellStyle name="Normal 30 6 2 2 2" xfId="50817"/>
    <cellStyle name="Normal 30 6 2 3" xfId="11238"/>
    <cellStyle name="Normal 30 6 2 3 2" xfId="36255"/>
    <cellStyle name="Normal 30 6 2 4" xfId="32382"/>
    <cellStyle name="Normal 30 6 3" xfId="5329"/>
    <cellStyle name="Normal 30 6 3 2" xfId="12928"/>
    <cellStyle name="Normal 30 6 3 2 2" xfId="37945"/>
    <cellStyle name="Normal 30 6 3 3" xfId="30451"/>
    <cellStyle name="Normal 30 6 4" xfId="9295"/>
    <cellStyle name="Normal 30 6 4 2" xfId="34312"/>
    <cellStyle name="Normal 30 6 5" xfId="28519"/>
    <cellStyle name="Normal 30 7" xfId="20404"/>
    <cellStyle name="Normal 30_Sheet2" xfId="608"/>
    <cellStyle name="Normal 300" xfId="1658"/>
    <cellStyle name="Normal 300 10" xfId="27514"/>
    <cellStyle name="Normal 300 10 2" xfId="62769"/>
    <cellStyle name="Normal 300 11" xfId="62770"/>
    <cellStyle name="Normal 300 2" xfId="3145"/>
    <cellStyle name="Normal 300 2 2" xfId="7310"/>
    <cellStyle name="Normal 300 2 2 2" xfId="26296"/>
    <cellStyle name="Normal 300 2 2 2 2" xfId="50819"/>
    <cellStyle name="Normal 300 2 2 2 3" xfId="62771"/>
    <cellStyle name="Normal 300 2 2 3" xfId="18796"/>
    <cellStyle name="Normal 300 2 2 3 2" xfId="43490"/>
    <cellStyle name="Normal 300 2 2 4" xfId="11240"/>
    <cellStyle name="Normal 300 2 2 4 2" xfId="36257"/>
    <cellStyle name="Normal 300 2 2 5" xfId="32384"/>
    <cellStyle name="Normal 300 2 3" xfId="5331"/>
    <cellStyle name="Normal 300 2 3 2" xfId="12929"/>
    <cellStyle name="Normal 300 2 3 2 2" xfId="37946"/>
    <cellStyle name="Normal 300 2 3 3" xfId="30453"/>
    <cellStyle name="Normal 300 2 4" xfId="9297"/>
    <cellStyle name="Normal 300 2 4 2" xfId="34314"/>
    <cellStyle name="Normal 300 2 5" xfId="28521"/>
    <cellStyle name="Normal 300 2 5 2" xfId="62772"/>
    <cellStyle name="Normal 300 2 6" xfId="62773"/>
    <cellStyle name="Normal 300 3" xfId="6278"/>
    <cellStyle name="Normal 300 3 2" xfId="21048"/>
    <cellStyle name="Normal 300 3 2 2" xfId="45609"/>
    <cellStyle name="Normal 300 3 2 3" xfId="62774"/>
    <cellStyle name="Normal 300 3 3" xfId="14484"/>
    <cellStyle name="Normal 300 3 3 2" xfId="39358"/>
    <cellStyle name="Normal 300 3 4" xfId="10233"/>
    <cellStyle name="Normal 300 3 4 2" xfId="35250"/>
    <cellStyle name="Normal 300 3 5" xfId="31377"/>
    <cellStyle name="Normal 300 4" xfId="4324"/>
    <cellStyle name="Normal 300 4 2" xfId="22059"/>
    <cellStyle name="Normal 300 4 2 2" xfId="46618"/>
    <cellStyle name="Normal 300 4 2 3" xfId="62775"/>
    <cellStyle name="Normal 300 4 3" xfId="12930"/>
    <cellStyle name="Normal 300 4 3 2" xfId="37947"/>
    <cellStyle name="Normal 300 4 4" xfId="29446"/>
    <cellStyle name="Normal 300 5" xfId="15705"/>
    <cellStyle name="Normal 300 5 2" xfId="23081"/>
    <cellStyle name="Normal 300 5 2 2" xfId="47624"/>
    <cellStyle name="Normal 300 5 2 3" xfId="62776"/>
    <cellStyle name="Normal 300 5 3" xfId="40502"/>
    <cellStyle name="Normal 300 5 4" xfId="62777"/>
    <cellStyle name="Normal 300 6" xfId="16763"/>
    <cellStyle name="Normal 300 6 2" xfId="24183"/>
    <cellStyle name="Normal 300 6 2 2" xfId="48722"/>
    <cellStyle name="Normal 300 6 2 3" xfId="62778"/>
    <cellStyle name="Normal 300 6 3" xfId="41517"/>
    <cellStyle name="Normal 300 6 4" xfId="62779"/>
    <cellStyle name="Normal 300 7" xfId="17847"/>
    <cellStyle name="Normal 300 7 2" xfId="25289"/>
    <cellStyle name="Normal 300 7 2 2" xfId="49812"/>
    <cellStyle name="Normal 300 7 2 3" xfId="62780"/>
    <cellStyle name="Normal 300 7 3" xfId="42546"/>
    <cellStyle name="Normal 300 7 4" xfId="62781"/>
    <cellStyle name="Normal 300 8" xfId="19734"/>
    <cellStyle name="Normal 300 8 2" xfId="44310"/>
    <cellStyle name="Normal 300 8 3" xfId="62782"/>
    <cellStyle name="Normal 300 9" xfId="8280"/>
    <cellStyle name="Normal 300 9 2" xfId="33297"/>
    <cellStyle name="Normal 301" xfId="1659"/>
    <cellStyle name="Normal 301 10" xfId="27515"/>
    <cellStyle name="Normal 301 10 2" xfId="62783"/>
    <cellStyle name="Normal 301 11" xfId="62784"/>
    <cellStyle name="Normal 301 2" xfId="3146"/>
    <cellStyle name="Normal 301 2 2" xfId="7311"/>
    <cellStyle name="Normal 301 2 2 2" xfId="26297"/>
    <cellStyle name="Normal 301 2 2 2 2" xfId="50820"/>
    <cellStyle name="Normal 301 2 2 2 3" xfId="62785"/>
    <cellStyle name="Normal 301 2 2 3" xfId="18797"/>
    <cellStyle name="Normal 301 2 2 3 2" xfId="43491"/>
    <cellStyle name="Normal 301 2 2 4" xfId="11241"/>
    <cellStyle name="Normal 301 2 2 4 2" xfId="36258"/>
    <cellStyle name="Normal 301 2 2 5" xfId="32385"/>
    <cellStyle name="Normal 301 2 3" xfId="5332"/>
    <cellStyle name="Normal 301 2 3 2" xfId="12931"/>
    <cellStyle name="Normal 301 2 3 2 2" xfId="37948"/>
    <cellStyle name="Normal 301 2 3 3" xfId="30454"/>
    <cellStyle name="Normal 301 2 4" xfId="9298"/>
    <cellStyle name="Normal 301 2 4 2" xfId="34315"/>
    <cellStyle name="Normal 301 2 5" xfId="28522"/>
    <cellStyle name="Normal 301 2 5 2" xfId="62786"/>
    <cellStyle name="Normal 301 2 6" xfId="62787"/>
    <cellStyle name="Normal 301 3" xfId="6279"/>
    <cellStyle name="Normal 301 3 2" xfId="21049"/>
    <cellStyle name="Normal 301 3 2 2" xfId="45610"/>
    <cellStyle name="Normal 301 3 2 3" xfId="62788"/>
    <cellStyle name="Normal 301 3 3" xfId="14485"/>
    <cellStyle name="Normal 301 3 3 2" xfId="39359"/>
    <cellStyle name="Normal 301 3 4" xfId="10234"/>
    <cellStyle name="Normal 301 3 4 2" xfId="35251"/>
    <cellStyle name="Normal 301 3 5" xfId="31378"/>
    <cellStyle name="Normal 301 4" xfId="4325"/>
    <cellStyle name="Normal 301 4 2" xfId="22060"/>
    <cellStyle name="Normal 301 4 2 2" xfId="46619"/>
    <cellStyle name="Normal 301 4 2 3" xfId="62789"/>
    <cellStyle name="Normal 301 4 3" xfId="12932"/>
    <cellStyle name="Normal 301 4 3 2" xfId="37949"/>
    <cellStyle name="Normal 301 4 4" xfId="29447"/>
    <cellStyle name="Normal 301 5" xfId="15706"/>
    <cellStyle name="Normal 301 5 2" xfId="23082"/>
    <cellStyle name="Normal 301 5 2 2" xfId="47625"/>
    <cellStyle name="Normal 301 5 2 3" xfId="62790"/>
    <cellStyle name="Normal 301 5 3" xfId="40503"/>
    <cellStyle name="Normal 301 5 4" xfId="62791"/>
    <cellStyle name="Normal 301 6" xfId="16764"/>
    <cellStyle name="Normal 301 6 2" xfId="24184"/>
    <cellStyle name="Normal 301 6 2 2" xfId="48723"/>
    <cellStyle name="Normal 301 6 2 3" xfId="62792"/>
    <cellStyle name="Normal 301 6 3" xfId="41518"/>
    <cellStyle name="Normal 301 6 4" xfId="62793"/>
    <cellStyle name="Normal 301 7" xfId="17848"/>
    <cellStyle name="Normal 301 7 2" xfId="25290"/>
    <cellStyle name="Normal 301 7 2 2" xfId="49813"/>
    <cellStyle name="Normal 301 7 2 3" xfId="62794"/>
    <cellStyle name="Normal 301 7 3" xfId="42547"/>
    <cellStyle name="Normal 301 7 4" xfId="62795"/>
    <cellStyle name="Normal 301 8" xfId="19735"/>
    <cellStyle name="Normal 301 8 2" xfId="44311"/>
    <cellStyle name="Normal 301 8 3" xfId="62796"/>
    <cellStyle name="Normal 301 9" xfId="8281"/>
    <cellStyle name="Normal 301 9 2" xfId="33298"/>
    <cellStyle name="Normal 302" xfId="1660"/>
    <cellStyle name="Normal 302 10" xfId="27516"/>
    <cellStyle name="Normal 302 10 2" xfId="62797"/>
    <cellStyle name="Normal 302 11" xfId="62798"/>
    <cellStyle name="Normal 302 2" xfId="3147"/>
    <cellStyle name="Normal 302 2 2" xfId="7312"/>
    <cellStyle name="Normal 302 2 2 2" xfId="26298"/>
    <cellStyle name="Normal 302 2 2 2 2" xfId="50821"/>
    <cellStyle name="Normal 302 2 2 2 3" xfId="62799"/>
    <cellStyle name="Normal 302 2 2 3" xfId="18798"/>
    <cellStyle name="Normal 302 2 2 3 2" xfId="43492"/>
    <cellStyle name="Normal 302 2 2 4" xfId="11242"/>
    <cellStyle name="Normal 302 2 2 4 2" xfId="36259"/>
    <cellStyle name="Normal 302 2 2 5" xfId="32386"/>
    <cellStyle name="Normal 302 2 3" xfId="5333"/>
    <cellStyle name="Normal 302 2 3 2" xfId="12933"/>
    <cellStyle name="Normal 302 2 3 2 2" xfId="37950"/>
    <cellStyle name="Normal 302 2 3 3" xfId="30455"/>
    <cellStyle name="Normal 302 2 4" xfId="9299"/>
    <cellStyle name="Normal 302 2 4 2" xfId="34316"/>
    <cellStyle name="Normal 302 2 5" xfId="28523"/>
    <cellStyle name="Normal 302 2 5 2" xfId="62800"/>
    <cellStyle name="Normal 302 2 6" xfId="62801"/>
    <cellStyle name="Normal 302 3" xfId="6280"/>
    <cellStyle name="Normal 302 3 2" xfId="21050"/>
    <cellStyle name="Normal 302 3 2 2" xfId="45611"/>
    <cellStyle name="Normal 302 3 2 3" xfId="62802"/>
    <cellStyle name="Normal 302 3 3" xfId="14486"/>
    <cellStyle name="Normal 302 3 3 2" xfId="39360"/>
    <cellStyle name="Normal 302 3 4" xfId="10235"/>
    <cellStyle name="Normal 302 3 4 2" xfId="35252"/>
    <cellStyle name="Normal 302 3 5" xfId="31379"/>
    <cellStyle name="Normal 302 4" xfId="4326"/>
    <cellStyle name="Normal 302 4 2" xfId="22061"/>
    <cellStyle name="Normal 302 4 2 2" xfId="46620"/>
    <cellStyle name="Normal 302 4 2 3" xfId="62803"/>
    <cellStyle name="Normal 302 4 3" xfId="12934"/>
    <cellStyle name="Normal 302 4 3 2" xfId="37951"/>
    <cellStyle name="Normal 302 4 4" xfId="29448"/>
    <cellStyle name="Normal 302 5" xfId="15707"/>
    <cellStyle name="Normal 302 5 2" xfId="23083"/>
    <cellStyle name="Normal 302 5 2 2" xfId="47626"/>
    <cellStyle name="Normal 302 5 2 3" xfId="62804"/>
    <cellStyle name="Normal 302 5 3" xfId="40504"/>
    <cellStyle name="Normal 302 5 4" xfId="62805"/>
    <cellStyle name="Normal 302 6" xfId="16765"/>
    <cellStyle name="Normal 302 6 2" xfId="24185"/>
    <cellStyle name="Normal 302 6 2 2" xfId="48724"/>
    <cellStyle name="Normal 302 6 2 3" xfId="62806"/>
    <cellStyle name="Normal 302 6 3" xfId="41519"/>
    <cellStyle name="Normal 302 6 4" xfId="62807"/>
    <cellStyle name="Normal 302 7" xfId="17849"/>
    <cellStyle name="Normal 302 7 2" xfId="25291"/>
    <cellStyle name="Normal 302 7 2 2" xfId="49814"/>
    <cellStyle name="Normal 302 7 2 3" xfId="62808"/>
    <cellStyle name="Normal 302 7 3" xfId="42548"/>
    <cellStyle name="Normal 302 7 4" xfId="62809"/>
    <cellStyle name="Normal 302 8" xfId="19736"/>
    <cellStyle name="Normal 302 8 2" xfId="44312"/>
    <cellStyle name="Normal 302 8 3" xfId="62810"/>
    <cellStyle name="Normal 302 9" xfId="8282"/>
    <cellStyle name="Normal 302 9 2" xfId="33299"/>
    <cellStyle name="Normal 303" xfId="1661"/>
    <cellStyle name="Normal 303 10" xfId="27517"/>
    <cellStyle name="Normal 303 10 2" xfId="62811"/>
    <cellStyle name="Normal 303 11" xfId="62812"/>
    <cellStyle name="Normal 303 2" xfId="3148"/>
    <cellStyle name="Normal 303 2 2" xfId="7313"/>
    <cellStyle name="Normal 303 2 2 2" xfId="26299"/>
    <cellStyle name="Normal 303 2 2 2 2" xfId="50822"/>
    <cellStyle name="Normal 303 2 2 2 3" xfId="62813"/>
    <cellStyle name="Normal 303 2 2 3" xfId="18799"/>
    <cellStyle name="Normal 303 2 2 3 2" xfId="43493"/>
    <cellStyle name="Normal 303 2 2 4" xfId="11243"/>
    <cellStyle name="Normal 303 2 2 4 2" xfId="36260"/>
    <cellStyle name="Normal 303 2 2 5" xfId="32387"/>
    <cellStyle name="Normal 303 2 3" xfId="5334"/>
    <cellStyle name="Normal 303 2 3 2" xfId="12935"/>
    <cellStyle name="Normal 303 2 3 2 2" xfId="37952"/>
    <cellStyle name="Normal 303 2 3 3" xfId="30456"/>
    <cellStyle name="Normal 303 2 4" xfId="9300"/>
    <cellStyle name="Normal 303 2 4 2" xfId="34317"/>
    <cellStyle name="Normal 303 2 5" xfId="28524"/>
    <cellStyle name="Normal 303 2 5 2" xfId="62814"/>
    <cellStyle name="Normal 303 2 6" xfId="62815"/>
    <cellStyle name="Normal 303 3" xfId="6281"/>
    <cellStyle name="Normal 303 3 2" xfId="21051"/>
    <cellStyle name="Normal 303 3 2 2" xfId="45612"/>
    <cellStyle name="Normal 303 3 2 3" xfId="62816"/>
    <cellStyle name="Normal 303 3 3" xfId="14487"/>
    <cellStyle name="Normal 303 3 3 2" xfId="39361"/>
    <cellStyle name="Normal 303 3 4" xfId="10236"/>
    <cellStyle name="Normal 303 3 4 2" xfId="35253"/>
    <cellStyle name="Normal 303 3 5" xfId="31380"/>
    <cellStyle name="Normal 303 4" xfId="4327"/>
    <cellStyle name="Normal 303 4 2" xfId="22062"/>
    <cellStyle name="Normal 303 4 2 2" xfId="46621"/>
    <cellStyle name="Normal 303 4 2 3" xfId="62817"/>
    <cellStyle name="Normal 303 4 3" xfId="12936"/>
    <cellStyle name="Normal 303 4 3 2" xfId="37953"/>
    <cellStyle name="Normal 303 4 4" xfId="29449"/>
    <cellStyle name="Normal 303 5" xfId="15708"/>
    <cellStyle name="Normal 303 5 2" xfId="23084"/>
    <cellStyle name="Normal 303 5 2 2" xfId="47627"/>
    <cellStyle name="Normal 303 5 2 3" xfId="62818"/>
    <cellStyle name="Normal 303 5 3" xfId="40505"/>
    <cellStyle name="Normal 303 5 4" xfId="62819"/>
    <cellStyle name="Normal 303 6" xfId="16766"/>
    <cellStyle name="Normal 303 6 2" xfId="24186"/>
    <cellStyle name="Normal 303 6 2 2" xfId="48725"/>
    <cellStyle name="Normal 303 6 2 3" xfId="62820"/>
    <cellStyle name="Normal 303 6 3" xfId="41520"/>
    <cellStyle name="Normal 303 6 4" xfId="62821"/>
    <cellStyle name="Normal 303 7" xfId="17850"/>
    <cellStyle name="Normal 303 7 2" xfId="25292"/>
    <cellStyle name="Normal 303 7 2 2" xfId="49815"/>
    <cellStyle name="Normal 303 7 2 3" xfId="62822"/>
    <cellStyle name="Normal 303 7 3" xfId="42549"/>
    <cellStyle name="Normal 303 7 4" xfId="62823"/>
    <cellStyle name="Normal 303 8" xfId="19737"/>
    <cellStyle name="Normal 303 8 2" xfId="44313"/>
    <cellStyle name="Normal 303 8 3" xfId="62824"/>
    <cellStyle name="Normal 303 9" xfId="8283"/>
    <cellStyle name="Normal 303 9 2" xfId="33300"/>
    <cellStyle name="Normal 304" xfId="1662"/>
    <cellStyle name="Normal 304 10" xfId="27518"/>
    <cellStyle name="Normal 304 10 2" xfId="62825"/>
    <cellStyle name="Normal 304 11" xfId="62826"/>
    <cellStyle name="Normal 304 2" xfId="3149"/>
    <cellStyle name="Normal 304 2 2" xfId="7314"/>
    <cellStyle name="Normal 304 2 2 2" xfId="26300"/>
    <cellStyle name="Normal 304 2 2 2 2" xfId="50823"/>
    <cellStyle name="Normal 304 2 2 2 3" xfId="62827"/>
    <cellStyle name="Normal 304 2 2 3" xfId="18800"/>
    <cellStyle name="Normal 304 2 2 3 2" xfId="43494"/>
    <cellStyle name="Normal 304 2 2 4" xfId="11244"/>
    <cellStyle name="Normal 304 2 2 4 2" xfId="36261"/>
    <cellStyle name="Normal 304 2 2 5" xfId="32388"/>
    <cellStyle name="Normal 304 2 3" xfId="5335"/>
    <cellStyle name="Normal 304 2 3 2" xfId="12937"/>
    <cellStyle name="Normal 304 2 3 2 2" xfId="37954"/>
    <cellStyle name="Normal 304 2 3 3" xfId="30457"/>
    <cellStyle name="Normal 304 2 4" xfId="9301"/>
    <cellStyle name="Normal 304 2 4 2" xfId="34318"/>
    <cellStyle name="Normal 304 2 5" xfId="28525"/>
    <cellStyle name="Normal 304 2 5 2" xfId="62828"/>
    <cellStyle name="Normal 304 2 6" xfId="62829"/>
    <cellStyle name="Normal 304 3" xfId="6282"/>
    <cellStyle name="Normal 304 3 2" xfId="21052"/>
    <cellStyle name="Normal 304 3 2 2" xfId="45613"/>
    <cellStyle name="Normal 304 3 2 3" xfId="62830"/>
    <cellStyle name="Normal 304 3 3" xfId="14488"/>
    <cellStyle name="Normal 304 3 3 2" xfId="39362"/>
    <cellStyle name="Normal 304 3 4" xfId="10237"/>
    <cellStyle name="Normal 304 3 4 2" xfId="35254"/>
    <cellStyle name="Normal 304 3 5" xfId="31381"/>
    <cellStyle name="Normal 304 4" xfId="4328"/>
    <cellStyle name="Normal 304 4 2" xfId="22063"/>
    <cellStyle name="Normal 304 4 2 2" xfId="46622"/>
    <cellStyle name="Normal 304 4 2 3" xfId="62831"/>
    <cellStyle name="Normal 304 4 3" xfId="12938"/>
    <cellStyle name="Normal 304 4 3 2" xfId="37955"/>
    <cellStyle name="Normal 304 4 4" xfId="29450"/>
    <cellStyle name="Normal 304 5" xfId="15709"/>
    <cellStyle name="Normal 304 5 2" xfId="23085"/>
    <cellStyle name="Normal 304 5 2 2" xfId="47628"/>
    <cellStyle name="Normal 304 5 2 3" xfId="62832"/>
    <cellStyle name="Normal 304 5 3" xfId="40506"/>
    <cellStyle name="Normal 304 5 4" xfId="62833"/>
    <cellStyle name="Normal 304 6" xfId="16767"/>
    <cellStyle name="Normal 304 6 2" xfId="24187"/>
    <cellStyle name="Normal 304 6 2 2" xfId="48726"/>
    <cellStyle name="Normal 304 6 2 3" xfId="62834"/>
    <cellStyle name="Normal 304 6 3" xfId="41521"/>
    <cellStyle name="Normal 304 6 4" xfId="62835"/>
    <cellStyle name="Normal 304 7" xfId="17851"/>
    <cellStyle name="Normal 304 7 2" xfId="25293"/>
    <cellStyle name="Normal 304 7 2 2" xfId="49816"/>
    <cellStyle name="Normal 304 7 2 3" xfId="62836"/>
    <cellStyle name="Normal 304 7 3" xfId="42550"/>
    <cellStyle name="Normal 304 7 4" xfId="62837"/>
    <cellStyle name="Normal 304 8" xfId="19738"/>
    <cellStyle name="Normal 304 8 2" xfId="44314"/>
    <cellStyle name="Normal 304 8 3" xfId="62838"/>
    <cellStyle name="Normal 304 9" xfId="8284"/>
    <cellStyle name="Normal 304 9 2" xfId="33301"/>
    <cellStyle name="Normal 305" xfId="1663"/>
    <cellStyle name="Normal 305 10" xfId="27519"/>
    <cellStyle name="Normal 305 10 2" xfId="62839"/>
    <cellStyle name="Normal 305 11" xfId="62840"/>
    <cellStyle name="Normal 305 2" xfId="3150"/>
    <cellStyle name="Normal 305 2 2" xfId="7315"/>
    <cellStyle name="Normal 305 2 2 2" xfId="26301"/>
    <cellStyle name="Normal 305 2 2 2 2" xfId="50824"/>
    <cellStyle name="Normal 305 2 2 2 3" xfId="62841"/>
    <cellStyle name="Normal 305 2 2 3" xfId="18801"/>
    <cellStyle name="Normal 305 2 2 3 2" xfId="43495"/>
    <cellStyle name="Normal 305 2 2 4" xfId="11245"/>
    <cellStyle name="Normal 305 2 2 4 2" xfId="36262"/>
    <cellStyle name="Normal 305 2 2 5" xfId="32389"/>
    <cellStyle name="Normal 305 2 3" xfId="5336"/>
    <cellStyle name="Normal 305 2 3 2" xfId="12939"/>
    <cellStyle name="Normal 305 2 3 2 2" xfId="37956"/>
    <cellStyle name="Normal 305 2 3 3" xfId="30458"/>
    <cellStyle name="Normal 305 2 4" xfId="9302"/>
    <cellStyle name="Normal 305 2 4 2" xfId="34319"/>
    <cellStyle name="Normal 305 2 5" xfId="28526"/>
    <cellStyle name="Normal 305 2 5 2" xfId="62842"/>
    <cellStyle name="Normal 305 2 6" xfId="62843"/>
    <cellStyle name="Normal 305 3" xfId="6283"/>
    <cellStyle name="Normal 305 3 2" xfId="21053"/>
    <cellStyle name="Normal 305 3 2 2" xfId="45614"/>
    <cellStyle name="Normal 305 3 2 3" xfId="62844"/>
    <cellStyle name="Normal 305 3 3" xfId="14489"/>
    <cellStyle name="Normal 305 3 3 2" xfId="39363"/>
    <cellStyle name="Normal 305 3 4" xfId="10238"/>
    <cellStyle name="Normal 305 3 4 2" xfId="35255"/>
    <cellStyle name="Normal 305 3 5" xfId="31382"/>
    <cellStyle name="Normal 305 4" xfId="4329"/>
    <cellStyle name="Normal 305 4 2" xfId="22064"/>
    <cellStyle name="Normal 305 4 2 2" xfId="46623"/>
    <cellStyle name="Normal 305 4 2 3" xfId="62845"/>
    <cellStyle name="Normal 305 4 3" xfId="12940"/>
    <cellStyle name="Normal 305 4 3 2" xfId="37957"/>
    <cellStyle name="Normal 305 4 4" xfId="29451"/>
    <cellStyle name="Normal 305 5" xfId="15710"/>
    <cellStyle name="Normal 305 5 2" xfId="23086"/>
    <cellStyle name="Normal 305 5 2 2" xfId="47629"/>
    <cellStyle name="Normal 305 5 2 3" xfId="62846"/>
    <cellStyle name="Normal 305 5 3" xfId="40507"/>
    <cellStyle name="Normal 305 5 4" xfId="62847"/>
    <cellStyle name="Normal 305 6" xfId="16768"/>
    <cellStyle name="Normal 305 6 2" xfId="24188"/>
    <cellStyle name="Normal 305 6 2 2" xfId="48727"/>
    <cellStyle name="Normal 305 6 2 3" xfId="62848"/>
    <cellStyle name="Normal 305 6 3" xfId="41522"/>
    <cellStyle name="Normal 305 6 4" xfId="62849"/>
    <cellStyle name="Normal 305 7" xfId="17852"/>
    <cellStyle name="Normal 305 7 2" xfId="25294"/>
    <cellStyle name="Normal 305 7 2 2" xfId="49817"/>
    <cellStyle name="Normal 305 7 2 3" xfId="62850"/>
    <cellStyle name="Normal 305 7 3" xfId="42551"/>
    <cellStyle name="Normal 305 7 4" xfId="62851"/>
    <cellStyle name="Normal 305 8" xfId="19739"/>
    <cellStyle name="Normal 305 8 2" xfId="44315"/>
    <cellStyle name="Normal 305 8 3" xfId="62852"/>
    <cellStyle name="Normal 305 9" xfId="8285"/>
    <cellStyle name="Normal 305 9 2" xfId="33302"/>
    <cellStyle name="Normal 306" xfId="1664"/>
    <cellStyle name="Normal 306 10" xfId="27520"/>
    <cellStyle name="Normal 306 10 2" xfId="62853"/>
    <cellStyle name="Normal 306 11" xfId="62854"/>
    <cellStyle name="Normal 306 2" xfId="3151"/>
    <cellStyle name="Normal 306 2 2" xfId="7316"/>
    <cellStyle name="Normal 306 2 2 2" xfId="26302"/>
    <cellStyle name="Normal 306 2 2 2 2" xfId="50825"/>
    <cellStyle name="Normal 306 2 2 2 3" xfId="62855"/>
    <cellStyle name="Normal 306 2 2 3" xfId="18802"/>
    <cellStyle name="Normal 306 2 2 3 2" xfId="43496"/>
    <cellStyle name="Normal 306 2 2 4" xfId="11246"/>
    <cellStyle name="Normal 306 2 2 4 2" xfId="36263"/>
    <cellStyle name="Normal 306 2 2 5" xfId="32390"/>
    <cellStyle name="Normal 306 2 3" xfId="5337"/>
    <cellStyle name="Normal 306 2 3 2" xfId="12941"/>
    <cellStyle name="Normal 306 2 3 2 2" xfId="37958"/>
    <cellStyle name="Normal 306 2 3 3" xfId="30459"/>
    <cellStyle name="Normal 306 2 4" xfId="9303"/>
    <cellStyle name="Normal 306 2 4 2" xfId="34320"/>
    <cellStyle name="Normal 306 2 5" xfId="28527"/>
    <cellStyle name="Normal 306 2 5 2" xfId="62856"/>
    <cellStyle name="Normal 306 2 6" xfId="62857"/>
    <cellStyle name="Normal 306 3" xfId="6284"/>
    <cellStyle name="Normal 306 3 2" xfId="21054"/>
    <cellStyle name="Normal 306 3 2 2" xfId="45615"/>
    <cellStyle name="Normal 306 3 2 3" xfId="62858"/>
    <cellStyle name="Normal 306 3 3" xfId="14490"/>
    <cellStyle name="Normal 306 3 3 2" xfId="39364"/>
    <cellStyle name="Normal 306 3 4" xfId="10239"/>
    <cellStyle name="Normal 306 3 4 2" xfId="35256"/>
    <cellStyle name="Normal 306 3 5" xfId="31383"/>
    <cellStyle name="Normal 306 4" xfId="4330"/>
    <cellStyle name="Normal 306 4 2" xfId="22065"/>
    <cellStyle name="Normal 306 4 2 2" xfId="46624"/>
    <cellStyle name="Normal 306 4 2 3" xfId="62859"/>
    <cellStyle name="Normal 306 4 3" xfId="12942"/>
    <cellStyle name="Normal 306 4 3 2" xfId="37959"/>
    <cellStyle name="Normal 306 4 4" xfId="29452"/>
    <cellStyle name="Normal 306 5" xfId="15711"/>
    <cellStyle name="Normal 306 5 2" xfId="23087"/>
    <cellStyle name="Normal 306 5 2 2" xfId="47630"/>
    <cellStyle name="Normal 306 5 2 3" xfId="62860"/>
    <cellStyle name="Normal 306 5 3" xfId="40508"/>
    <cellStyle name="Normal 306 5 4" xfId="62861"/>
    <cellStyle name="Normal 306 6" xfId="16769"/>
    <cellStyle name="Normal 306 6 2" xfId="24189"/>
    <cellStyle name="Normal 306 6 2 2" xfId="48728"/>
    <cellStyle name="Normal 306 6 2 3" xfId="62862"/>
    <cellStyle name="Normal 306 6 3" xfId="41523"/>
    <cellStyle name="Normal 306 6 4" xfId="62863"/>
    <cellStyle name="Normal 306 7" xfId="17853"/>
    <cellStyle name="Normal 306 7 2" xfId="25295"/>
    <cellStyle name="Normal 306 7 2 2" xfId="49818"/>
    <cellStyle name="Normal 306 7 2 3" xfId="62864"/>
    <cellStyle name="Normal 306 7 3" xfId="42552"/>
    <cellStyle name="Normal 306 7 4" xfId="62865"/>
    <cellStyle name="Normal 306 8" xfId="19740"/>
    <cellStyle name="Normal 306 8 2" xfId="44316"/>
    <cellStyle name="Normal 306 8 3" xfId="62866"/>
    <cellStyle name="Normal 306 9" xfId="8286"/>
    <cellStyle name="Normal 306 9 2" xfId="33303"/>
    <cellStyle name="Normal 307" xfId="1665"/>
    <cellStyle name="Normal 307 10" xfId="27521"/>
    <cellStyle name="Normal 307 10 2" xfId="62867"/>
    <cellStyle name="Normal 307 11" xfId="62868"/>
    <cellStyle name="Normal 307 2" xfId="3152"/>
    <cellStyle name="Normal 307 2 2" xfId="7317"/>
    <cellStyle name="Normal 307 2 2 2" xfId="26303"/>
    <cellStyle name="Normal 307 2 2 2 2" xfId="50826"/>
    <cellStyle name="Normal 307 2 2 2 3" xfId="62869"/>
    <cellStyle name="Normal 307 2 2 3" xfId="18803"/>
    <cellStyle name="Normal 307 2 2 3 2" xfId="43497"/>
    <cellStyle name="Normal 307 2 2 4" xfId="11247"/>
    <cellStyle name="Normal 307 2 2 4 2" xfId="36264"/>
    <cellStyle name="Normal 307 2 2 5" xfId="32391"/>
    <cellStyle name="Normal 307 2 3" xfId="5338"/>
    <cellStyle name="Normal 307 2 3 2" xfId="12943"/>
    <cellStyle name="Normal 307 2 3 2 2" xfId="37960"/>
    <cellStyle name="Normal 307 2 3 3" xfId="30460"/>
    <cellStyle name="Normal 307 2 4" xfId="9304"/>
    <cellStyle name="Normal 307 2 4 2" xfId="34321"/>
    <cellStyle name="Normal 307 2 5" xfId="28528"/>
    <cellStyle name="Normal 307 2 5 2" xfId="62870"/>
    <cellStyle name="Normal 307 2 6" xfId="62871"/>
    <cellStyle name="Normal 307 3" xfId="6285"/>
    <cellStyle name="Normal 307 3 2" xfId="21055"/>
    <cellStyle name="Normal 307 3 2 2" xfId="45616"/>
    <cellStyle name="Normal 307 3 2 3" xfId="62872"/>
    <cellStyle name="Normal 307 3 3" xfId="14491"/>
    <cellStyle name="Normal 307 3 3 2" xfId="39365"/>
    <cellStyle name="Normal 307 3 4" xfId="10240"/>
    <cellStyle name="Normal 307 3 4 2" xfId="35257"/>
    <cellStyle name="Normal 307 3 5" xfId="31384"/>
    <cellStyle name="Normal 307 4" xfId="4331"/>
    <cellStyle name="Normal 307 4 2" xfId="22066"/>
    <cellStyle name="Normal 307 4 2 2" xfId="46625"/>
    <cellStyle name="Normal 307 4 2 3" xfId="62873"/>
    <cellStyle name="Normal 307 4 3" xfId="12944"/>
    <cellStyle name="Normal 307 4 3 2" xfId="37961"/>
    <cellStyle name="Normal 307 4 4" xfId="29453"/>
    <cellStyle name="Normal 307 5" xfId="15712"/>
    <cellStyle name="Normal 307 5 2" xfId="23088"/>
    <cellStyle name="Normal 307 5 2 2" xfId="47631"/>
    <cellStyle name="Normal 307 5 2 3" xfId="62874"/>
    <cellStyle name="Normal 307 5 3" xfId="40509"/>
    <cellStyle name="Normal 307 5 4" xfId="62875"/>
    <cellStyle name="Normal 307 6" xfId="16770"/>
    <cellStyle name="Normal 307 6 2" xfId="24190"/>
    <cellStyle name="Normal 307 6 2 2" xfId="48729"/>
    <cellStyle name="Normal 307 6 2 3" xfId="62876"/>
    <cellStyle name="Normal 307 6 3" xfId="41524"/>
    <cellStyle name="Normal 307 6 4" xfId="62877"/>
    <cellStyle name="Normal 307 7" xfId="17854"/>
    <cellStyle name="Normal 307 7 2" xfId="25296"/>
    <cellStyle name="Normal 307 7 2 2" xfId="49819"/>
    <cellStyle name="Normal 307 7 2 3" xfId="62878"/>
    <cellStyle name="Normal 307 7 3" xfId="42553"/>
    <cellStyle name="Normal 307 7 4" xfId="62879"/>
    <cellStyle name="Normal 307 8" xfId="19741"/>
    <cellStyle name="Normal 307 8 2" xfId="44317"/>
    <cellStyle name="Normal 307 8 3" xfId="62880"/>
    <cellStyle name="Normal 307 9" xfId="8287"/>
    <cellStyle name="Normal 307 9 2" xfId="33304"/>
    <cellStyle name="Normal 308" xfId="1666"/>
    <cellStyle name="Normal 308 10" xfId="27522"/>
    <cellStyle name="Normal 308 10 2" xfId="62881"/>
    <cellStyle name="Normal 308 11" xfId="62882"/>
    <cellStyle name="Normal 308 2" xfId="3153"/>
    <cellStyle name="Normal 308 2 2" xfId="7318"/>
    <cellStyle name="Normal 308 2 2 2" xfId="26304"/>
    <cellStyle name="Normal 308 2 2 2 2" xfId="50827"/>
    <cellStyle name="Normal 308 2 2 2 3" xfId="62883"/>
    <cellStyle name="Normal 308 2 2 3" xfId="18804"/>
    <cellStyle name="Normal 308 2 2 3 2" xfId="43498"/>
    <cellStyle name="Normal 308 2 2 4" xfId="11248"/>
    <cellStyle name="Normal 308 2 2 4 2" xfId="36265"/>
    <cellStyle name="Normal 308 2 2 5" xfId="32392"/>
    <cellStyle name="Normal 308 2 3" xfId="5339"/>
    <cellStyle name="Normal 308 2 3 2" xfId="12945"/>
    <cellStyle name="Normal 308 2 3 2 2" xfId="37962"/>
    <cellStyle name="Normal 308 2 3 3" xfId="30461"/>
    <cellStyle name="Normal 308 2 4" xfId="9305"/>
    <cellStyle name="Normal 308 2 4 2" xfId="34322"/>
    <cellStyle name="Normal 308 2 5" xfId="28529"/>
    <cellStyle name="Normal 308 2 5 2" xfId="62884"/>
    <cellStyle name="Normal 308 2 6" xfId="62885"/>
    <cellStyle name="Normal 308 3" xfId="6286"/>
    <cellStyle name="Normal 308 3 2" xfId="21056"/>
    <cellStyle name="Normal 308 3 2 2" xfId="45617"/>
    <cellStyle name="Normal 308 3 2 3" xfId="62886"/>
    <cellStyle name="Normal 308 3 3" xfId="14492"/>
    <cellStyle name="Normal 308 3 3 2" xfId="39366"/>
    <cellStyle name="Normal 308 3 4" xfId="10241"/>
    <cellStyle name="Normal 308 3 4 2" xfId="35258"/>
    <cellStyle name="Normal 308 3 5" xfId="31385"/>
    <cellStyle name="Normal 308 4" xfId="4332"/>
    <cellStyle name="Normal 308 4 2" xfId="22067"/>
    <cellStyle name="Normal 308 4 2 2" xfId="46626"/>
    <cellStyle name="Normal 308 4 2 3" xfId="62887"/>
    <cellStyle name="Normal 308 4 3" xfId="12946"/>
    <cellStyle name="Normal 308 4 3 2" xfId="37963"/>
    <cellStyle name="Normal 308 4 4" xfId="29454"/>
    <cellStyle name="Normal 308 5" xfId="15713"/>
    <cellStyle name="Normal 308 5 2" xfId="23089"/>
    <cellStyle name="Normal 308 5 2 2" xfId="47632"/>
    <cellStyle name="Normal 308 5 2 3" xfId="62888"/>
    <cellStyle name="Normal 308 5 3" xfId="40510"/>
    <cellStyle name="Normal 308 5 4" xfId="62889"/>
    <cellStyle name="Normal 308 6" xfId="16771"/>
    <cellStyle name="Normal 308 6 2" xfId="24191"/>
    <cellStyle name="Normal 308 6 2 2" xfId="48730"/>
    <cellStyle name="Normal 308 6 2 3" xfId="62890"/>
    <cellStyle name="Normal 308 6 3" xfId="41525"/>
    <cellStyle name="Normal 308 6 4" xfId="62891"/>
    <cellStyle name="Normal 308 7" xfId="17855"/>
    <cellStyle name="Normal 308 7 2" xfId="25297"/>
    <cellStyle name="Normal 308 7 2 2" xfId="49820"/>
    <cellStyle name="Normal 308 7 2 3" xfId="62892"/>
    <cellStyle name="Normal 308 7 3" xfId="42554"/>
    <cellStyle name="Normal 308 7 4" xfId="62893"/>
    <cellStyle name="Normal 308 8" xfId="19742"/>
    <cellStyle name="Normal 308 8 2" xfId="44318"/>
    <cellStyle name="Normal 308 8 3" xfId="62894"/>
    <cellStyle name="Normal 308 9" xfId="8288"/>
    <cellStyle name="Normal 308 9 2" xfId="33305"/>
    <cellStyle name="Normal 309" xfId="1667"/>
    <cellStyle name="Normal 309 10" xfId="27523"/>
    <cellStyle name="Normal 309 10 2" xfId="62895"/>
    <cellStyle name="Normal 309 11" xfId="62896"/>
    <cellStyle name="Normal 309 2" xfId="3154"/>
    <cellStyle name="Normal 309 2 2" xfId="7319"/>
    <cellStyle name="Normal 309 2 2 2" xfId="26305"/>
    <cellStyle name="Normal 309 2 2 2 2" xfId="50828"/>
    <cellStyle name="Normal 309 2 2 2 3" xfId="62897"/>
    <cellStyle name="Normal 309 2 2 3" xfId="18805"/>
    <cellStyle name="Normal 309 2 2 3 2" xfId="43499"/>
    <cellStyle name="Normal 309 2 2 4" xfId="11249"/>
    <cellStyle name="Normal 309 2 2 4 2" xfId="36266"/>
    <cellStyle name="Normal 309 2 2 5" xfId="32393"/>
    <cellStyle name="Normal 309 2 3" xfId="5340"/>
    <cellStyle name="Normal 309 2 3 2" xfId="12947"/>
    <cellStyle name="Normal 309 2 3 2 2" xfId="37964"/>
    <cellStyle name="Normal 309 2 3 3" xfId="30462"/>
    <cellStyle name="Normal 309 2 4" xfId="9306"/>
    <cellStyle name="Normal 309 2 4 2" xfId="34323"/>
    <cellStyle name="Normal 309 2 5" xfId="28530"/>
    <cellStyle name="Normal 309 2 5 2" xfId="62898"/>
    <cellStyle name="Normal 309 2 6" xfId="62899"/>
    <cellStyle name="Normal 309 3" xfId="6287"/>
    <cellStyle name="Normal 309 3 2" xfId="21057"/>
    <cellStyle name="Normal 309 3 2 2" xfId="45618"/>
    <cellStyle name="Normal 309 3 2 3" xfId="62900"/>
    <cellStyle name="Normal 309 3 3" xfId="14493"/>
    <cellStyle name="Normal 309 3 3 2" xfId="39367"/>
    <cellStyle name="Normal 309 3 4" xfId="10242"/>
    <cellStyle name="Normal 309 3 4 2" xfId="35259"/>
    <cellStyle name="Normal 309 3 5" xfId="31386"/>
    <cellStyle name="Normal 309 4" xfId="4333"/>
    <cellStyle name="Normal 309 4 2" xfId="22068"/>
    <cellStyle name="Normal 309 4 2 2" xfId="46627"/>
    <cellStyle name="Normal 309 4 2 3" xfId="62901"/>
    <cellStyle name="Normal 309 4 3" xfId="12948"/>
    <cellStyle name="Normal 309 4 3 2" xfId="37965"/>
    <cellStyle name="Normal 309 4 4" xfId="29455"/>
    <cellStyle name="Normal 309 5" xfId="15714"/>
    <cellStyle name="Normal 309 5 2" xfId="23090"/>
    <cellStyle name="Normal 309 5 2 2" xfId="47633"/>
    <cellStyle name="Normal 309 5 2 3" xfId="62902"/>
    <cellStyle name="Normal 309 5 3" xfId="40511"/>
    <cellStyle name="Normal 309 5 4" xfId="62903"/>
    <cellStyle name="Normal 309 6" xfId="16772"/>
    <cellStyle name="Normal 309 6 2" xfId="24192"/>
    <cellStyle name="Normal 309 6 2 2" xfId="48731"/>
    <cellStyle name="Normal 309 6 2 3" xfId="62904"/>
    <cellStyle name="Normal 309 6 3" xfId="41526"/>
    <cellStyle name="Normal 309 6 4" xfId="62905"/>
    <cellStyle name="Normal 309 7" xfId="17856"/>
    <cellStyle name="Normal 309 7 2" xfId="25298"/>
    <cellStyle name="Normal 309 7 2 2" xfId="49821"/>
    <cellStyle name="Normal 309 7 2 3" xfId="62906"/>
    <cellStyle name="Normal 309 7 3" xfId="42555"/>
    <cellStyle name="Normal 309 7 4" xfId="62907"/>
    <cellStyle name="Normal 309 8" xfId="19743"/>
    <cellStyle name="Normal 309 8 2" xfId="44319"/>
    <cellStyle name="Normal 309 8 3" xfId="62908"/>
    <cellStyle name="Normal 309 9" xfId="8289"/>
    <cellStyle name="Normal 309 9 2" xfId="33306"/>
    <cellStyle name="Normal 31" xfId="498"/>
    <cellStyle name="Normal 31 2" xfId="1669"/>
    <cellStyle name="Normal 31 2 10" xfId="27525"/>
    <cellStyle name="Normal 31 2 10 2" xfId="62909"/>
    <cellStyle name="Normal 31 2 11" xfId="62910"/>
    <cellStyle name="Normal 31 2 2" xfId="3156"/>
    <cellStyle name="Normal 31 2 2 2" xfId="7321"/>
    <cellStyle name="Normal 31 2 2 2 2" xfId="26307"/>
    <cellStyle name="Normal 31 2 2 2 2 2" xfId="50830"/>
    <cellStyle name="Normal 31 2 2 2 2 3" xfId="62911"/>
    <cellStyle name="Normal 31 2 2 2 3" xfId="18806"/>
    <cellStyle name="Normal 31 2 2 2 3 2" xfId="43500"/>
    <cellStyle name="Normal 31 2 2 2 4" xfId="11251"/>
    <cellStyle name="Normal 31 2 2 2 4 2" xfId="36268"/>
    <cellStyle name="Normal 31 2 2 2 5" xfId="32395"/>
    <cellStyle name="Normal 31 2 2 3" xfId="5342"/>
    <cellStyle name="Normal 31 2 2 3 2" xfId="12949"/>
    <cellStyle name="Normal 31 2 2 3 2 2" xfId="37966"/>
    <cellStyle name="Normal 31 2 2 3 3" xfId="30464"/>
    <cellStyle name="Normal 31 2 2 4" xfId="9308"/>
    <cellStyle name="Normal 31 2 2 4 2" xfId="34325"/>
    <cellStyle name="Normal 31 2 2 5" xfId="28532"/>
    <cellStyle name="Normal 31 2 2 5 2" xfId="62912"/>
    <cellStyle name="Normal 31 2 2 6" xfId="62913"/>
    <cellStyle name="Normal 31 2 3" xfId="6289"/>
    <cellStyle name="Normal 31 2 3 2" xfId="21059"/>
    <cellStyle name="Normal 31 2 3 2 2" xfId="45620"/>
    <cellStyle name="Normal 31 2 3 2 3" xfId="62914"/>
    <cellStyle name="Normal 31 2 3 3" xfId="14494"/>
    <cellStyle name="Normal 31 2 3 3 2" xfId="39368"/>
    <cellStyle name="Normal 31 2 3 4" xfId="10244"/>
    <cellStyle name="Normal 31 2 3 4 2" xfId="35261"/>
    <cellStyle name="Normal 31 2 3 5" xfId="31388"/>
    <cellStyle name="Normal 31 2 4" xfId="4335"/>
    <cellStyle name="Normal 31 2 4 2" xfId="22070"/>
    <cellStyle name="Normal 31 2 4 2 2" xfId="46629"/>
    <cellStyle name="Normal 31 2 4 2 3" xfId="62915"/>
    <cellStyle name="Normal 31 2 4 3" xfId="12950"/>
    <cellStyle name="Normal 31 2 4 3 2" xfId="37967"/>
    <cellStyle name="Normal 31 2 4 4" xfId="29457"/>
    <cellStyle name="Normal 31 2 5" xfId="15716"/>
    <cellStyle name="Normal 31 2 5 2" xfId="23092"/>
    <cellStyle name="Normal 31 2 5 2 2" xfId="47635"/>
    <cellStyle name="Normal 31 2 5 2 3" xfId="62916"/>
    <cellStyle name="Normal 31 2 5 3" xfId="40513"/>
    <cellStyle name="Normal 31 2 5 4" xfId="62917"/>
    <cellStyle name="Normal 31 2 6" xfId="16774"/>
    <cellStyle name="Normal 31 2 6 2" xfId="24194"/>
    <cellStyle name="Normal 31 2 6 2 2" xfId="48733"/>
    <cellStyle name="Normal 31 2 6 2 3" xfId="62918"/>
    <cellStyle name="Normal 31 2 6 3" xfId="41528"/>
    <cellStyle name="Normal 31 2 6 4" xfId="62919"/>
    <cellStyle name="Normal 31 2 7" xfId="17858"/>
    <cellStyle name="Normal 31 2 7 2" xfId="25300"/>
    <cellStyle name="Normal 31 2 7 2 2" xfId="49823"/>
    <cellStyle name="Normal 31 2 7 2 3" xfId="62920"/>
    <cellStyle name="Normal 31 2 7 3" xfId="42557"/>
    <cellStyle name="Normal 31 2 7 4" xfId="62921"/>
    <cellStyle name="Normal 31 2 8" xfId="19745"/>
    <cellStyle name="Normal 31 2 8 2" xfId="44321"/>
    <cellStyle name="Normal 31 2 8 3" xfId="62922"/>
    <cellStyle name="Normal 31 2 9" xfId="8291"/>
    <cellStyle name="Normal 31 2 9 2" xfId="33308"/>
    <cellStyle name="Normal 31 3" xfId="1668"/>
    <cellStyle name="Normal 31 3 10" xfId="27524"/>
    <cellStyle name="Normal 31 3 10 2" xfId="62923"/>
    <cellStyle name="Normal 31 3 11" xfId="62924"/>
    <cellStyle name="Normal 31 3 2" xfId="6288"/>
    <cellStyle name="Normal 31 3 2 2" xfId="20183"/>
    <cellStyle name="Normal 31 3 2 2 2" xfId="44747"/>
    <cellStyle name="Normal 31 3 2 2 3" xfId="62925"/>
    <cellStyle name="Normal 31 3 2 3" xfId="13795"/>
    <cellStyle name="Normal 31 3 2 3 2" xfId="38705"/>
    <cellStyle name="Normal 31 3 2 4" xfId="10243"/>
    <cellStyle name="Normal 31 3 2 4 2" xfId="35260"/>
    <cellStyle name="Normal 31 3 2 5" xfId="31387"/>
    <cellStyle name="Normal 31 3 3" xfId="4334"/>
    <cellStyle name="Normal 31 3 3 2" xfId="21058"/>
    <cellStyle name="Normal 31 3 3 2 2" xfId="45619"/>
    <cellStyle name="Normal 31 3 3 2 3" xfId="62926"/>
    <cellStyle name="Normal 31 3 3 3" xfId="12951"/>
    <cellStyle name="Normal 31 3 3 3 2" xfId="37968"/>
    <cellStyle name="Normal 31 3 3 4" xfId="29456"/>
    <cellStyle name="Normal 31 3 4" xfId="14859"/>
    <cellStyle name="Normal 31 3 4 2" xfId="22069"/>
    <cellStyle name="Normal 31 3 4 2 2" xfId="46628"/>
    <cellStyle name="Normal 31 3 4 2 3" xfId="62927"/>
    <cellStyle name="Normal 31 3 4 3" xfId="39703"/>
    <cellStyle name="Normal 31 3 4 4" xfId="62928"/>
    <cellStyle name="Normal 31 3 5" xfId="15715"/>
    <cellStyle name="Normal 31 3 5 2" xfId="23091"/>
    <cellStyle name="Normal 31 3 5 2 2" xfId="47634"/>
    <cellStyle name="Normal 31 3 5 2 3" xfId="62929"/>
    <cellStyle name="Normal 31 3 5 3" xfId="40512"/>
    <cellStyle name="Normal 31 3 5 4" xfId="62930"/>
    <cellStyle name="Normal 31 3 6" xfId="16773"/>
    <cellStyle name="Normal 31 3 6 2" xfId="24193"/>
    <cellStyle name="Normal 31 3 6 2 2" xfId="48732"/>
    <cellStyle name="Normal 31 3 6 2 3" xfId="62931"/>
    <cellStyle name="Normal 31 3 6 3" xfId="41527"/>
    <cellStyle name="Normal 31 3 6 4" xfId="62932"/>
    <cellStyle name="Normal 31 3 7" xfId="17857"/>
    <cellStyle name="Normal 31 3 7 2" xfId="25299"/>
    <cellStyle name="Normal 31 3 7 2 2" xfId="49822"/>
    <cellStyle name="Normal 31 3 7 2 3" xfId="62933"/>
    <cellStyle name="Normal 31 3 7 3" xfId="42556"/>
    <cellStyle name="Normal 31 3 7 4" xfId="62934"/>
    <cellStyle name="Normal 31 3 8" xfId="19744"/>
    <cellStyle name="Normal 31 3 8 2" xfId="44320"/>
    <cellStyle name="Normal 31 3 8 3" xfId="62935"/>
    <cellStyle name="Normal 31 3 9" xfId="8290"/>
    <cellStyle name="Normal 31 3 9 2" xfId="33307"/>
    <cellStyle name="Normal 31 4" xfId="2617"/>
    <cellStyle name="Normal 31 5" xfId="2618"/>
    <cellStyle name="Normal 31 6" xfId="3155"/>
    <cellStyle name="Normal 31 6 2" xfId="7320"/>
    <cellStyle name="Normal 31 6 2 2" xfId="26306"/>
    <cellStyle name="Normal 31 6 2 2 2" xfId="50829"/>
    <cellStyle name="Normal 31 6 2 3" xfId="11250"/>
    <cellStyle name="Normal 31 6 2 3 2" xfId="36267"/>
    <cellStyle name="Normal 31 6 2 4" xfId="32394"/>
    <cellStyle name="Normal 31 6 3" xfId="5341"/>
    <cellStyle name="Normal 31 6 3 2" xfId="12952"/>
    <cellStyle name="Normal 31 6 3 2 2" xfId="37969"/>
    <cellStyle name="Normal 31 6 3 3" xfId="30463"/>
    <cellStyle name="Normal 31 6 4" xfId="9307"/>
    <cellStyle name="Normal 31 6 4 2" xfId="34324"/>
    <cellStyle name="Normal 31 6 5" xfId="28531"/>
    <cellStyle name="Normal 31 7" xfId="26690"/>
    <cellStyle name="Normal 310" xfId="1670"/>
    <cellStyle name="Normal 310 10" xfId="27526"/>
    <cellStyle name="Normal 310 10 2" xfId="62936"/>
    <cellStyle name="Normal 310 11" xfId="62937"/>
    <cellStyle name="Normal 310 2" xfId="3157"/>
    <cellStyle name="Normal 310 2 2" xfId="7322"/>
    <cellStyle name="Normal 310 2 2 2" xfId="26308"/>
    <cellStyle name="Normal 310 2 2 2 2" xfId="50831"/>
    <cellStyle name="Normal 310 2 2 2 3" xfId="62938"/>
    <cellStyle name="Normal 310 2 2 3" xfId="18807"/>
    <cellStyle name="Normal 310 2 2 3 2" xfId="43501"/>
    <cellStyle name="Normal 310 2 2 4" xfId="11252"/>
    <cellStyle name="Normal 310 2 2 4 2" xfId="36269"/>
    <cellStyle name="Normal 310 2 2 5" xfId="32396"/>
    <cellStyle name="Normal 310 2 3" xfId="5343"/>
    <cellStyle name="Normal 310 2 3 2" xfId="12953"/>
    <cellStyle name="Normal 310 2 3 2 2" xfId="37970"/>
    <cellStyle name="Normal 310 2 3 3" xfId="30465"/>
    <cellStyle name="Normal 310 2 4" xfId="9309"/>
    <cellStyle name="Normal 310 2 4 2" xfId="34326"/>
    <cellStyle name="Normal 310 2 5" xfId="28533"/>
    <cellStyle name="Normal 310 2 5 2" xfId="62939"/>
    <cellStyle name="Normal 310 2 6" xfId="62940"/>
    <cellStyle name="Normal 310 3" xfId="6290"/>
    <cellStyle name="Normal 310 3 2" xfId="21060"/>
    <cellStyle name="Normal 310 3 2 2" xfId="45621"/>
    <cellStyle name="Normal 310 3 2 3" xfId="62941"/>
    <cellStyle name="Normal 310 3 3" xfId="14495"/>
    <cellStyle name="Normal 310 3 3 2" xfId="39369"/>
    <cellStyle name="Normal 310 3 4" xfId="10245"/>
    <cellStyle name="Normal 310 3 4 2" xfId="35262"/>
    <cellStyle name="Normal 310 3 5" xfId="31389"/>
    <cellStyle name="Normal 310 4" xfId="4336"/>
    <cellStyle name="Normal 310 4 2" xfId="22071"/>
    <cellStyle name="Normal 310 4 2 2" xfId="46630"/>
    <cellStyle name="Normal 310 4 2 3" xfId="62942"/>
    <cellStyle name="Normal 310 4 3" xfId="12954"/>
    <cellStyle name="Normal 310 4 3 2" xfId="37971"/>
    <cellStyle name="Normal 310 4 4" xfId="29458"/>
    <cellStyle name="Normal 310 5" xfId="15717"/>
    <cellStyle name="Normal 310 5 2" xfId="23093"/>
    <cellStyle name="Normal 310 5 2 2" xfId="47636"/>
    <cellStyle name="Normal 310 5 2 3" xfId="62943"/>
    <cellStyle name="Normal 310 5 3" xfId="40514"/>
    <cellStyle name="Normal 310 5 4" xfId="62944"/>
    <cellStyle name="Normal 310 6" xfId="16775"/>
    <cellStyle name="Normal 310 6 2" xfId="24195"/>
    <cellStyle name="Normal 310 6 2 2" xfId="48734"/>
    <cellStyle name="Normal 310 6 2 3" xfId="62945"/>
    <cellStyle name="Normal 310 6 3" xfId="41529"/>
    <cellStyle name="Normal 310 6 4" xfId="62946"/>
    <cellStyle name="Normal 310 7" xfId="17859"/>
    <cellStyle name="Normal 310 7 2" xfId="25301"/>
    <cellStyle name="Normal 310 7 2 2" xfId="49824"/>
    <cellStyle name="Normal 310 7 2 3" xfId="62947"/>
    <cellStyle name="Normal 310 7 3" xfId="42558"/>
    <cellStyle name="Normal 310 7 4" xfId="62948"/>
    <cellStyle name="Normal 310 8" xfId="19746"/>
    <cellStyle name="Normal 310 8 2" xfId="44322"/>
    <cellStyle name="Normal 310 8 3" xfId="62949"/>
    <cellStyle name="Normal 310 9" xfId="8292"/>
    <cellStyle name="Normal 310 9 2" xfId="33309"/>
    <cellStyle name="Normal 311" xfId="1671"/>
    <cellStyle name="Normal 311 10" xfId="27527"/>
    <cellStyle name="Normal 311 10 2" xfId="62950"/>
    <cellStyle name="Normal 311 11" xfId="62951"/>
    <cellStyle name="Normal 311 2" xfId="3158"/>
    <cellStyle name="Normal 311 2 2" xfId="7323"/>
    <cellStyle name="Normal 311 2 2 2" xfId="26309"/>
    <cellStyle name="Normal 311 2 2 2 2" xfId="50832"/>
    <cellStyle name="Normal 311 2 2 2 3" xfId="62952"/>
    <cellStyle name="Normal 311 2 2 3" xfId="18808"/>
    <cellStyle name="Normal 311 2 2 3 2" xfId="43502"/>
    <cellStyle name="Normal 311 2 2 4" xfId="11253"/>
    <cellStyle name="Normal 311 2 2 4 2" xfId="36270"/>
    <cellStyle name="Normal 311 2 2 5" xfId="32397"/>
    <cellStyle name="Normal 311 2 3" xfId="5344"/>
    <cellStyle name="Normal 311 2 3 2" xfId="12955"/>
    <cellStyle name="Normal 311 2 3 2 2" xfId="37972"/>
    <cellStyle name="Normal 311 2 3 3" xfId="30466"/>
    <cellStyle name="Normal 311 2 4" xfId="9310"/>
    <cellStyle name="Normal 311 2 4 2" xfId="34327"/>
    <cellStyle name="Normal 311 2 5" xfId="28534"/>
    <cellStyle name="Normal 311 2 5 2" xfId="62953"/>
    <cellStyle name="Normal 311 2 6" xfId="62954"/>
    <cellStyle name="Normal 311 3" xfId="6291"/>
    <cellStyle name="Normal 311 3 2" xfId="21061"/>
    <cellStyle name="Normal 311 3 2 2" xfId="45622"/>
    <cellStyle name="Normal 311 3 2 3" xfId="62955"/>
    <cellStyle name="Normal 311 3 3" xfId="14496"/>
    <cellStyle name="Normal 311 3 3 2" xfId="39370"/>
    <cellStyle name="Normal 311 3 4" xfId="10246"/>
    <cellStyle name="Normal 311 3 4 2" xfId="35263"/>
    <cellStyle name="Normal 311 3 5" xfId="31390"/>
    <cellStyle name="Normal 311 4" xfId="4337"/>
    <cellStyle name="Normal 311 4 2" xfId="22072"/>
    <cellStyle name="Normal 311 4 2 2" xfId="46631"/>
    <cellStyle name="Normal 311 4 2 3" xfId="62956"/>
    <cellStyle name="Normal 311 4 3" xfId="12956"/>
    <cellStyle name="Normal 311 4 3 2" xfId="37973"/>
    <cellStyle name="Normal 311 4 4" xfId="29459"/>
    <cellStyle name="Normal 311 5" xfId="15718"/>
    <cellStyle name="Normal 311 5 2" xfId="23094"/>
    <cellStyle name="Normal 311 5 2 2" xfId="47637"/>
    <cellStyle name="Normal 311 5 2 3" xfId="62957"/>
    <cellStyle name="Normal 311 5 3" xfId="40515"/>
    <cellStyle name="Normal 311 5 4" xfId="62958"/>
    <cellStyle name="Normal 311 6" xfId="16776"/>
    <cellStyle name="Normal 311 6 2" xfId="24196"/>
    <cellStyle name="Normal 311 6 2 2" xfId="48735"/>
    <cellStyle name="Normal 311 6 2 3" xfId="62959"/>
    <cellStyle name="Normal 311 6 3" xfId="41530"/>
    <cellStyle name="Normal 311 6 4" xfId="62960"/>
    <cellStyle name="Normal 311 7" xfId="17860"/>
    <cellStyle name="Normal 311 7 2" xfId="25302"/>
    <cellStyle name="Normal 311 7 2 2" xfId="49825"/>
    <cellStyle name="Normal 311 7 2 3" xfId="62961"/>
    <cellStyle name="Normal 311 7 3" xfId="42559"/>
    <cellStyle name="Normal 311 7 4" xfId="62962"/>
    <cellStyle name="Normal 311 8" xfId="19747"/>
    <cellStyle name="Normal 311 8 2" xfId="44323"/>
    <cellStyle name="Normal 311 8 3" xfId="62963"/>
    <cellStyle name="Normal 311 9" xfId="8293"/>
    <cellStyle name="Normal 311 9 2" xfId="33310"/>
    <cellStyle name="Normal 312" xfId="1672"/>
    <cellStyle name="Normal 312 10" xfId="27528"/>
    <cellStyle name="Normal 312 10 2" xfId="62964"/>
    <cellStyle name="Normal 312 11" xfId="62965"/>
    <cellStyle name="Normal 312 2" xfId="3159"/>
    <cellStyle name="Normal 312 2 2" xfId="7324"/>
    <cellStyle name="Normal 312 2 2 2" xfId="26310"/>
    <cellStyle name="Normal 312 2 2 2 2" xfId="50833"/>
    <cellStyle name="Normal 312 2 2 2 3" xfId="62966"/>
    <cellStyle name="Normal 312 2 2 3" xfId="18809"/>
    <cellStyle name="Normal 312 2 2 3 2" xfId="43503"/>
    <cellStyle name="Normal 312 2 2 4" xfId="11254"/>
    <cellStyle name="Normal 312 2 2 4 2" xfId="36271"/>
    <cellStyle name="Normal 312 2 2 5" xfId="32398"/>
    <cellStyle name="Normal 312 2 3" xfId="5345"/>
    <cellStyle name="Normal 312 2 3 2" xfId="12957"/>
    <cellStyle name="Normal 312 2 3 2 2" xfId="37974"/>
    <cellStyle name="Normal 312 2 3 3" xfId="30467"/>
    <cellStyle name="Normal 312 2 4" xfId="9311"/>
    <cellStyle name="Normal 312 2 4 2" xfId="34328"/>
    <cellStyle name="Normal 312 2 5" xfId="28535"/>
    <cellStyle name="Normal 312 2 5 2" xfId="62967"/>
    <cellStyle name="Normal 312 2 6" xfId="62968"/>
    <cellStyle name="Normal 312 3" xfId="6292"/>
    <cellStyle name="Normal 312 3 2" xfId="21062"/>
    <cellStyle name="Normal 312 3 2 2" xfId="45623"/>
    <cellStyle name="Normal 312 3 2 3" xfId="62969"/>
    <cellStyle name="Normal 312 3 3" xfId="14497"/>
    <cellStyle name="Normal 312 3 3 2" xfId="39371"/>
    <cellStyle name="Normal 312 3 4" xfId="10247"/>
    <cellStyle name="Normal 312 3 4 2" xfId="35264"/>
    <cellStyle name="Normal 312 3 5" xfId="31391"/>
    <cellStyle name="Normal 312 4" xfId="4338"/>
    <cellStyle name="Normal 312 4 2" xfId="22073"/>
    <cellStyle name="Normal 312 4 2 2" xfId="46632"/>
    <cellStyle name="Normal 312 4 2 3" xfId="62970"/>
    <cellStyle name="Normal 312 4 3" xfId="12958"/>
    <cellStyle name="Normal 312 4 3 2" xfId="37975"/>
    <cellStyle name="Normal 312 4 4" xfId="29460"/>
    <cellStyle name="Normal 312 5" xfId="15719"/>
    <cellStyle name="Normal 312 5 2" xfId="23095"/>
    <cellStyle name="Normal 312 5 2 2" xfId="47638"/>
    <cellStyle name="Normal 312 5 2 3" xfId="62971"/>
    <cellStyle name="Normal 312 5 3" xfId="40516"/>
    <cellStyle name="Normal 312 5 4" xfId="62972"/>
    <cellStyle name="Normal 312 6" xfId="16777"/>
    <cellStyle name="Normal 312 6 2" xfId="24197"/>
    <cellStyle name="Normal 312 6 2 2" xfId="48736"/>
    <cellStyle name="Normal 312 6 2 3" xfId="62973"/>
    <cellStyle name="Normal 312 6 3" xfId="41531"/>
    <cellStyle name="Normal 312 6 4" xfId="62974"/>
    <cellStyle name="Normal 312 7" xfId="17861"/>
    <cellStyle name="Normal 312 7 2" xfId="25303"/>
    <cellStyle name="Normal 312 7 2 2" xfId="49826"/>
    <cellStyle name="Normal 312 7 2 3" xfId="62975"/>
    <cellStyle name="Normal 312 7 3" xfId="42560"/>
    <cellStyle name="Normal 312 7 4" xfId="62976"/>
    <cellStyle name="Normal 312 8" xfId="19748"/>
    <cellStyle name="Normal 312 8 2" xfId="44324"/>
    <cellStyle name="Normal 312 8 3" xfId="62977"/>
    <cellStyle name="Normal 312 9" xfId="8294"/>
    <cellStyle name="Normal 312 9 2" xfId="33311"/>
    <cellStyle name="Normal 313" xfId="1673"/>
    <cellStyle name="Normal 313 10" xfId="27529"/>
    <cellStyle name="Normal 313 10 2" xfId="62978"/>
    <cellStyle name="Normal 313 11" xfId="62979"/>
    <cellStyle name="Normal 313 2" xfId="3160"/>
    <cellStyle name="Normal 313 2 2" xfId="7325"/>
    <cellStyle name="Normal 313 2 2 2" xfId="26311"/>
    <cellStyle name="Normal 313 2 2 2 2" xfId="50834"/>
    <cellStyle name="Normal 313 2 2 2 3" xfId="62980"/>
    <cellStyle name="Normal 313 2 2 3" xfId="18810"/>
    <cellStyle name="Normal 313 2 2 3 2" xfId="43504"/>
    <cellStyle name="Normal 313 2 2 4" xfId="11255"/>
    <cellStyle name="Normal 313 2 2 4 2" xfId="36272"/>
    <cellStyle name="Normal 313 2 2 5" xfId="32399"/>
    <cellStyle name="Normal 313 2 3" xfId="5346"/>
    <cellStyle name="Normal 313 2 3 2" xfId="12959"/>
    <cellStyle name="Normal 313 2 3 2 2" xfId="37976"/>
    <cellStyle name="Normal 313 2 3 3" xfId="30468"/>
    <cellStyle name="Normal 313 2 4" xfId="9312"/>
    <cellStyle name="Normal 313 2 4 2" xfId="34329"/>
    <cellStyle name="Normal 313 2 5" xfId="28536"/>
    <cellStyle name="Normal 313 2 5 2" xfId="62981"/>
    <cellStyle name="Normal 313 2 6" xfId="62982"/>
    <cellStyle name="Normal 313 3" xfId="6293"/>
    <cellStyle name="Normal 313 3 2" xfId="21063"/>
    <cellStyle name="Normal 313 3 2 2" xfId="45624"/>
    <cellStyle name="Normal 313 3 2 3" xfId="62983"/>
    <cellStyle name="Normal 313 3 3" xfId="14498"/>
    <cellStyle name="Normal 313 3 3 2" xfId="39372"/>
    <cellStyle name="Normal 313 3 4" xfId="10248"/>
    <cellStyle name="Normal 313 3 4 2" xfId="35265"/>
    <cellStyle name="Normal 313 3 5" xfId="31392"/>
    <cellStyle name="Normal 313 4" xfId="4339"/>
    <cellStyle name="Normal 313 4 2" xfId="22074"/>
    <cellStyle name="Normal 313 4 2 2" xfId="46633"/>
    <cellStyle name="Normal 313 4 2 3" xfId="62984"/>
    <cellStyle name="Normal 313 4 3" xfId="12960"/>
    <cellStyle name="Normal 313 4 3 2" xfId="37977"/>
    <cellStyle name="Normal 313 4 4" xfId="29461"/>
    <cellStyle name="Normal 313 5" xfId="15720"/>
    <cellStyle name="Normal 313 5 2" xfId="23096"/>
    <cellStyle name="Normal 313 5 2 2" xfId="47639"/>
    <cellStyle name="Normal 313 5 2 3" xfId="62985"/>
    <cellStyle name="Normal 313 5 3" xfId="40517"/>
    <cellStyle name="Normal 313 5 4" xfId="62986"/>
    <cellStyle name="Normal 313 6" xfId="16778"/>
    <cellStyle name="Normal 313 6 2" xfId="24198"/>
    <cellStyle name="Normal 313 6 2 2" xfId="48737"/>
    <cellStyle name="Normal 313 6 2 3" xfId="62987"/>
    <cellStyle name="Normal 313 6 3" xfId="41532"/>
    <cellStyle name="Normal 313 6 4" xfId="62988"/>
    <cellStyle name="Normal 313 7" xfId="17862"/>
    <cellStyle name="Normal 313 7 2" xfId="25304"/>
    <cellStyle name="Normal 313 7 2 2" xfId="49827"/>
    <cellStyle name="Normal 313 7 2 3" xfId="62989"/>
    <cellStyle name="Normal 313 7 3" xfId="42561"/>
    <cellStyle name="Normal 313 7 4" xfId="62990"/>
    <cellStyle name="Normal 313 8" xfId="19749"/>
    <cellStyle name="Normal 313 8 2" xfId="44325"/>
    <cellStyle name="Normal 313 8 3" xfId="62991"/>
    <cellStyle name="Normal 313 9" xfId="8295"/>
    <cellStyle name="Normal 313 9 2" xfId="33312"/>
    <cellStyle name="Normal 314" xfId="1674"/>
    <cellStyle name="Normal 314 10" xfId="27530"/>
    <cellStyle name="Normal 314 10 2" xfId="62992"/>
    <cellStyle name="Normal 314 11" xfId="62993"/>
    <cellStyle name="Normal 314 2" xfId="3161"/>
    <cellStyle name="Normal 314 2 2" xfId="7326"/>
    <cellStyle name="Normal 314 2 2 2" xfId="26312"/>
    <cellStyle name="Normal 314 2 2 2 2" xfId="50835"/>
    <cellStyle name="Normal 314 2 2 2 3" xfId="62994"/>
    <cellStyle name="Normal 314 2 2 3" xfId="18811"/>
    <cellStyle name="Normal 314 2 2 3 2" xfId="43505"/>
    <cellStyle name="Normal 314 2 2 4" xfId="11256"/>
    <cellStyle name="Normal 314 2 2 4 2" xfId="36273"/>
    <cellStyle name="Normal 314 2 2 5" xfId="32400"/>
    <cellStyle name="Normal 314 2 3" xfId="5347"/>
    <cellStyle name="Normal 314 2 3 2" xfId="12961"/>
    <cellStyle name="Normal 314 2 3 2 2" xfId="37978"/>
    <cellStyle name="Normal 314 2 3 3" xfId="30469"/>
    <cellStyle name="Normal 314 2 4" xfId="9313"/>
    <cellStyle name="Normal 314 2 4 2" xfId="34330"/>
    <cellStyle name="Normal 314 2 5" xfId="28537"/>
    <cellStyle name="Normal 314 2 5 2" xfId="62995"/>
    <cellStyle name="Normal 314 2 6" xfId="62996"/>
    <cellStyle name="Normal 314 3" xfId="6294"/>
    <cellStyle name="Normal 314 3 2" xfId="21064"/>
    <cellStyle name="Normal 314 3 2 2" xfId="45625"/>
    <cellStyle name="Normal 314 3 2 3" xfId="62997"/>
    <cellStyle name="Normal 314 3 3" xfId="14499"/>
    <cellStyle name="Normal 314 3 3 2" xfId="39373"/>
    <cellStyle name="Normal 314 3 4" xfId="10249"/>
    <cellStyle name="Normal 314 3 4 2" xfId="35266"/>
    <cellStyle name="Normal 314 3 5" xfId="31393"/>
    <cellStyle name="Normal 314 4" xfId="4340"/>
    <cellStyle name="Normal 314 4 2" xfId="22075"/>
    <cellStyle name="Normal 314 4 2 2" xfId="46634"/>
    <cellStyle name="Normal 314 4 2 3" xfId="62998"/>
    <cellStyle name="Normal 314 4 3" xfId="12962"/>
    <cellStyle name="Normal 314 4 3 2" xfId="37979"/>
    <cellStyle name="Normal 314 4 4" xfId="29462"/>
    <cellStyle name="Normal 314 5" xfId="15721"/>
    <cellStyle name="Normal 314 5 2" xfId="23097"/>
    <cellStyle name="Normal 314 5 2 2" xfId="47640"/>
    <cellStyle name="Normal 314 5 2 3" xfId="62999"/>
    <cellStyle name="Normal 314 5 3" xfId="40518"/>
    <cellStyle name="Normal 314 5 4" xfId="63000"/>
    <cellStyle name="Normal 314 6" xfId="16779"/>
    <cellStyle name="Normal 314 6 2" xfId="24199"/>
    <cellStyle name="Normal 314 6 2 2" xfId="48738"/>
    <cellStyle name="Normal 314 6 2 3" xfId="63001"/>
    <cellStyle name="Normal 314 6 3" xfId="41533"/>
    <cellStyle name="Normal 314 6 4" xfId="63002"/>
    <cellStyle name="Normal 314 7" xfId="17863"/>
    <cellStyle name="Normal 314 7 2" xfId="25305"/>
    <cellStyle name="Normal 314 7 2 2" xfId="49828"/>
    <cellStyle name="Normal 314 7 2 3" xfId="63003"/>
    <cellStyle name="Normal 314 7 3" xfId="42562"/>
    <cellStyle name="Normal 314 7 4" xfId="63004"/>
    <cellStyle name="Normal 314 8" xfId="19750"/>
    <cellStyle name="Normal 314 8 2" xfId="44326"/>
    <cellStyle name="Normal 314 8 3" xfId="63005"/>
    <cellStyle name="Normal 314 9" xfId="8296"/>
    <cellStyle name="Normal 314 9 2" xfId="33313"/>
    <cellStyle name="Normal 315" xfId="1675"/>
    <cellStyle name="Normal 315 10" xfId="27531"/>
    <cellStyle name="Normal 315 10 2" xfId="63006"/>
    <cellStyle name="Normal 315 11" xfId="63007"/>
    <cellStyle name="Normal 315 2" xfId="3162"/>
    <cellStyle name="Normal 315 2 2" xfId="7327"/>
    <cellStyle name="Normal 315 2 2 2" xfId="26313"/>
    <cellStyle name="Normal 315 2 2 2 2" xfId="50836"/>
    <cellStyle name="Normal 315 2 2 2 3" xfId="63008"/>
    <cellStyle name="Normal 315 2 2 3" xfId="18812"/>
    <cellStyle name="Normal 315 2 2 3 2" xfId="43506"/>
    <cellStyle name="Normal 315 2 2 4" xfId="11257"/>
    <cellStyle name="Normal 315 2 2 4 2" xfId="36274"/>
    <cellStyle name="Normal 315 2 2 5" xfId="32401"/>
    <cellStyle name="Normal 315 2 3" xfId="5348"/>
    <cellStyle name="Normal 315 2 3 2" xfId="12963"/>
    <cellStyle name="Normal 315 2 3 2 2" xfId="37980"/>
    <cellStyle name="Normal 315 2 3 3" xfId="30470"/>
    <cellStyle name="Normal 315 2 4" xfId="9314"/>
    <cellStyle name="Normal 315 2 4 2" xfId="34331"/>
    <cellStyle name="Normal 315 2 5" xfId="28538"/>
    <cellStyle name="Normal 315 2 5 2" xfId="63009"/>
    <cellStyle name="Normal 315 2 6" xfId="63010"/>
    <cellStyle name="Normal 315 3" xfId="6295"/>
    <cellStyle name="Normal 315 3 2" xfId="21065"/>
    <cellStyle name="Normal 315 3 2 2" xfId="45626"/>
    <cellStyle name="Normal 315 3 2 3" xfId="63011"/>
    <cellStyle name="Normal 315 3 3" xfId="14500"/>
    <cellStyle name="Normal 315 3 3 2" xfId="39374"/>
    <cellStyle name="Normal 315 3 4" xfId="10250"/>
    <cellStyle name="Normal 315 3 4 2" xfId="35267"/>
    <cellStyle name="Normal 315 3 5" xfId="31394"/>
    <cellStyle name="Normal 315 4" xfId="4341"/>
    <cellStyle name="Normal 315 4 2" xfId="22076"/>
    <cellStyle name="Normal 315 4 2 2" xfId="46635"/>
    <cellStyle name="Normal 315 4 2 3" xfId="63012"/>
    <cellStyle name="Normal 315 4 3" xfId="12964"/>
    <cellStyle name="Normal 315 4 3 2" xfId="37981"/>
    <cellStyle name="Normal 315 4 4" xfId="29463"/>
    <cellStyle name="Normal 315 5" xfId="15722"/>
    <cellStyle name="Normal 315 5 2" xfId="23098"/>
    <cellStyle name="Normal 315 5 2 2" xfId="47641"/>
    <cellStyle name="Normal 315 5 2 3" xfId="63013"/>
    <cellStyle name="Normal 315 5 3" xfId="40519"/>
    <cellStyle name="Normal 315 5 4" xfId="63014"/>
    <cellStyle name="Normal 315 6" xfId="16780"/>
    <cellStyle name="Normal 315 6 2" xfId="24200"/>
    <cellStyle name="Normal 315 6 2 2" xfId="48739"/>
    <cellStyle name="Normal 315 6 2 3" xfId="63015"/>
    <cellStyle name="Normal 315 6 3" xfId="41534"/>
    <cellStyle name="Normal 315 6 4" xfId="63016"/>
    <cellStyle name="Normal 315 7" xfId="17864"/>
    <cellStyle name="Normal 315 7 2" xfId="25306"/>
    <cellStyle name="Normal 315 7 2 2" xfId="49829"/>
    <cellStyle name="Normal 315 7 2 3" xfId="63017"/>
    <cellStyle name="Normal 315 7 3" xfId="42563"/>
    <cellStyle name="Normal 315 7 4" xfId="63018"/>
    <cellStyle name="Normal 315 8" xfId="19751"/>
    <cellStyle name="Normal 315 8 2" xfId="44327"/>
    <cellStyle name="Normal 315 8 3" xfId="63019"/>
    <cellStyle name="Normal 315 9" xfId="8297"/>
    <cellStyle name="Normal 315 9 2" xfId="33314"/>
    <cellStyle name="Normal 316" xfId="853"/>
    <cellStyle name="Normal 316 2" xfId="1676"/>
    <cellStyle name="Normal 316 3" xfId="1677"/>
    <cellStyle name="Normal 317" xfId="1678"/>
    <cellStyle name="Normal 317 10" xfId="8298"/>
    <cellStyle name="Normal 317 10 2" xfId="33315"/>
    <cellStyle name="Normal 317 11" xfId="27532"/>
    <cellStyle name="Normal 317 11 2" xfId="63020"/>
    <cellStyle name="Normal 317 12" xfId="63021"/>
    <cellStyle name="Normal 317 2" xfId="1679"/>
    <cellStyle name="Normal 317 3" xfId="3163"/>
    <cellStyle name="Normal 317 3 2" xfId="7328"/>
    <cellStyle name="Normal 317 3 2 2" xfId="26314"/>
    <cellStyle name="Normal 317 3 2 2 2" xfId="50837"/>
    <cellStyle name="Normal 317 3 2 2 3" xfId="63022"/>
    <cellStyle name="Normal 317 3 2 3" xfId="18813"/>
    <cellStyle name="Normal 317 3 2 3 2" xfId="43507"/>
    <cellStyle name="Normal 317 3 2 4" xfId="11258"/>
    <cellStyle name="Normal 317 3 2 4 2" xfId="36275"/>
    <cellStyle name="Normal 317 3 2 5" xfId="32402"/>
    <cellStyle name="Normal 317 3 3" xfId="5349"/>
    <cellStyle name="Normal 317 3 3 2" xfId="12965"/>
    <cellStyle name="Normal 317 3 3 2 2" xfId="37982"/>
    <cellStyle name="Normal 317 3 3 3" xfId="30471"/>
    <cellStyle name="Normal 317 3 4" xfId="9315"/>
    <cellStyle name="Normal 317 3 4 2" xfId="34332"/>
    <cellStyle name="Normal 317 3 5" xfId="28539"/>
    <cellStyle name="Normal 317 3 5 2" xfId="63023"/>
    <cellStyle name="Normal 317 3 6" xfId="63024"/>
    <cellStyle name="Normal 317 4" xfId="6296"/>
    <cellStyle name="Normal 317 4 2" xfId="21066"/>
    <cellStyle name="Normal 317 4 2 2" xfId="45627"/>
    <cellStyle name="Normal 317 4 2 3" xfId="63025"/>
    <cellStyle name="Normal 317 4 3" xfId="14501"/>
    <cellStyle name="Normal 317 4 3 2" xfId="39375"/>
    <cellStyle name="Normal 317 4 4" xfId="10251"/>
    <cellStyle name="Normal 317 4 4 2" xfId="35268"/>
    <cellStyle name="Normal 317 4 5" xfId="31395"/>
    <cellStyle name="Normal 317 5" xfId="4342"/>
    <cellStyle name="Normal 317 5 2" xfId="22077"/>
    <cellStyle name="Normal 317 5 2 2" xfId="46636"/>
    <cellStyle name="Normal 317 5 2 3" xfId="63026"/>
    <cellStyle name="Normal 317 5 3" xfId="12966"/>
    <cellStyle name="Normal 317 5 3 2" xfId="37983"/>
    <cellStyle name="Normal 317 5 4" xfId="29464"/>
    <cellStyle name="Normal 317 6" xfId="15723"/>
    <cellStyle name="Normal 317 6 2" xfId="23099"/>
    <cellStyle name="Normal 317 6 2 2" xfId="47642"/>
    <cellStyle name="Normal 317 6 2 3" xfId="63027"/>
    <cellStyle name="Normal 317 6 3" xfId="40520"/>
    <cellStyle name="Normal 317 6 4" xfId="63028"/>
    <cellStyle name="Normal 317 7" xfId="16781"/>
    <cellStyle name="Normal 317 7 2" xfId="24201"/>
    <cellStyle name="Normal 317 7 2 2" xfId="48740"/>
    <cellStyle name="Normal 317 7 2 3" xfId="63029"/>
    <cellStyle name="Normal 317 7 3" xfId="41535"/>
    <cellStyle name="Normal 317 7 4" xfId="63030"/>
    <cellStyle name="Normal 317 8" xfId="17865"/>
    <cellStyle name="Normal 317 8 2" xfId="25307"/>
    <cellStyle name="Normal 317 8 2 2" xfId="49830"/>
    <cellStyle name="Normal 317 8 2 3" xfId="63031"/>
    <cellStyle name="Normal 317 8 3" xfId="42564"/>
    <cellStyle name="Normal 317 8 4" xfId="63032"/>
    <cellStyle name="Normal 317 9" xfId="19752"/>
    <cellStyle name="Normal 317 9 2" xfId="44328"/>
    <cellStyle name="Normal 317 9 3" xfId="63033"/>
    <cellStyle name="Normal 318" xfId="1680"/>
    <cellStyle name="Normal 318 10" xfId="8299"/>
    <cellStyle name="Normal 318 10 2" xfId="33316"/>
    <cellStyle name="Normal 318 11" xfId="27533"/>
    <cellStyle name="Normal 318 11 2" xfId="63034"/>
    <cellStyle name="Normal 318 12" xfId="63035"/>
    <cellStyle name="Normal 318 2" xfId="1681"/>
    <cellStyle name="Normal 318 3" xfId="3164"/>
    <cellStyle name="Normal 318 3 2" xfId="7329"/>
    <cellStyle name="Normal 318 3 2 2" xfId="26315"/>
    <cellStyle name="Normal 318 3 2 2 2" xfId="50838"/>
    <cellStyle name="Normal 318 3 2 2 3" xfId="63036"/>
    <cellStyle name="Normal 318 3 2 3" xfId="18814"/>
    <cellStyle name="Normal 318 3 2 3 2" xfId="43508"/>
    <cellStyle name="Normal 318 3 2 4" xfId="11259"/>
    <cellStyle name="Normal 318 3 2 4 2" xfId="36276"/>
    <cellStyle name="Normal 318 3 2 5" xfId="32403"/>
    <cellStyle name="Normal 318 3 3" xfId="5350"/>
    <cellStyle name="Normal 318 3 3 2" xfId="12967"/>
    <cellStyle name="Normal 318 3 3 2 2" xfId="37984"/>
    <cellStyle name="Normal 318 3 3 3" xfId="30472"/>
    <cellStyle name="Normal 318 3 4" xfId="9316"/>
    <cellStyle name="Normal 318 3 4 2" xfId="34333"/>
    <cellStyle name="Normal 318 3 5" xfId="28540"/>
    <cellStyle name="Normal 318 3 5 2" xfId="63037"/>
    <cellStyle name="Normal 318 3 6" xfId="63038"/>
    <cellStyle name="Normal 318 4" xfId="6297"/>
    <cellStyle name="Normal 318 4 2" xfId="21067"/>
    <cellStyle name="Normal 318 4 2 2" xfId="45628"/>
    <cellStyle name="Normal 318 4 2 3" xfId="63039"/>
    <cellStyle name="Normal 318 4 3" xfId="14502"/>
    <cellStyle name="Normal 318 4 3 2" xfId="39376"/>
    <cellStyle name="Normal 318 4 4" xfId="10252"/>
    <cellStyle name="Normal 318 4 4 2" xfId="35269"/>
    <cellStyle name="Normal 318 4 5" xfId="31396"/>
    <cellStyle name="Normal 318 5" xfId="4343"/>
    <cellStyle name="Normal 318 5 2" xfId="22078"/>
    <cellStyle name="Normal 318 5 2 2" xfId="46637"/>
    <cellStyle name="Normal 318 5 2 3" xfId="63040"/>
    <cellStyle name="Normal 318 5 3" xfId="12968"/>
    <cellStyle name="Normal 318 5 3 2" xfId="37985"/>
    <cellStyle name="Normal 318 5 4" xfId="29465"/>
    <cellStyle name="Normal 318 6" xfId="15724"/>
    <cellStyle name="Normal 318 6 2" xfId="23100"/>
    <cellStyle name="Normal 318 6 2 2" xfId="47643"/>
    <cellStyle name="Normal 318 6 2 3" xfId="63041"/>
    <cellStyle name="Normal 318 6 3" xfId="40521"/>
    <cellStyle name="Normal 318 6 4" xfId="63042"/>
    <cellStyle name="Normal 318 7" xfId="16782"/>
    <cellStyle name="Normal 318 7 2" xfId="24202"/>
    <cellStyle name="Normal 318 7 2 2" xfId="48741"/>
    <cellStyle name="Normal 318 7 2 3" xfId="63043"/>
    <cellStyle name="Normal 318 7 3" xfId="41536"/>
    <cellStyle name="Normal 318 7 4" xfId="63044"/>
    <cellStyle name="Normal 318 8" xfId="17866"/>
    <cellStyle name="Normal 318 8 2" xfId="25308"/>
    <cellStyle name="Normal 318 8 2 2" xfId="49831"/>
    <cellStyle name="Normal 318 8 2 3" xfId="63045"/>
    <cellStyle name="Normal 318 8 3" xfId="42565"/>
    <cellStyle name="Normal 318 8 4" xfId="63046"/>
    <cellStyle name="Normal 318 9" xfId="19753"/>
    <cellStyle name="Normal 318 9 2" xfId="44329"/>
    <cellStyle name="Normal 318 9 3" xfId="63047"/>
    <cellStyle name="Normal 319" xfId="1682"/>
    <cellStyle name="Normal 319 2" xfId="1683"/>
    <cellStyle name="Normal 32" xfId="499"/>
    <cellStyle name="Normal 32 2" xfId="1685"/>
    <cellStyle name="Normal 32 2 10" xfId="27535"/>
    <cellStyle name="Normal 32 2 10 2" xfId="63048"/>
    <cellStyle name="Normal 32 2 11" xfId="63049"/>
    <cellStyle name="Normal 32 2 2" xfId="3166"/>
    <cellStyle name="Normal 32 2 2 2" xfId="7331"/>
    <cellStyle name="Normal 32 2 2 2 2" xfId="26317"/>
    <cellStyle name="Normal 32 2 2 2 2 2" xfId="50840"/>
    <cellStyle name="Normal 32 2 2 2 2 3" xfId="63050"/>
    <cellStyle name="Normal 32 2 2 2 3" xfId="18815"/>
    <cellStyle name="Normal 32 2 2 2 3 2" xfId="43509"/>
    <cellStyle name="Normal 32 2 2 2 4" xfId="11261"/>
    <cellStyle name="Normal 32 2 2 2 4 2" xfId="36278"/>
    <cellStyle name="Normal 32 2 2 2 5" xfId="32405"/>
    <cellStyle name="Normal 32 2 2 3" xfId="5352"/>
    <cellStyle name="Normal 32 2 2 3 2" xfId="12969"/>
    <cellStyle name="Normal 32 2 2 3 2 2" xfId="37986"/>
    <cellStyle name="Normal 32 2 2 3 3" xfId="30474"/>
    <cellStyle name="Normal 32 2 2 4" xfId="9318"/>
    <cellStyle name="Normal 32 2 2 4 2" xfId="34335"/>
    <cellStyle name="Normal 32 2 2 5" xfId="28542"/>
    <cellStyle name="Normal 32 2 2 5 2" xfId="63051"/>
    <cellStyle name="Normal 32 2 2 6" xfId="63052"/>
    <cellStyle name="Normal 32 2 3" xfId="6299"/>
    <cellStyle name="Normal 32 2 3 2" xfId="21069"/>
    <cellStyle name="Normal 32 2 3 2 2" xfId="45630"/>
    <cellStyle name="Normal 32 2 3 2 3" xfId="63053"/>
    <cellStyle name="Normal 32 2 3 3" xfId="14503"/>
    <cellStyle name="Normal 32 2 3 3 2" xfId="39377"/>
    <cellStyle name="Normal 32 2 3 4" xfId="10254"/>
    <cellStyle name="Normal 32 2 3 4 2" xfId="35271"/>
    <cellStyle name="Normal 32 2 3 5" xfId="31398"/>
    <cellStyle name="Normal 32 2 4" xfId="4345"/>
    <cellStyle name="Normal 32 2 4 2" xfId="22080"/>
    <cellStyle name="Normal 32 2 4 2 2" xfId="46639"/>
    <cellStyle name="Normal 32 2 4 2 3" xfId="63054"/>
    <cellStyle name="Normal 32 2 4 3" xfId="12970"/>
    <cellStyle name="Normal 32 2 4 3 2" xfId="37987"/>
    <cellStyle name="Normal 32 2 4 4" xfId="29467"/>
    <cellStyle name="Normal 32 2 5" xfId="15726"/>
    <cellStyle name="Normal 32 2 5 2" xfId="23102"/>
    <cellStyle name="Normal 32 2 5 2 2" xfId="47645"/>
    <cellStyle name="Normal 32 2 5 2 3" xfId="63055"/>
    <cellStyle name="Normal 32 2 5 3" xfId="40523"/>
    <cellStyle name="Normal 32 2 5 4" xfId="63056"/>
    <cellStyle name="Normal 32 2 6" xfId="16784"/>
    <cellStyle name="Normal 32 2 6 2" xfId="24204"/>
    <cellStyle name="Normal 32 2 6 2 2" xfId="48743"/>
    <cellStyle name="Normal 32 2 6 2 3" xfId="63057"/>
    <cellStyle name="Normal 32 2 6 3" xfId="41538"/>
    <cellStyle name="Normal 32 2 6 4" xfId="63058"/>
    <cellStyle name="Normal 32 2 7" xfId="17868"/>
    <cellStyle name="Normal 32 2 7 2" xfId="25310"/>
    <cellStyle name="Normal 32 2 7 2 2" xfId="49833"/>
    <cellStyle name="Normal 32 2 7 2 3" xfId="63059"/>
    <cellStyle name="Normal 32 2 7 3" xfId="42567"/>
    <cellStyle name="Normal 32 2 7 4" xfId="63060"/>
    <cellStyle name="Normal 32 2 8" xfId="19755"/>
    <cellStyle name="Normal 32 2 8 2" xfId="44331"/>
    <cellStyle name="Normal 32 2 8 3" xfId="63061"/>
    <cellStyle name="Normal 32 2 9" xfId="8301"/>
    <cellStyle name="Normal 32 2 9 2" xfId="33318"/>
    <cellStyle name="Normal 32 3" xfId="1684"/>
    <cellStyle name="Normal 32 3 10" xfId="27534"/>
    <cellStyle name="Normal 32 3 10 2" xfId="63062"/>
    <cellStyle name="Normal 32 3 11" xfId="63063"/>
    <cellStyle name="Normal 32 3 2" xfId="6298"/>
    <cellStyle name="Normal 32 3 2 2" xfId="20184"/>
    <cellStyle name="Normal 32 3 2 2 2" xfId="44748"/>
    <cellStyle name="Normal 32 3 2 2 3" xfId="63064"/>
    <cellStyle name="Normal 32 3 2 3" xfId="13797"/>
    <cellStyle name="Normal 32 3 2 3 2" xfId="38706"/>
    <cellStyle name="Normal 32 3 2 4" xfId="10253"/>
    <cellStyle name="Normal 32 3 2 4 2" xfId="35270"/>
    <cellStyle name="Normal 32 3 2 5" xfId="31397"/>
    <cellStyle name="Normal 32 3 3" xfId="4344"/>
    <cellStyle name="Normal 32 3 3 2" xfId="21068"/>
    <cellStyle name="Normal 32 3 3 2 2" xfId="45629"/>
    <cellStyle name="Normal 32 3 3 2 3" xfId="63065"/>
    <cellStyle name="Normal 32 3 3 3" xfId="12971"/>
    <cellStyle name="Normal 32 3 3 3 2" xfId="37988"/>
    <cellStyle name="Normal 32 3 3 4" xfId="29466"/>
    <cellStyle name="Normal 32 3 4" xfId="14860"/>
    <cellStyle name="Normal 32 3 4 2" xfId="22079"/>
    <cellStyle name="Normal 32 3 4 2 2" xfId="46638"/>
    <cellStyle name="Normal 32 3 4 2 3" xfId="63066"/>
    <cellStyle name="Normal 32 3 4 3" xfId="39704"/>
    <cellStyle name="Normal 32 3 4 4" xfId="63067"/>
    <cellStyle name="Normal 32 3 5" xfId="15725"/>
    <cellStyle name="Normal 32 3 5 2" xfId="23101"/>
    <cellStyle name="Normal 32 3 5 2 2" xfId="47644"/>
    <cellStyle name="Normal 32 3 5 2 3" xfId="63068"/>
    <cellStyle name="Normal 32 3 5 3" xfId="40522"/>
    <cellStyle name="Normal 32 3 5 4" xfId="63069"/>
    <cellStyle name="Normal 32 3 6" xfId="16783"/>
    <cellStyle name="Normal 32 3 6 2" xfId="24203"/>
    <cellStyle name="Normal 32 3 6 2 2" xfId="48742"/>
    <cellStyle name="Normal 32 3 6 2 3" xfId="63070"/>
    <cellStyle name="Normal 32 3 6 3" xfId="41537"/>
    <cellStyle name="Normal 32 3 6 4" xfId="63071"/>
    <cellStyle name="Normal 32 3 7" xfId="17867"/>
    <cellStyle name="Normal 32 3 7 2" xfId="25309"/>
    <cellStyle name="Normal 32 3 7 2 2" xfId="49832"/>
    <cellStyle name="Normal 32 3 7 2 3" xfId="63072"/>
    <cellStyle name="Normal 32 3 7 3" xfId="42566"/>
    <cellStyle name="Normal 32 3 7 4" xfId="63073"/>
    <cellStyle name="Normal 32 3 8" xfId="19754"/>
    <cellStyle name="Normal 32 3 8 2" xfId="44330"/>
    <cellStyle name="Normal 32 3 8 3" xfId="63074"/>
    <cellStyle name="Normal 32 3 9" xfId="8300"/>
    <cellStyle name="Normal 32 3 9 2" xfId="33317"/>
    <cellStyle name="Normal 32 4" xfId="2619"/>
    <cellStyle name="Normal 32 5" xfId="2620"/>
    <cellStyle name="Normal 32 6" xfId="3165"/>
    <cellStyle name="Normal 32 6 2" xfId="7330"/>
    <cellStyle name="Normal 32 6 2 2" xfId="26316"/>
    <cellStyle name="Normal 32 6 2 2 2" xfId="50839"/>
    <cellStyle name="Normal 32 6 2 3" xfId="11260"/>
    <cellStyle name="Normal 32 6 2 3 2" xfId="36277"/>
    <cellStyle name="Normal 32 6 2 4" xfId="32404"/>
    <cellStyle name="Normal 32 6 3" xfId="5351"/>
    <cellStyle name="Normal 32 6 3 2" xfId="12972"/>
    <cellStyle name="Normal 32 6 3 2 2" xfId="37989"/>
    <cellStyle name="Normal 32 6 3 3" xfId="30473"/>
    <cellStyle name="Normal 32 6 4" xfId="9317"/>
    <cellStyle name="Normal 32 6 4 2" xfId="34334"/>
    <cellStyle name="Normal 32 6 5" xfId="28541"/>
    <cellStyle name="Normal 32 7" xfId="26706"/>
    <cellStyle name="Normal 320" xfId="1686"/>
    <cellStyle name="Normal 320 2" xfId="1687"/>
    <cellStyle name="Normal 321" xfId="1688"/>
    <cellStyle name="Normal 322" xfId="1689"/>
    <cellStyle name="Normal 323" xfId="1690"/>
    <cellStyle name="Normal 324" xfId="1691"/>
    <cellStyle name="Normal 325" xfId="1692"/>
    <cellStyle name="Normal 326" xfId="1693"/>
    <cellStyle name="Normal 327" xfId="1694"/>
    <cellStyle name="Normal 328" xfId="1695"/>
    <cellStyle name="Normal 329" xfId="1696"/>
    <cellStyle name="Normal 33" xfId="500"/>
    <cellStyle name="Normal 33 2" xfId="1698"/>
    <cellStyle name="Normal 33 2 10" xfId="27537"/>
    <cellStyle name="Normal 33 2 10 2" xfId="63075"/>
    <cellStyle name="Normal 33 2 11" xfId="63076"/>
    <cellStyle name="Normal 33 2 2" xfId="3168"/>
    <cellStyle name="Normal 33 2 2 2" xfId="7333"/>
    <cellStyle name="Normal 33 2 2 2 2" xfId="26319"/>
    <cellStyle name="Normal 33 2 2 2 2 2" xfId="50842"/>
    <cellStyle name="Normal 33 2 2 2 2 3" xfId="63077"/>
    <cellStyle name="Normal 33 2 2 2 3" xfId="18816"/>
    <cellStyle name="Normal 33 2 2 2 3 2" xfId="43510"/>
    <cellStyle name="Normal 33 2 2 2 4" xfId="11263"/>
    <cellStyle name="Normal 33 2 2 2 4 2" xfId="36280"/>
    <cellStyle name="Normal 33 2 2 2 5" xfId="32407"/>
    <cellStyle name="Normal 33 2 2 3" xfId="5354"/>
    <cellStyle name="Normal 33 2 2 3 2" xfId="12973"/>
    <cellStyle name="Normal 33 2 2 3 2 2" xfId="37990"/>
    <cellStyle name="Normal 33 2 2 3 3" xfId="30476"/>
    <cellStyle name="Normal 33 2 2 4" xfId="9320"/>
    <cellStyle name="Normal 33 2 2 4 2" xfId="34337"/>
    <cellStyle name="Normal 33 2 2 5" xfId="28544"/>
    <cellStyle name="Normal 33 2 2 5 2" xfId="63078"/>
    <cellStyle name="Normal 33 2 2 6" xfId="63079"/>
    <cellStyle name="Normal 33 2 3" xfId="6301"/>
    <cellStyle name="Normal 33 2 3 2" xfId="21071"/>
    <cellStyle name="Normal 33 2 3 2 2" xfId="45632"/>
    <cellStyle name="Normal 33 2 3 2 3" xfId="63080"/>
    <cellStyle name="Normal 33 2 3 3" xfId="14504"/>
    <cellStyle name="Normal 33 2 3 3 2" xfId="39378"/>
    <cellStyle name="Normal 33 2 3 4" xfId="10256"/>
    <cellStyle name="Normal 33 2 3 4 2" xfId="35273"/>
    <cellStyle name="Normal 33 2 3 5" xfId="31400"/>
    <cellStyle name="Normal 33 2 4" xfId="4347"/>
    <cellStyle name="Normal 33 2 4 2" xfId="22082"/>
    <cellStyle name="Normal 33 2 4 2 2" xfId="46641"/>
    <cellStyle name="Normal 33 2 4 2 3" xfId="63081"/>
    <cellStyle name="Normal 33 2 4 3" xfId="12974"/>
    <cellStyle name="Normal 33 2 4 3 2" xfId="37991"/>
    <cellStyle name="Normal 33 2 4 4" xfId="29469"/>
    <cellStyle name="Normal 33 2 5" xfId="15728"/>
    <cellStyle name="Normal 33 2 5 2" xfId="23104"/>
    <cellStyle name="Normal 33 2 5 2 2" xfId="47647"/>
    <cellStyle name="Normal 33 2 5 2 3" xfId="63082"/>
    <cellStyle name="Normal 33 2 5 3" xfId="40525"/>
    <cellStyle name="Normal 33 2 5 4" xfId="63083"/>
    <cellStyle name="Normal 33 2 6" xfId="16787"/>
    <cellStyle name="Normal 33 2 6 2" xfId="24206"/>
    <cellStyle name="Normal 33 2 6 2 2" xfId="48745"/>
    <cellStyle name="Normal 33 2 6 2 3" xfId="63084"/>
    <cellStyle name="Normal 33 2 6 3" xfId="41540"/>
    <cellStyle name="Normal 33 2 6 4" xfId="63085"/>
    <cellStyle name="Normal 33 2 7" xfId="17870"/>
    <cellStyle name="Normal 33 2 7 2" xfId="25312"/>
    <cellStyle name="Normal 33 2 7 2 2" xfId="49835"/>
    <cellStyle name="Normal 33 2 7 2 3" xfId="63086"/>
    <cellStyle name="Normal 33 2 7 3" xfId="42569"/>
    <cellStyle name="Normal 33 2 7 4" xfId="63087"/>
    <cellStyle name="Normal 33 2 8" xfId="19758"/>
    <cellStyle name="Normal 33 2 8 2" xfId="44333"/>
    <cellStyle name="Normal 33 2 8 3" xfId="63088"/>
    <cellStyle name="Normal 33 2 9" xfId="8303"/>
    <cellStyle name="Normal 33 2 9 2" xfId="33320"/>
    <cellStyle name="Normal 33 3" xfId="1697"/>
    <cellStyle name="Normal 33 3 10" xfId="27536"/>
    <cellStyle name="Normal 33 3 10 2" xfId="63089"/>
    <cellStyle name="Normal 33 3 11" xfId="63090"/>
    <cellStyle name="Normal 33 3 2" xfId="6300"/>
    <cellStyle name="Normal 33 3 2 2" xfId="20185"/>
    <cellStyle name="Normal 33 3 2 2 2" xfId="44749"/>
    <cellStyle name="Normal 33 3 2 2 3" xfId="63091"/>
    <cellStyle name="Normal 33 3 2 3" xfId="13798"/>
    <cellStyle name="Normal 33 3 2 3 2" xfId="38707"/>
    <cellStyle name="Normal 33 3 2 4" xfId="10255"/>
    <cellStyle name="Normal 33 3 2 4 2" xfId="35272"/>
    <cellStyle name="Normal 33 3 2 5" xfId="31399"/>
    <cellStyle name="Normal 33 3 3" xfId="4346"/>
    <cellStyle name="Normal 33 3 3 2" xfId="21070"/>
    <cellStyle name="Normal 33 3 3 2 2" xfId="45631"/>
    <cellStyle name="Normal 33 3 3 2 3" xfId="63092"/>
    <cellStyle name="Normal 33 3 3 3" xfId="12975"/>
    <cellStyle name="Normal 33 3 3 3 2" xfId="37992"/>
    <cellStyle name="Normal 33 3 3 4" xfId="29468"/>
    <cellStyle name="Normal 33 3 4" xfId="14861"/>
    <cellStyle name="Normal 33 3 4 2" xfId="22081"/>
    <cellStyle name="Normal 33 3 4 2 2" xfId="46640"/>
    <cellStyle name="Normal 33 3 4 2 3" xfId="63093"/>
    <cellStyle name="Normal 33 3 4 3" xfId="39705"/>
    <cellStyle name="Normal 33 3 4 4" xfId="63094"/>
    <cellStyle name="Normal 33 3 5" xfId="15727"/>
    <cellStyle name="Normal 33 3 5 2" xfId="23103"/>
    <cellStyle name="Normal 33 3 5 2 2" xfId="47646"/>
    <cellStyle name="Normal 33 3 5 2 3" xfId="63095"/>
    <cellStyle name="Normal 33 3 5 3" xfId="40524"/>
    <cellStyle name="Normal 33 3 5 4" xfId="63096"/>
    <cellStyle name="Normal 33 3 6" xfId="16786"/>
    <cellStyle name="Normal 33 3 6 2" xfId="24205"/>
    <cellStyle name="Normal 33 3 6 2 2" xfId="48744"/>
    <cellStyle name="Normal 33 3 6 2 3" xfId="63097"/>
    <cellStyle name="Normal 33 3 6 3" xfId="41539"/>
    <cellStyle name="Normal 33 3 6 4" xfId="63098"/>
    <cellStyle name="Normal 33 3 7" xfId="17869"/>
    <cellStyle name="Normal 33 3 7 2" xfId="25311"/>
    <cellStyle name="Normal 33 3 7 2 2" xfId="49834"/>
    <cellStyle name="Normal 33 3 7 2 3" xfId="63099"/>
    <cellStyle name="Normal 33 3 7 3" xfId="42568"/>
    <cellStyle name="Normal 33 3 7 4" xfId="63100"/>
    <cellStyle name="Normal 33 3 8" xfId="19757"/>
    <cellStyle name="Normal 33 3 8 2" xfId="44332"/>
    <cellStyle name="Normal 33 3 8 3" xfId="63101"/>
    <cellStyle name="Normal 33 3 9" xfId="8302"/>
    <cellStyle name="Normal 33 3 9 2" xfId="33319"/>
    <cellStyle name="Normal 33 4" xfId="2621"/>
    <cellStyle name="Normal 33 5" xfId="2622"/>
    <cellStyle name="Normal 33 6" xfId="3167"/>
    <cellStyle name="Normal 33 6 2" xfId="7332"/>
    <cellStyle name="Normal 33 6 2 2" xfId="26318"/>
    <cellStyle name="Normal 33 6 2 2 2" xfId="50841"/>
    <cellStyle name="Normal 33 6 2 3" xfId="11262"/>
    <cellStyle name="Normal 33 6 2 3 2" xfId="36279"/>
    <cellStyle name="Normal 33 6 2 4" xfId="32406"/>
    <cellStyle name="Normal 33 6 3" xfId="5353"/>
    <cellStyle name="Normal 33 6 3 2" xfId="12976"/>
    <cellStyle name="Normal 33 6 3 2 2" xfId="37993"/>
    <cellStyle name="Normal 33 6 3 3" xfId="30475"/>
    <cellStyle name="Normal 33 6 4" xfId="9319"/>
    <cellStyle name="Normal 33 6 4 2" xfId="34336"/>
    <cellStyle name="Normal 33 6 5" xfId="28543"/>
    <cellStyle name="Normal 33 7" xfId="26749"/>
    <cellStyle name="Normal 330" xfId="1699"/>
    <cellStyle name="Normal 331" xfId="1700"/>
    <cellStyle name="Normal 331 10" xfId="27538"/>
    <cellStyle name="Normal 331 10 2" xfId="63102"/>
    <cellStyle name="Normal 331 11" xfId="63103"/>
    <cellStyle name="Normal 331 2" xfId="3169"/>
    <cellStyle name="Normal 331 2 2" xfId="7334"/>
    <cellStyle name="Normal 331 2 2 2" xfId="26320"/>
    <cellStyle name="Normal 331 2 2 2 2" xfId="50843"/>
    <cellStyle name="Normal 331 2 2 2 3" xfId="63104"/>
    <cellStyle name="Normal 331 2 2 3" xfId="18817"/>
    <cellStyle name="Normal 331 2 2 3 2" xfId="43511"/>
    <cellStyle name="Normal 331 2 2 4" xfId="11264"/>
    <cellStyle name="Normal 331 2 2 4 2" xfId="36281"/>
    <cellStyle name="Normal 331 2 2 5" xfId="32408"/>
    <cellStyle name="Normal 331 2 3" xfId="5355"/>
    <cellStyle name="Normal 331 2 3 2" xfId="12977"/>
    <cellStyle name="Normal 331 2 3 2 2" xfId="37994"/>
    <cellStyle name="Normal 331 2 3 3" xfId="30477"/>
    <cellStyle name="Normal 331 2 4" xfId="9321"/>
    <cellStyle name="Normal 331 2 4 2" xfId="34338"/>
    <cellStyle name="Normal 331 2 5" xfId="28545"/>
    <cellStyle name="Normal 331 2 5 2" xfId="63105"/>
    <cellStyle name="Normal 331 2 6" xfId="63106"/>
    <cellStyle name="Normal 331 3" xfId="6302"/>
    <cellStyle name="Normal 331 3 2" xfId="21072"/>
    <cellStyle name="Normal 331 3 2 2" xfId="45633"/>
    <cellStyle name="Normal 331 3 2 3" xfId="63107"/>
    <cellStyle name="Normal 331 3 3" xfId="14505"/>
    <cellStyle name="Normal 331 3 3 2" xfId="39379"/>
    <cellStyle name="Normal 331 3 4" xfId="10257"/>
    <cellStyle name="Normal 331 3 4 2" xfId="35274"/>
    <cellStyle name="Normal 331 3 5" xfId="31401"/>
    <cellStyle name="Normal 331 4" xfId="4348"/>
    <cellStyle name="Normal 331 4 2" xfId="22083"/>
    <cellStyle name="Normal 331 4 2 2" xfId="46642"/>
    <cellStyle name="Normal 331 4 2 3" xfId="63108"/>
    <cellStyle name="Normal 331 4 3" xfId="12978"/>
    <cellStyle name="Normal 331 4 3 2" xfId="37995"/>
    <cellStyle name="Normal 331 4 4" xfId="29470"/>
    <cellStyle name="Normal 331 5" xfId="15729"/>
    <cellStyle name="Normal 331 5 2" xfId="23105"/>
    <cellStyle name="Normal 331 5 2 2" xfId="47648"/>
    <cellStyle name="Normal 331 5 2 3" xfId="63109"/>
    <cellStyle name="Normal 331 5 3" xfId="40526"/>
    <cellStyle name="Normal 331 5 4" xfId="63110"/>
    <cellStyle name="Normal 331 6" xfId="16788"/>
    <cellStyle name="Normal 331 6 2" xfId="24207"/>
    <cellStyle name="Normal 331 6 2 2" xfId="48746"/>
    <cellStyle name="Normal 331 6 2 3" xfId="63111"/>
    <cellStyle name="Normal 331 6 3" xfId="41541"/>
    <cellStyle name="Normal 331 6 4" xfId="63112"/>
    <cellStyle name="Normal 331 7" xfId="17871"/>
    <cellStyle name="Normal 331 7 2" xfId="25313"/>
    <cellStyle name="Normal 331 7 2 2" xfId="49836"/>
    <cellStyle name="Normal 331 7 2 3" xfId="63113"/>
    <cellStyle name="Normal 331 7 3" xfId="42570"/>
    <cellStyle name="Normal 331 7 4" xfId="63114"/>
    <cellStyle name="Normal 331 8" xfId="19759"/>
    <cellStyle name="Normal 331 8 2" xfId="44334"/>
    <cellStyle name="Normal 331 8 3" xfId="63115"/>
    <cellStyle name="Normal 331 9" xfId="8304"/>
    <cellStyle name="Normal 331 9 2" xfId="33321"/>
    <cellStyle name="Normal 332" xfId="1701"/>
    <cellStyle name="Normal 332 10" xfId="27539"/>
    <cellStyle name="Normal 332 10 2" xfId="63116"/>
    <cellStyle name="Normal 332 11" xfId="63117"/>
    <cellStyle name="Normal 332 2" xfId="3170"/>
    <cellStyle name="Normal 332 2 2" xfId="7335"/>
    <cellStyle name="Normal 332 2 2 2" xfId="26321"/>
    <cellStyle name="Normal 332 2 2 2 2" xfId="50844"/>
    <cellStyle name="Normal 332 2 2 2 3" xfId="63118"/>
    <cellStyle name="Normal 332 2 2 3" xfId="18818"/>
    <cellStyle name="Normal 332 2 2 3 2" xfId="43512"/>
    <cellStyle name="Normal 332 2 2 4" xfId="11265"/>
    <cellStyle name="Normal 332 2 2 4 2" xfId="36282"/>
    <cellStyle name="Normal 332 2 2 5" xfId="32409"/>
    <cellStyle name="Normal 332 2 3" xfId="5356"/>
    <cellStyle name="Normal 332 2 3 2" xfId="12979"/>
    <cellStyle name="Normal 332 2 3 2 2" xfId="37996"/>
    <cellStyle name="Normal 332 2 3 3" xfId="30478"/>
    <cellStyle name="Normal 332 2 4" xfId="9322"/>
    <cellStyle name="Normal 332 2 4 2" xfId="34339"/>
    <cellStyle name="Normal 332 2 5" xfId="28546"/>
    <cellStyle name="Normal 332 2 5 2" xfId="63119"/>
    <cellStyle name="Normal 332 2 6" xfId="63120"/>
    <cellStyle name="Normal 332 3" xfId="6303"/>
    <cellStyle name="Normal 332 3 2" xfId="21073"/>
    <cellStyle name="Normal 332 3 2 2" xfId="45634"/>
    <cellStyle name="Normal 332 3 2 3" xfId="63121"/>
    <cellStyle name="Normal 332 3 3" xfId="14506"/>
    <cellStyle name="Normal 332 3 3 2" xfId="39380"/>
    <cellStyle name="Normal 332 3 4" xfId="10258"/>
    <cellStyle name="Normal 332 3 4 2" xfId="35275"/>
    <cellStyle name="Normal 332 3 5" xfId="31402"/>
    <cellStyle name="Normal 332 4" xfId="4349"/>
    <cellStyle name="Normal 332 4 2" xfId="22084"/>
    <cellStyle name="Normal 332 4 2 2" xfId="46643"/>
    <cellStyle name="Normal 332 4 2 3" xfId="63122"/>
    <cellStyle name="Normal 332 4 3" xfId="12980"/>
    <cellStyle name="Normal 332 4 3 2" xfId="37997"/>
    <cellStyle name="Normal 332 4 4" xfId="29471"/>
    <cellStyle name="Normal 332 5" xfId="15730"/>
    <cellStyle name="Normal 332 5 2" xfId="23106"/>
    <cellStyle name="Normal 332 5 2 2" xfId="47649"/>
    <cellStyle name="Normal 332 5 2 3" xfId="63123"/>
    <cellStyle name="Normal 332 5 3" xfId="40527"/>
    <cellStyle name="Normal 332 5 4" xfId="63124"/>
    <cellStyle name="Normal 332 6" xfId="16789"/>
    <cellStyle name="Normal 332 6 2" xfId="24208"/>
    <cellStyle name="Normal 332 6 2 2" xfId="48747"/>
    <cellStyle name="Normal 332 6 2 3" xfId="63125"/>
    <cellStyle name="Normal 332 6 3" xfId="41542"/>
    <cellStyle name="Normal 332 6 4" xfId="63126"/>
    <cellStyle name="Normal 332 7" xfId="17872"/>
    <cellStyle name="Normal 332 7 2" xfId="25314"/>
    <cellStyle name="Normal 332 7 2 2" xfId="49837"/>
    <cellStyle name="Normal 332 7 2 3" xfId="63127"/>
    <cellStyle name="Normal 332 7 3" xfId="42571"/>
    <cellStyle name="Normal 332 7 4" xfId="63128"/>
    <cellStyle name="Normal 332 8" xfId="19760"/>
    <cellStyle name="Normal 332 8 2" xfId="44335"/>
    <cellStyle name="Normal 332 8 3" xfId="63129"/>
    <cellStyle name="Normal 332 9" xfId="8305"/>
    <cellStyle name="Normal 332 9 2" xfId="33322"/>
    <cellStyle name="Normal 333" xfId="1702"/>
    <cellStyle name="Normal 334" xfId="1703"/>
    <cellStyle name="Normal 335" xfId="1704"/>
    <cellStyle name="Normal 335 10" xfId="27540"/>
    <cellStyle name="Normal 335 10 2" xfId="63130"/>
    <cellStyle name="Normal 335 11" xfId="63131"/>
    <cellStyle name="Normal 335 2" xfId="3171"/>
    <cellStyle name="Normal 335 2 2" xfId="7336"/>
    <cellStyle name="Normal 335 2 2 2" xfId="26322"/>
    <cellStyle name="Normal 335 2 2 2 2" xfId="50845"/>
    <cellStyle name="Normal 335 2 2 2 3" xfId="63132"/>
    <cellStyle name="Normal 335 2 2 3" xfId="18819"/>
    <cellStyle name="Normal 335 2 2 3 2" xfId="43513"/>
    <cellStyle name="Normal 335 2 2 4" xfId="11266"/>
    <cellStyle name="Normal 335 2 2 4 2" xfId="36283"/>
    <cellStyle name="Normal 335 2 2 5" xfId="32410"/>
    <cellStyle name="Normal 335 2 3" xfId="5357"/>
    <cellStyle name="Normal 335 2 3 2" xfId="12981"/>
    <cellStyle name="Normal 335 2 3 2 2" xfId="37998"/>
    <cellStyle name="Normal 335 2 3 3" xfId="30479"/>
    <cellStyle name="Normal 335 2 4" xfId="9323"/>
    <cellStyle name="Normal 335 2 4 2" xfId="34340"/>
    <cellStyle name="Normal 335 2 5" xfId="28547"/>
    <cellStyle name="Normal 335 2 5 2" xfId="63133"/>
    <cellStyle name="Normal 335 2 6" xfId="63134"/>
    <cellStyle name="Normal 335 3" xfId="6304"/>
    <cellStyle name="Normal 335 3 2" xfId="21074"/>
    <cellStyle name="Normal 335 3 2 2" xfId="45635"/>
    <cellStyle name="Normal 335 3 2 3" xfId="63135"/>
    <cellStyle name="Normal 335 3 3" xfId="14507"/>
    <cellStyle name="Normal 335 3 3 2" xfId="39381"/>
    <cellStyle name="Normal 335 3 4" xfId="10259"/>
    <cellStyle name="Normal 335 3 4 2" xfId="35276"/>
    <cellStyle name="Normal 335 3 5" xfId="31403"/>
    <cellStyle name="Normal 335 4" xfId="4350"/>
    <cellStyle name="Normal 335 4 2" xfId="22085"/>
    <cellStyle name="Normal 335 4 2 2" xfId="46644"/>
    <cellStyle name="Normal 335 4 2 3" xfId="63136"/>
    <cellStyle name="Normal 335 4 3" xfId="12982"/>
    <cellStyle name="Normal 335 4 3 2" xfId="37999"/>
    <cellStyle name="Normal 335 4 4" xfId="29472"/>
    <cellStyle name="Normal 335 5" xfId="15731"/>
    <cellStyle name="Normal 335 5 2" xfId="23107"/>
    <cellStyle name="Normal 335 5 2 2" xfId="47650"/>
    <cellStyle name="Normal 335 5 2 3" xfId="63137"/>
    <cellStyle name="Normal 335 5 3" xfId="40528"/>
    <cellStyle name="Normal 335 5 4" xfId="63138"/>
    <cellStyle name="Normal 335 6" xfId="16790"/>
    <cellStyle name="Normal 335 6 2" xfId="24209"/>
    <cellStyle name="Normal 335 6 2 2" xfId="48748"/>
    <cellStyle name="Normal 335 6 2 3" xfId="63139"/>
    <cellStyle name="Normal 335 6 3" xfId="41543"/>
    <cellStyle name="Normal 335 6 4" xfId="63140"/>
    <cellStyle name="Normal 335 7" xfId="17873"/>
    <cellStyle name="Normal 335 7 2" xfId="25315"/>
    <cellStyle name="Normal 335 7 2 2" xfId="49838"/>
    <cellStyle name="Normal 335 7 2 3" xfId="63141"/>
    <cellStyle name="Normal 335 7 3" xfId="42572"/>
    <cellStyle name="Normal 335 7 4" xfId="63142"/>
    <cellStyle name="Normal 335 8" xfId="19761"/>
    <cellStyle name="Normal 335 8 2" xfId="44336"/>
    <cellStyle name="Normal 335 8 3" xfId="63143"/>
    <cellStyle name="Normal 335 9" xfId="8306"/>
    <cellStyle name="Normal 335 9 2" xfId="33323"/>
    <cellStyle name="Normal 336" xfId="1705"/>
    <cellStyle name="Normal 336 10" xfId="27541"/>
    <cellStyle name="Normal 336 10 2" xfId="63144"/>
    <cellStyle name="Normal 336 11" xfId="63145"/>
    <cellStyle name="Normal 336 2" xfId="3172"/>
    <cellStyle name="Normal 336 2 2" xfId="7337"/>
    <cellStyle name="Normal 336 2 2 2" xfId="26323"/>
    <cellStyle name="Normal 336 2 2 2 2" xfId="50846"/>
    <cellStyle name="Normal 336 2 2 2 3" xfId="63146"/>
    <cellStyle name="Normal 336 2 2 3" xfId="18820"/>
    <cellStyle name="Normal 336 2 2 3 2" xfId="43514"/>
    <cellStyle name="Normal 336 2 2 4" xfId="11267"/>
    <cellStyle name="Normal 336 2 2 4 2" xfId="36284"/>
    <cellStyle name="Normal 336 2 2 5" xfId="32411"/>
    <cellStyle name="Normal 336 2 3" xfId="5358"/>
    <cellStyle name="Normal 336 2 3 2" xfId="12983"/>
    <cellStyle name="Normal 336 2 3 2 2" xfId="38000"/>
    <cellStyle name="Normal 336 2 3 3" xfId="30480"/>
    <cellStyle name="Normal 336 2 4" xfId="9324"/>
    <cellStyle name="Normal 336 2 4 2" xfId="34341"/>
    <cellStyle name="Normal 336 2 5" xfId="28548"/>
    <cellStyle name="Normal 336 2 5 2" xfId="63147"/>
    <cellStyle name="Normal 336 2 6" xfId="63148"/>
    <cellStyle name="Normal 336 3" xfId="6305"/>
    <cellStyle name="Normal 336 3 2" xfId="21075"/>
    <cellStyle name="Normal 336 3 2 2" xfId="45636"/>
    <cellStyle name="Normal 336 3 2 3" xfId="63149"/>
    <cellStyle name="Normal 336 3 3" xfId="14508"/>
    <cellStyle name="Normal 336 3 3 2" xfId="39382"/>
    <cellStyle name="Normal 336 3 4" xfId="10260"/>
    <cellStyle name="Normal 336 3 4 2" xfId="35277"/>
    <cellStyle name="Normal 336 3 5" xfId="31404"/>
    <cellStyle name="Normal 336 4" xfId="4351"/>
    <cellStyle name="Normal 336 4 2" xfId="22086"/>
    <cellStyle name="Normal 336 4 2 2" xfId="46645"/>
    <cellStyle name="Normal 336 4 2 3" xfId="63150"/>
    <cellStyle name="Normal 336 4 3" xfId="12984"/>
    <cellStyle name="Normal 336 4 3 2" xfId="38001"/>
    <cellStyle name="Normal 336 4 4" xfId="29473"/>
    <cellStyle name="Normal 336 5" xfId="15732"/>
    <cellStyle name="Normal 336 5 2" xfId="23108"/>
    <cellStyle name="Normal 336 5 2 2" xfId="47651"/>
    <cellStyle name="Normal 336 5 2 3" xfId="63151"/>
    <cellStyle name="Normal 336 5 3" xfId="40529"/>
    <cellStyle name="Normal 336 5 4" xfId="63152"/>
    <cellStyle name="Normal 336 6" xfId="16791"/>
    <cellStyle name="Normal 336 6 2" xfId="24210"/>
    <cellStyle name="Normal 336 6 2 2" xfId="48749"/>
    <cellStyle name="Normal 336 6 2 3" xfId="63153"/>
    <cellStyle name="Normal 336 6 3" xfId="41544"/>
    <cellStyle name="Normal 336 6 4" xfId="63154"/>
    <cellStyle name="Normal 336 7" xfId="17874"/>
    <cellStyle name="Normal 336 7 2" xfId="25316"/>
    <cellStyle name="Normal 336 7 2 2" xfId="49839"/>
    <cellStyle name="Normal 336 7 2 3" xfId="63155"/>
    <cellStyle name="Normal 336 7 3" xfId="42573"/>
    <cellStyle name="Normal 336 7 4" xfId="63156"/>
    <cellStyle name="Normal 336 8" xfId="19762"/>
    <cellStyle name="Normal 336 8 2" xfId="44337"/>
    <cellStyle name="Normal 336 8 3" xfId="63157"/>
    <cellStyle name="Normal 336 9" xfId="8307"/>
    <cellStyle name="Normal 336 9 2" xfId="33324"/>
    <cellStyle name="Normal 337" xfId="1706"/>
    <cellStyle name="Normal 337 10" xfId="27542"/>
    <cellStyle name="Normal 337 10 2" xfId="63158"/>
    <cellStyle name="Normal 337 11" xfId="63159"/>
    <cellStyle name="Normal 337 2" xfId="3173"/>
    <cellStyle name="Normal 337 2 2" xfId="7338"/>
    <cellStyle name="Normal 337 2 2 2" xfId="26324"/>
    <cellStyle name="Normal 337 2 2 2 2" xfId="50847"/>
    <cellStyle name="Normal 337 2 2 2 3" xfId="63160"/>
    <cellStyle name="Normal 337 2 2 3" xfId="18821"/>
    <cellStyle name="Normal 337 2 2 3 2" xfId="43515"/>
    <cellStyle name="Normal 337 2 2 4" xfId="11268"/>
    <cellStyle name="Normal 337 2 2 4 2" xfId="36285"/>
    <cellStyle name="Normal 337 2 2 5" xfId="32412"/>
    <cellStyle name="Normal 337 2 3" xfId="5359"/>
    <cellStyle name="Normal 337 2 3 2" xfId="12985"/>
    <cellStyle name="Normal 337 2 3 2 2" xfId="38002"/>
    <cellStyle name="Normal 337 2 3 3" xfId="30481"/>
    <cellStyle name="Normal 337 2 4" xfId="9325"/>
    <cellStyle name="Normal 337 2 4 2" xfId="34342"/>
    <cellStyle name="Normal 337 2 5" xfId="28549"/>
    <cellStyle name="Normal 337 2 5 2" xfId="63161"/>
    <cellStyle name="Normal 337 2 6" xfId="63162"/>
    <cellStyle name="Normal 337 3" xfId="6306"/>
    <cellStyle name="Normal 337 3 2" xfId="21076"/>
    <cellStyle name="Normal 337 3 2 2" xfId="45637"/>
    <cellStyle name="Normal 337 3 2 3" xfId="63163"/>
    <cellStyle name="Normal 337 3 3" xfId="14509"/>
    <cellStyle name="Normal 337 3 3 2" xfId="39383"/>
    <cellStyle name="Normal 337 3 4" xfId="10261"/>
    <cellStyle name="Normal 337 3 4 2" xfId="35278"/>
    <cellStyle name="Normal 337 3 5" xfId="31405"/>
    <cellStyle name="Normal 337 4" xfId="4352"/>
    <cellStyle name="Normal 337 4 2" xfId="22087"/>
    <cellStyle name="Normal 337 4 2 2" xfId="46646"/>
    <cellStyle name="Normal 337 4 2 3" xfId="63164"/>
    <cellStyle name="Normal 337 4 3" xfId="12986"/>
    <cellStyle name="Normal 337 4 3 2" xfId="38003"/>
    <cellStyle name="Normal 337 4 4" xfId="29474"/>
    <cellStyle name="Normal 337 5" xfId="15733"/>
    <cellStyle name="Normal 337 5 2" xfId="23109"/>
    <cellStyle name="Normal 337 5 2 2" xfId="47652"/>
    <cellStyle name="Normal 337 5 2 3" xfId="63165"/>
    <cellStyle name="Normal 337 5 3" xfId="40530"/>
    <cellStyle name="Normal 337 5 4" xfId="63166"/>
    <cellStyle name="Normal 337 6" xfId="16792"/>
    <cellStyle name="Normal 337 6 2" xfId="24211"/>
    <cellStyle name="Normal 337 6 2 2" xfId="48750"/>
    <cellStyle name="Normal 337 6 2 3" xfId="63167"/>
    <cellStyle name="Normal 337 6 3" xfId="41545"/>
    <cellStyle name="Normal 337 6 4" xfId="63168"/>
    <cellStyle name="Normal 337 7" xfId="17875"/>
    <cellStyle name="Normal 337 7 2" xfId="25317"/>
    <cellStyle name="Normal 337 7 2 2" xfId="49840"/>
    <cellStyle name="Normal 337 7 2 3" xfId="63169"/>
    <cellStyle name="Normal 337 7 3" xfId="42574"/>
    <cellStyle name="Normal 337 7 4" xfId="63170"/>
    <cellStyle name="Normal 337 8" xfId="19763"/>
    <cellStyle name="Normal 337 8 2" xfId="44338"/>
    <cellStyle name="Normal 337 8 3" xfId="63171"/>
    <cellStyle name="Normal 337 9" xfId="8308"/>
    <cellStyle name="Normal 337 9 2" xfId="33325"/>
    <cellStyle name="Normal 338" xfId="1707"/>
    <cellStyle name="Normal 338 10" xfId="27543"/>
    <cellStyle name="Normal 338 10 2" xfId="63172"/>
    <cellStyle name="Normal 338 11" xfId="63173"/>
    <cellStyle name="Normal 338 2" xfId="3174"/>
    <cellStyle name="Normal 338 2 2" xfId="7339"/>
    <cellStyle name="Normal 338 2 2 2" xfId="26325"/>
    <cellStyle name="Normal 338 2 2 2 2" xfId="50848"/>
    <cellStyle name="Normal 338 2 2 2 3" xfId="63174"/>
    <cellStyle name="Normal 338 2 2 3" xfId="18822"/>
    <cellStyle name="Normal 338 2 2 3 2" xfId="43516"/>
    <cellStyle name="Normal 338 2 2 4" xfId="11269"/>
    <cellStyle name="Normal 338 2 2 4 2" xfId="36286"/>
    <cellStyle name="Normal 338 2 2 5" xfId="32413"/>
    <cellStyle name="Normal 338 2 3" xfId="5360"/>
    <cellStyle name="Normal 338 2 3 2" xfId="12987"/>
    <cellStyle name="Normal 338 2 3 2 2" xfId="38004"/>
    <cellStyle name="Normal 338 2 3 3" xfId="30482"/>
    <cellStyle name="Normal 338 2 4" xfId="9326"/>
    <cellStyle name="Normal 338 2 4 2" xfId="34343"/>
    <cellStyle name="Normal 338 2 5" xfId="28550"/>
    <cellStyle name="Normal 338 2 5 2" xfId="63175"/>
    <cellStyle name="Normal 338 2 6" xfId="63176"/>
    <cellStyle name="Normal 338 3" xfId="6307"/>
    <cellStyle name="Normal 338 3 2" xfId="21077"/>
    <cellStyle name="Normal 338 3 2 2" xfId="45638"/>
    <cellStyle name="Normal 338 3 2 3" xfId="63177"/>
    <cellStyle name="Normal 338 3 3" xfId="14510"/>
    <cellStyle name="Normal 338 3 3 2" xfId="39384"/>
    <cellStyle name="Normal 338 3 4" xfId="10262"/>
    <cellStyle name="Normal 338 3 4 2" xfId="35279"/>
    <cellStyle name="Normal 338 3 5" xfId="31406"/>
    <cellStyle name="Normal 338 4" xfId="4353"/>
    <cellStyle name="Normal 338 4 2" xfId="22088"/>
    <cellStyle name="Normal 338 4 2 2" xfId="46647"/>
    <cellStyle name="Normal 338 4 2 3" xfId="63178"/>
    <cellStyle name="Normal 338 4 3" xfId="12988"/>
    <cellStyle name="Normal 338 4 3 2" xfId="38005"/>
    <cellStyle name="Normal 338 4 4" xfId="29475"/>
    <cellStyle name="Normal 338 5" xfId="15734"/>
    <cellStyle name="Normal 338 5 2" xfId="23110"/>
    <cellStyle name="Normal 338 5 2 2" xfId="47653"/>
    <cellStyle name="Normal 338 5 2 3" xfId="63179"/>
    <cellStyle name="Normal 338 5 3" xfId="40531"/>
    <cellStyle name="Normal 338 5 4" xfId="63180"/>
    <cellStyle name="Normal 338 6" xfId="16793"/>
    <cellStyle name="Normal 338 6 2" xfId="24212"/>
    <cellStyle name="Normal 338 6 2 2" xfId="48751"/>
    <cellStyle name="Normal 338 6 2 3" xfId="63181"/>
    <cellStyle name="Normal 338 6 3" xfId="41546"/>
    <cellStyle name="Normal 338 6 4" xfId="63182"/>
    <cellStyle name="Normal 338 7" xfId="17876"/>
    <cellStyle name="Normal 338 7 2" xfId="25318"/>
    <cellStyle name="Normal 338 7 2 2" xfId="49841"/>
    <cellStyle name="Normal 338 7 2 3" xfId="63183"/>
    <cellStyle name="Normal 338 7 3" xfId="42575"/>
    <cellStyle name="Normal 338 7 4" xfId="63184"/>
    <cellStyle name="Normal 338 8" xfId="19764"/>
    <cellStyle name="Normal 338 8 2" xfId="44339"/>
    <cellStyle name="Normal 338 8 3" xfId="63185"/>
    <cellStyle name="Normal 338 9" xfId="8309"/>
    <cellStyle name="Normal 338 9 2" xfId="33326"/>
    <cellStyle name="Normal 339" xfId="1708"/>
    <cellStyle name="Normal 339 10" xfId="27544"/>
    <cellStyle name="Normal 339 10 2" xfId="63186"/>
    <cellStyle name="Normal 339 11" xfId="63187"/>
    <cellStyle name="Normal 339 2" xfId="3175"/>
    <cellStyle name="Normal 339 2 2" xfId="7340"/>
    <cellStyle name="Normal 339 2 2 2" xfId="26326"/>
    <cellStyle name="Normal 339 2 2 2 2" xfId="50849"/>
    <cellStyle name="Normal 339 2 2 2 3" xfId="63188"/>
    <cellStyle name="Normal 339 2 2 3" xfId="18823"/>
    <cellStyle name="Normal 339 2 2 3 2" xfId="43517"/>
    <cellStyle name="Normal 339 2 2 4" xfId="11270"/>
    <cellStyle name="Normal 339 2 2 4 2" xfId="36287"/>
    <cellStyle name="Normal 339 2 2 5" xfId="32414"/>
    <cellStyle name="Normal 339 2 3" xfId="5361"/>
    <cellStyle name="Normal 339 2 3 2" xfId="12989"/>
    <cellStyle name="Normal 339 2 3 2 2" xfId="38006"/>
    <cellStyle name="Normal 339 2 3 3" xfId="30483"/>
    <cellStyle name="Normal 339 2 4" xfId="9327"/>
    <cellStyle name="Normal 339 2 4 2" xfId="34344"/>
    <cellStyle name="Normal 339 2 5" xfId="28551"/>
    <cellStyle name="Normal 339 2 5 2" xfId="63189"/>
    <cellStyle name="Normal 339 2 6" xfId="63190"/>
    <cellStyle name="Normal 339 3" xfId="6308"/>
    <cellStyle name="Normal 339 3 2" xfId="21078"/>
    <cellStyle name="Normal 339 3 2 2" xfId="45639"/>
    <cellStyle name="Normal 339 3 2 3" xfId="63191"/>
    <cellStyle name="Normal 339 3 3" xfId="14511"/>
    <cellStyle name="Normal 339 3 3 2" xfId="39385"/>
    <cellStyle name="Normal 339 3 4" xfId="10263"/>
    <cellStyle name="Normal 339 3 4 2" xfId="35280"/>
    <cellStyle name="Normal 339 3 5" xfId="31407"/>
    <cellStyle name="Normal 339 4" xfId="4354"/>
    <cellStyle name="Normal 339 4 2" xfId="22089"/>
    <cellStyle name="Normal 339 4 2 2" xfId="46648"/>
    <cellStyle name="Normal 339 4 2 3" xfId="63192"/>
    <cellStyle name="Normal 339 4 3" xfId="12990"/>
    <cellStyle name="Normal 339 4 3 2" xfId="38007"/>
    <cellStyle name="Normal 339 4 4" xfId="29476"/>
    <cellStyle name="Normal 339 5" xfId="15735"/>
    <cellStyle name="Normal 339 5 2" xfId="23111"/>
    <cellStyle name="Normal 339 5 2 2" xfId="47654"/>
    <cellStyle name="Normal 339 5 2 3" xfId="63193"/>
    <cellStyle name="Normal 339 5 3" xfId="40532"/>
    <cellStyle name="Normal 339 5 4" xfId="63194"/>
    <cellStyle name="Normal 339 6" xfId="16794"/>
    <cellStyle name="Normal 339 6 2" xfId="24213"/>
    <cellStyle name="Normal 339 6 2 2" xfId="48752"/>
    <cellStyle name="Normal 339 6 2 3" xfId="63195"/>
    <cellStyle name="Normal 339 6 3" xfId="41547"/>
    <cellStyle name="Normal 339 6 4" xfId="63196"/>
    <cellStyle name="Normal 339 7" xfId="17877"/>
    <cellStyle name="Normal 339 7 2" xfId="25319"/>
    <cellStyle name="Normal 339 7 2 2" xfId="49842"/>
    <cellStyle name="Normal 339 7 2 3" xfId="63197"/>
    <cellStyle name="Normal 339 7 3" xfId="42576"/>
    <cellStyle name="Normal 339 7 4" xfId="63198"/>
    <cellStyle name="Normal 339 8" xfId="19765"/>
    <cellStyle name="Normal 339 8 2" xfId="44340"/>
    <cellStyle name="Normal 339 8 3" xfId="63199"/>
    <cellStyle name="Normal 339 9" xfId="8310"/>
    <cellStyle name="Normal 339 9 2" xfId="33327"/>
    <cellStyle name="Normal 34" xfId="501"/>
    <cellStyle name="Normal 34 2" xfId="1710"/>
    <cellStyle name="Normal 34 2 10" xfId="27546"/>
    <cellStyle name="Normal 34 2 10 2" xfId="63200"/>
    <cellStyle name="Normal 34 2 11" xfId="63201"/>
    <cellStyle name="Normal 34 2 2" xfId="3177"/>
    <cellStyle name="Normal 34 2 2 2" xfId="7342"/>
    <cellStyle name="Normal 34 2 2 2 2" xfId="26328"/>
    <cellStyle name="Normal 34 2 2 2 2 2" xfId="50851"/>
    <cellStyle name="Normal 34 2 2 2 2 3" xfId="63202"/>
    <cellStyle name="Normal 34 2 2 2 3" xfId="18824"/>
    <cellStyle name="Normal 34 2 2 2 3 2" xfId="43518"/>
    <cellStyle name="Normal 34 2 2 2 4" xfId="11272"/>
    <cellStyle name="Normal 34 2 2 2 4 2" xfId="36289"/>
    <cellStyle name="Normal 34 2 2 2 5" xfId="32416"/>
    <cellStyle name="Normal 34 2 2 3" xfId="5363"/>
    <cellStyle name="Normal 34 2 2 3 2" xfId="12991"/>
    <cellStyle name="Normal 34 2 2 3 2 2" xfId="38008"/>
    <cellStyle name="Normal 34 2 2 3 3" xfId="30485"/>
    <cellStyle name="Normal 34 2 2 4" xfId="9329"/>
    <cellStyle name="Normal 34 2 2 4 2" xfId="34346"/>
    <cellStyle name="Normal 34 2 2 5" xfId="28553"/>
    <cellStyle name="Normal 34 2 2 5 2" xfId="63203"/>
    <cellStyle name="Normal 34 2 2 6" xfId="63204"/>
    <cellStyle name="Normal 34 2 3" xfId="6310"/>
    <cellStyle name="Normal 34 2 3 2" xfId="21080"/>
    <cellStyle name="Normal 34 2 3 2 2" xfId="45641"/>
    <cellStyle name="Normal 34 2 3 2 3" xfId="63205"/>
    <cellStyle name="Normal 34 2 3 3" xfId="14512"/>
    <cellStyle name="Normal 34 2 3 3 2" xfId="39386"/>
    <cellStyle name="Normal 34 2 3 4" xfId="10265"/>
    <cellStyle name="Normal 34 2 3 4 2" xfId="35282"/>
    <cellStyle name="Normal 34 2 3 5" xfId="31409"/>
    <cellStyle name="Normal 34 2 4" xfId="4356"/>
    <cellStyle name="Normal 34 2 4 2" xfId="22091"/>
    <cellStyle name="Normal 34 2 4 2 2" xfId="46650"/>
    <cellStyle name="Normal 34 2 4 2 3" xfId="63206"/>
    <cellStyle name="Normal 34 2 4 3" xfId="12992"/>
    <cellStyle name="Normal 34 2 4 3 2" xfId="38009"/>
    <cellStyle name="Normal 34 2 4 4" xfId="29478"/>
    <cellStyle name="Normal 34 2 5" xfId="15737"/>
    <cellStyle name="Normal 34 2 5 2" xfId="23113"/>
    <cellStyle name="Normal 34 2 5 2 2" xfId="47656"/>
    <cellStyle name="Normal 34 2 5 2 3" xfId="63207"/>
    <cellStyle name="Normal 34 2 5 3" xfId="40534"/>
    <cellStyle name="Normal 34 2 5 4" xfId="63208"/>
    <cellStyle name="Normal 34 2 6" xfId="16796"/>
    <cellStyle name="Normal 34 2 6 2" xfId="24215"/>
    <cellStyle name="Normal 34 2 6 2 2" xfId="48754"/>
    <cellStyle name="Normal 34 2 6 2 3" xfId="63209"/>
    <cellStyle name="Normal 34 2 6 3" xfId="41549"/>
    <cellStyle name="Normal 34 2 6 4" xfId="63210"/>
    <cellStyle name="Normal 34 2 7" xfId="17879"/>
    <cellStyle name="Normal 34 2 7 2" xfId="25321"/>
    <cellStyle name="Normal 34 2 7 2 2" xfId="49844"/>
    <cellStyle name="Normal 34 2 7 2 3" xfId="63211"/>
    <cellStyle name="Normal 34 2 7 3" xfId="42578"/>
    <cellStyle name="Normal 34 2 7 4" xfId="63212"/>
    <cellStyle name="Normal 34 2 8" xfId="19767"/>
    <cellStyle name="Normal 34 2 8 2" xfId="44342"/>
    <cellStyle name="Normal 34 2 8 3" xfId="63213"/>
    <cellStyle name="Normal 34 2 9" xfId="8312"/>
    <cellStyle name="Normal 34 2 9 2" xfId="33329"/>
    <cellStyle name="Normal 34 3" xfId="1709"/>
    <cellStyle name="Normal 34 3 10" xfId="27545"/>
    <cellStyle name="Normal 34 3 10 2" xfId="63214"/>
    <cellStyle name="Normal 34 3 11" xfId="63215"/>
    <cellStyle name="Normal 34 3 2" xfId="6309"/>
    <cellStyle name="Normal 34 3 2 2" xfId="20186"/>
    <cellStyle name="Normal 34 3 2 2 2" xfId="44750"/>
    <cellStyle name="Normal 34 3 2 2 3" xfId="63216"/>
    <cellStyle name="Normal 34 3 2 3" xfId="13799"/>
    <cellStyle name="Normal 34 3 2 3 2" xfId="38708"/>
    <cellStyle name="Normal 34 3 2 4" xfId="10264"/>
    <cellStyle name="Normal 34 3 2 4 2" xfId="35281"/>
    <cellStyle name="Normal 34 3 2 5" xfId="31408"/>
    <cellStyle name="Normal 34 3 3" xfId="4355"/>
    <cellStyle name="Normal 34 3 3 2" xfId="21079"/>
    <cellStyle name="Normal 34 3 3 2 2" xfId="45640"/>
    <cellStyle name="Normal 34 3 3 2 3" xfId="63217"/>
    <cellStyle name="Normal 34 3 3 3" xfId="12993"/>
    <cellStyle name="Normal 34 3 3 3 2" xfId="38010"/>
    <cellStyle name="Normal 34 3 3 4" xfId="29477"/>
    <cellStyle name="Normal 34 3 4" xfId="14862"/>
    <cellStyle name="Normal 34 3 4 2" xfId="22090"/>
    <cellStyle name="Normal 34 3 4 2 2" xfId="46649"/>
    <cellStyle name="Normal 34 3 4 2 3" xfId="63218"/>
    <cellStyle name="Normal 34 3 4 3" xfId="39706"/>
    <cellStyle name="Normal 34 3 4 4" xfId="63219"/>
    <cellStyle name="Normal 34 3 5" xfId="15736"/>
    <cellStyle name="Normal 34 3 5 2" xfId="23112"/>
    <cellStyle name="Normal 34 3 5 2 2" xfId="47655"/>
    <cellStyle name="Normal 34 3 5 2 3" xfId="63220"/>
    <cellStyle name="Normal 34 3 5 3" xfId="40533"/>
    <cellStyle name="Normal 34 3 5 4" xfId="63221"/>
    <cellStyle name="Normal 34 3 6" xfId="16795"/>
    <cellStyle name="Normal 34 3 6 2" xfId="24214"/>
    <cellStyle name="Normal 34 3 6 2 2" xfId="48753"/>
    <cellStyle name="Normal 34 3 6 2 3" xfId="63222"/>
    <cellStyle name="Normal 34 3 6 3" xfId="41548"/>
    <cellStyle name="Normal 34 3 6 4" xfId="63223"/>
    <cellStyle name="Normal 34 3 7" xfId="17878"/>
    <cellStyle name="Normal 34 3 7 2" xfId="25320"/>
    <cellStyle name="Normal 34 3 7 2 2" xfId="49843"/>
    <cellStyle name="Normal 34 3 7 2 3" xfId="63224"/>
    <cellStyle name="Normal 34 3 7 3" xfId="42577"/>
    <cellStyle name="Normal 34 3 7 4" xfId="63225"/>
    <cellStyle name="Normal 34 3 8" xfId="19766"/>
    <cellStyle name="Normal 34 3 8 2" xfId="44341"/>
    <cellStyle name="Normal 34 3 8 3" xfId="63226"/>
    <cellStyle name="Normal 34 3 9" xfId="8311"/>
    <cellStyle name="Normal 34 3 9 2" xfId="33328"/>
    <cellStyle name="Normal 34 4" xfId="2623"/>
    <cellStyle name="Normal 34 5" xfId="3176"/>
    <cellStyle name="Normal 34 5 2" xfId="7341"/>
    <cellStyle name="Normal 34 5 2 2" xfId="26327"/>
    <cellStyle name="Normal 34 5 2 2 2" xfId="50850"/>
    <cellStyle name="Normal 34 5 2 3" xfId="11271"/>
    <cellStyle name="Normal 34 5 2 3 2" xfId="36288"/>
    <cellStyle name="Normal 34 5 2 4" xfId="32415"/>
    <cellStyle name="Normal 34 5 3" xfId="5362"/>
    <cellStyle name="Normal 34 5 3 2" xfId="12994"/>
    <cellStyle name="Normal 34 5 3 2 2" xfId="38011"/>
    <cellStyle name="Normal 34 5 3 3" xfId="30484"/>
    <cellStyle name="Normal 34 5 4" xfId="9328"/>
    <cellStyle name="Normal 34 5 4 2" xfId="34345"/>
    <cellStyle name="Normal 34 5 5" xfId="28552"/>
    <cellStyle name="Normal 34 6" xfId="3343"/>
    <cellStyle name="Normal 34 7" xfId="26783"/>
    <cellStyle name="Normal 340" xfId="1711"/>
    <cellStyle name="Normal 340 10" xfId="27547"/>
    <cellStyle name="Normal 340 10 2" xfId="63227"/>
    <cellStyle name="Normal 340 11" xfId="63228"/>
    <cellStyle name="Normal 340 2" xfId="3178"/>
    <cellStyle name="Normal 340 2 2" xfId="7343"/>
    <cellStyle name="Normal 340 2 2 2" xfId="26329"/>
    <cellStyle name="Normal 340 2 2 2 2" xfId="50852"/>
    <cellStyle name="Normal 340 2 2 2 3" xfId="63229"/>
    <cellStyle name="Normal 340 2 2 3" xfId="18825"/>
    <cellStyle name="Normal 340 2 2 3 2" xfId="43519"/>
    <cellStyle name="Normal 340 2 2 4" xfId="11273"/>
    <cellStyle name="Normal 340 2 2 4 2" xfId="36290"/>
    <cellStyle name="Normal 340 2 2 5" xfId="32417"/>
    <cellStyle name="Normal 340 2 3" xfId="5364"/>
    <cellStyle name="Normal 340 2 3 2" xfId="12995"/>
    <cellStyle name="Normal 340 2 3 2 2" xfId="38012"/>
    <cellStyle name="Normal 340 2 3 3" xfId="30486"/>
    <cellStyle name="Normal 340 2 4" xfId="9330"/>
    <cellStyle name="Normal 340 2 4 2" xfId="34347"/>
    <cellStyle name="Normal 340 2 5" xfId="28554"/>
    <cellStyle name="Normal 340 2 5 2" xfId="63230"/>
    <cellStyle name="Normal 340 2 6" xfId="63231"/>
    <cellStyle name="Normal 340 3" xfId="6311"/>
    <cellStyle name="Normal 340 3 2" xfId="21081"/>
    <cellStyle name="Normal 340 3 2 2" xfId="45642"/>
    <cellStyle name="Normal 340 3 2 3" xfId="63232"/>
    <cellStyle name="Normal 340 3 3" xfId="14513"/>
    <cellStyle name="Normal 340 3 3 2" xfId="39387"/>
    <cellStyle name="Normal 340 3 4" xfId="10266"/>
    <cellStyle name="Normal 340 3 4 2" xfId="35283"/>
    <cellStyle name="Normal 340 3 5" xfId="31410"/>
    <cellStyle name="Normal 340 4" xfId="4357"/>
    <cellStyle name="Normal 340 4 2" xfId="22092"/>
    <cellStyle name="Normal 340 4 2 2" xfId="46651"/>
    <cellStyle name="Normal 340 4 2 3" xfId="63233"/>
    <cellStyle name="Normal 340 4 3" xfId="12996"/>
    <cellStyle name="Normal 340 4 3 2" xfId="38013"/>
    <cellStyle name="Normal 340 4 4" xfId="29479"/>
    <cellStyle name="Normal 340 5" xfId="15738"/>
    <cellStyle name="Normal 340 5 2" xfId="23114"/>
    <cellStyle name="Normal 340 5 2 2" xfId="47657"/>
    <cellStyle name="Normal 340 5 2 3" xfId="63234"/>
    <cellStyle name="Normal 340 5 3" xfId="40535"/>
    <cellStyle name="Normal 340 5 4" xfId="63235"/>
    <cellStyle name="Normal 340 6" xfId="16797"/>
    <cellStyle name="Normal 340 6 2" xfId="24216"/>
    <cellStyle name="Normal 340 6 2 2" xfId="48755"/>
    <cellStyle name="Normal 340 6 2 3" xfId="63236"/>
    <cellStyle name="Normal 340 6 3" xfId="41550"/>
    <cellStyle name="Normal 340 6 4" xfId="63237"/>
    <cellStyle name="Normal 340 7" xfId="17880"/>
    <cellStyle name="Normal 340 7 2" xfId="25322"/>
    <cellStyle name="Normal 340 7 2 2" xfId="49845"/>
    <cellStyle name="Normal 340 7 2 3" xfId="63238"/>
    <cellStyle name="Normal 340 7 3" xfId="42579"/>
    <cellStyle name="Normal 340 7 4" xfId="63239"/>
    <cellStyle name="Normal 340 8" xfId="19768"/>
    <cellStyle name="Normal 340 8 2" xfId="44343"/>
    <cellStyle name="Normal 340 8 3" xfId="63240"/>
    <cellStyle name="Normal 340 9" xfId="8313"/>
    <cellStyle name="Normal 340 9 2" xfId="33330"/>
    <cellStyle name="Normal 341" xfId="1712"/>
    <cellStyle name="Normal 341 10" xfId="27548"/>
    <cellStyle name="Normal 341 10 2" xfId="63241"/>
    <cellStyle name="Normal 341 11" xfId="63242"/>
    <cellStyle name="Normal 341 2" xfId="3179"/>
    <cellStyle name="Normal 341 2 2" xfId="7344"/>
    <cellStyle name="Normal 341 2 2 2" xfId="26330"/>
    <cellStyle name="Normal 341 2 2 2 2" xfId="50853"/>
    <cellStyle name="Normal 341 2 2 2 3" xfId="63243"/>
    <cellStyle name="Normal 341 2 2 3" xfId="18826"/>
    <cellStyle name="Normal 341 2 2 3 2" xfId="43520"/>
    <cellStyle name="Normal 341 2 2 4" xfId="11274"/>
    <cellStyle name="Normal 341 2 2 4 2" xfId="36291"/>
    <cellStyle name="Normal 341 2 2 5" xfId="32418"/>
    <cellStyle name="Normal 341 2 3" xfId="5365"/>
    <cellStyle name="Normal 341 2 3 2" xfId="12997"/>
    <cellStyle name="Normal 341 2 3 2 2" xfId="38014"/>
    <cellStyle name="Normal 341 2 3 3" xfId="30487"/>
    <cellStyle name="Normal 341 2 4" xfId="9331"/>
    <cellStyle name="Normal 341 2 4 2" xfId="34348"/>
    <cellStyle name="Normal 341 2 5" xfId="28555"/>
    <cellStyle name="Normal 341 2 5 2" xfId="63244"/>
    <cellStyle name="Normal 341 2 6" xfId="63245"/>
    <cellStyle name="Normal 341 3" xfId="6312"/>
    <cellStyle name="Normal 341 3 2" xfId="21082"/>
    <cellStyle name="Normal 341 3 2 2" xfId="45643"/>
    <cellStyle name="Normal 341 3 2 3" xfId="63246"/>
    <cellStyle name="Normal 341 3 3" xfId="14514"/>
    <cellStyle name="Normal 341 3 3 2" xfId="39388"/>
    <cellStyle name="Normal 341 3 4" xfId="10267"/>
    <cellStyle name="Normal 341 3 4 2" xfId="35284"/>
    <cellStyle name="Normal 341 3 5" xfId="31411"/>
    <cellStyle name="Normal 341 4" xfId="4358"/>
    <cellStyle name="Normal 341 4 2" xfId="22093"/>
    <cellStyle name="Normal 341 4 2 2" xfId="46652"/>
    <cellStyle name="Normal 341 4 2 3" xfId="63247"/>
    <cellStyle name="Normal 341 4 3" xfId="12998"/>
    <cellStyle name="Normal 341 4 3 2" xfId="38015"/>
    <cellStyle name="Normal 341 4 4" xfId="29480"/>
    <cellStyle name="Normal 341 5" xfId="15739"/>
    <cellStyle name="Normal 341 5 2" xfId="23115"/>
    <cellStyle name="Normal 341 5 2 2" xfId="47658"/>
    <cellStyle name="Normal 341 5 2 3" xfId="63248"/>
    <cellStyle name="Normal 341 5 3" xfId="40536"/>
    <cellStyle name="Normal 341 5 4" xfId="63249"/>
    <cellStyle name="Normal 341 6" xfId="16798"/>
    <cellStyle name="Normal 341 6 2" xfId="24217"/>
    <cellStyle name="Normal 341 6 2 2" xfId="48756"/>
    <cellStyle name="Normal 341 6 2 3" xfId="63250"/>
    <cellStyle name="Normal 341 6 3" xfId="41551"/>
    <cellStyle name="Normal 341 6 4" xfId="63251"/>
    <cellStyle name="Normal 341 7" xfId="17881"/>
    <cellStyle name="Normal 341 7 2" xfId="25323"/>
    <cellStyle name="Normal 341 7 2 2" xfId="49846"/>
    <cellStyle name="Normal 341 7 2 3" xfId="63252"/>
    <cellStyle name="Normal 341 7 3" xfId="42580"/>
    <cellStyle name="Normal 341 7 4" xfId="63253"/>
    <cellStyle name="Normal 341 8" xfId="19769"/>
    <cellStyle name="Normal 341 8 2" xfId="44344"/>
    <cellStyle name="Normal 341 8 3" xfId="63254"/>
    <cellStyle name="Normal 341 9" xfId="8314"/>
    <cellStyle name="Normal 341 9 2" xfId="33331"/>
    <cellStyle name="Normal 342" xfId="1713"/>
    <cellStyle name="Normal 343" xfId="1714"/>
    <cellStyle name="Normal 344" xfId="1715"/>
    <cellStyle name="Normal 345" xfId="1716"/>
    <cellStyle name="Normal 346" xfId="1717"/>
    <cellStyle name="Normal 347" xfId="1718"/>
    <cellStyle name="Normal 348" xfId="1719"/>
    <cellStyle name="Normal 349" xfId="1720"/>
    <cellStyle name="Normal 35" xfId="502"/>
    <cellStyle name="Normal 35 2" xfId="1722"/>
    <cellStyle name="Normal 35 2 10" xfId="27550"/>
    <cellStyle name="Normal 35 2 10 2" xfId="63255"/>
    <cellStyle name="Normal 35 2 11" xfId="63256"/>
    <cellStyle name="Normal 35 2 2" xfId="3181"/>
    <cellStyle name="Normal 35 2 2 2" xfId="7346"/>
    <cellStyle name="Normal 35 2 2 2 2" xfId="26332"/>
    <cellStyle name="Normal 35 2 2 2 2 2" xfId="50855"/>
    <cellStyle name="Normal 35 2 2 2 2 3" xfId="63257"/>
    <cellStyle name="Normal 35 2 2 2 3" xfId="18827"/>
    <cellStyle name="Normal 35 2 2 2 3 2" xfId="43521"/>
    <cellStyle name="Normal 35 2 2 2 4" xfId="11276"/>
    <cellStyle name="Normal 35 2 2 2 4 2" xfId="36293"/>
    <cellStyle name="Normal 35 2 2 2 5" xfId="32420"/>
    <cellStyle name="Normal 35 2 2 3" xfId="5367"/>
    <cellStyle name="Normal 35 2 2 3 2" xfId="12999"/>
    <cellStyle name="Normal 35 2 2 3 2 2" xfId="38016"/>
    <cellStyle name="Normal 35 2 2 3 3" xfId="30489"/>
    <cellStyle name="Normal 35 2 2 4" xfId="9333"/>
    <cellStyle name="Normal 35 2 2 4 2" xfId="34350"/>
    <cellStyle name="Normal 35 2 2 5" xfId="28557"/>
    <cellStyle name="Normal 35 2 2 5 2" xfId="63258"/>
    <cellStyle name="Normal 35 2 2 6" xfId="63259"/>
    <cellStyle name="Normal 35 2 3" xfId="6314"/>
    <cellStyle name="Normal 35 2 3 2" xfId="21084"/>
    <cellStyle name="Normal 35 2 3 2 2" xfId="45645"/>
    <cellStyle name="Normal 35 2 3 2 3" xfId="63260"/>
    <cellStyle name="Normal 35 2 3 3" xfId="14515"/>
    <cellStyle name="Normal 35 2 3 3 2" xfId="39389"/>
    <cellStyle name="Normal 35 2 3 4" xfId="10269"/>
    <cellStyle name="Normal 35 2 3 4 2" xfId="35286"/>
    <cellStyle name="Normal 35 2 3 5" xfId="31413"/>
    <cellStyle name="Normal 35 2 4" xfId="4360"/>
    <cellStyle name="Normal 35 2 4 2" xfId="22095"/>
    <cellStyle name="Normal 35 2 4 2 2" xfId="46654"/>
    <cellStyle name="Normal 35 2 4 2 3" xfId="63261"/>
    <cellStyle name="Normal 35 2 4 3" xfId="13000"/>
    <cellStyle name="Normal 35 2 4 3 2" xfId="38017"/>
    <cellStyle name="Normal 35 2 4 4" xfId="29482"/>
    <cellStyle name="Normal 35 2 5" xfId="15741"/>
    <cellStyle name="Normal 35 2 5 2" xfId="23117"/>
    <cellStyle name="Normal 35 2 5 2 2" xfId="47660"/>
    <cellStyle name="Normal 35 2 5 2 3" xfId="63262"/>
    <cellStyle name="Normal 35 2 5 3" xfId="40538"/>
    <cellStyle name="Normal 35 2 5 4" xfId="63263"/>
    <cellStyle name="Normal 35 2 6" xfId="16800"/>
    <cellStyle name="Normal 35 2 6 2" xfId="24219"/>
    <cellStyle name="Normal 35 2 6 2 2" xfId="48758"/>
    <cellStyle name="Normal 35 2 6 2 3" xfId="63264"/>
    <cellStyle name="Normal 35 2 6 3" xfId="41553"/>
    <cellStyle name="Normal 35 2 6 4" xfId="63265"/>
    <cellStyle name="Normal 35 2 7" xfId="17883"/>
    <cellStyle name="Normal 35 2 7 2" xfId="25325"/>
    <cellStyle name="Normal 35 2 7 2 2" xfId="49848"/>
    <cellStyle name="Normal 35 2 7 2 3" xfId="63266"/>
    <cellStyle name="Normal 35 2 7 3" xfId="42582"/>
    <cellStyle name="Normal 35 2 7 4" xfId="63267"/>
    <cellStyle name="Normal 35 2 8" xfId="19771"/>
    <cellStyle name="Normal 35 2 8 2" xfId="44346"/>
    <cellStyle name="Normal 35 2 8 3" xfId="63268"/>
    <cellStyle name="Normal 35 2 9" xfId="8316"/>
    <cellStyle name="Normal 35 2 9 2" xfId="33333"/>
    <cellStyle name="Normal 35 3" xfId="1721"/>
    <cellStyle name="Normal 35 3 10" xfId="27549"/>
    <cellStyle name="Normal 35 3 10 2" xfId="63269"/>
    <cellStyle name="Normal 35 3 11" xfId="63270"/>
    <cellStyle name="Normal 35 3 2" xfId="6313"/>
    <cellStyle name="Normal 35 3 2 2" xfId="20187"/>
    <cellStyle name="Normal 35 3 2 2 2" xfId="44751"/>
    <cellStyle name="Normal 35 3 2 2 3" xfId="63271"/>
    <cellStyle name="Normal 35 3 2 3" xfId="13800"/>
    <cellStyle name="Normal 35 3 2 3 2" xfId="38709"/>
    <cellStyle name="Normal 35 3 2 4" xfId="10268"/>
    <cellStyle name="Normal 35 3 2 4 2" xfId="35285"/>
    <cellStyle name="Normal 35 3 2 5" xfId="31412"/>
    <cellStyle name="Normal 35 3 3" xfId="4359"/>
    <cellStyle name="Normal 35 3 3 2" xfId="21083"/>
    <cellStyle name="Normal 35 3 3 2 2" xfId="45644"/>
    <cellStyle name="Normal 35 3 3 2 3" xfId="63272"/>
    <cellStyle name="Normal 35 3 3 3" xfId="13001"/>
    <cellStyle name="Normal 35 3 3 3 2" xfId="38018"/>
    <cellStyle name="Normal 35 3 3 4" xfId="29481"/>
    <cellStyle name="Normal 35 3 4" xfId="14863"/>
    <cellStyle name="Normal 35 3 4 2" xfId="22094"/>
    <cellStyle name="Normal 35 3 4 2 2" xfId="46653"/>
    <cellStyle name="Normal 35 3 4 2 3" xfId="63273"/>
    <cellStyle name="Normal 35 3 4 3" xfId="39707"/>
    <cellStyle name="Normal 35 3 4 4" xfId="63274"/>
    <cellStyle name="Normal 35 3 5" xfId="15740"/>
    <cellStyle name="Normal 35 3 5 2" xfId="23116"/>
    <cellStyle name="Normal 35 3 5 2 2" xfId="47659"/>
    <cellStyle name="Normal 35 3 5 2 3" xfId="63275"/>
    <cellStyle name="Normal 35 3 5 3" xfId="40537"/>
    <cellStyle name="Normal 35 3 5 4" xfId="63276"/>
    <cellStyle name="Normal 35 3 6" xfId="16799"/>
    <cellStyle name="Normal 35 3 6 2" xfId="24218"/>
    <cellStyle name="Normal 35 3 6 2 2" xfId="48757"/>
    <cellStyle name="Normal 35 3 6 2 3" xfId="63277"/>
    <cellStyle name="Normal 35 3 6 3" xfId="41552"/>
    <cellStyle name="Normal 35 3 6 4" xfId="63278"/>
    <cellStyle name="Normal 35 3 7" xfId="17882"/>
    <cellStyle name="Normal 35 3 7 2" xfId="25324"/>
    <cellStyle name="Normal 35 3 7 2 2" xfId="49847"/>
    <cellStyle name="Normal 35 3 7 2 3" xfId="63279"/>
    <cellStyle name="Normal 35 3 7 3" xfId="42581"/>
    <cellStyle name="Normal 35 3 7 4" xfId="63280"/>
    <cellStyle name="Normal 35 3 8" xfId="19770"/>
    <cellStyle name="Normal 35 3 8 2" xfId="44345"/>
    <cellStyle name="Normal 35 3 8 3" xfId="63281"/>
    <cellStyle name="Normal 35 3 9" xfId="8315"/>
    <cellStyle name="Normal 35 3 9 2" xfId="33332"/>
    <cellStyle name="Normal 35 4" xfId="2624"/>
    <cellStyle name="Normal 35 5" xfId="3180"/>
    <cellStyle name="Normal 35 5 2" xfId="7345"/>
    <cellStyle name="Normal 35 5 2 2" xfId="26331"/>
    <cellStyle name="Normal 35 5 2 2 2" xfId="50854"/>
    <cellStyle name="Normal 35 5 2 3" xfId="11275"/>
    <cellStyle name="Normal 35 5 2 3 2" xfId="36292"/>
    <cellStyle name="Normal 35 5 2 4" xfId="32419"/>
    <cellStyle name="Normal 35 5 3" xfId="5366"/>
    <cellStyle name="Normal 35 5 3 2" xfId="13002"/>
    <cellStyle name="Normal 35 5 3 2 2" xfId="38019"/>
    <cellStyle name="Normal 35 5 3 3" xfId="30488"/>
    <cellStyle name="Normal 35 5 4" xfId="9332"/>
    <cellStyle name="Normal 35 5 4 2" xfId="34349"/>
    <cellStyle name="Normal 35 5 5" xfId="28556"/>
    <cellStyle name="Normal 35 6" xfId="3378"/>
    <cellStyle name="Normal 35 7" xfId="26751"/>
    <cellStyle name="Normal 350" xfId="1723"/>
    <cellStyle name="Normal 351" xfId="1724"/>
    <cellStyle name="Normal 352" xfId="1725"/>
    <cellStyle name="Normal 353" xfId="1726"/>
    <cellStyle name="Normal 354" xfId="1727"/>
    <cellStyle name="Normal 355" xfId="1728"/>
    <cellStyle name="Normal 356" xfId="1729"/>
    <cellStyle name="Normal 357" xfId="1730"/>
    <cellStyle name="Normal 358" xfId="1731"/>
    <cellStyle name="Normal 359" xfId="1732"/>
    <cellStyle name="Normal 36" xfId="503"/>
    <cellStyle name="Normal 36 2" xfId="1734"/>
    <cellStyle name="Normal 36 2 10" xfId="27552"/>
    <cellStyle name="Normal 36 2 10 2" xfId="63282"/>
    <cellStyle name="Normal 36 2 11" xfId="63283"/>
    <cellStyle name="Normal 36 2 2" xfId="3183"/>
    <cellStyle name="Normal 36 2 2 2" xfId="7348"/>
    <cellStyle name="Normal 36 2 2 2 2" xfId="26334"/>
    <cellStyle name="Normal 36 2 2 2 2 2" xfId="50857"/>
    <cellStyle name="Normal 36 2 2 2 2 3" xfId="63284"/>
    <cellStyle name="Normal 36 2 2 2 3" xfId="18828"/>
    <cellStyle name="Normal 36 2 2 2 3 2" xfId="43522"/>
    <cellStyle name="Normal 36 2 2 2 4" xfId="11278"/>
    <cellStyle name="Normal 36 2 2 2 4 2" xfId="36295"/>
    <cellStyle name="Normal 36 2 2 2 5" xfId="32422"/>
    <cellStyle name="Normal 36 2 2 3" xfId="5369"/>
    <cellStyle name="Normal 36 2 2 3 2" xfId="13003"/>
    <cellStyle name="Normal 36 2 2 3 2 2" xfId="38020"/>
    <cellStyle name="Normal 36 2 2 3 3" xfId="30491"/>
    <cellStyle name="Normal 36 2 2 4" xfId="9335"/>
    <cellStyle name="Normal 36 2 2 4 2" xfId="34352"/>
    <cellStyle name="Normal 36 2 2 5" xfId="28559"/>
    <cellStyle name="Normal 36 2 2 5 2" xfId="63285"/>
    <cellStyle name="Normal 36 2 2 6" xfId="63286"/>
    <cellStyle name="Normal 36 2 3" xfId="6317"/>
    <cellStyle name="Normal 36 2 3 2" xfId="21086"/>
    <cellStyle name="Normal 36 2 3 2 2" xfId="45647"/>
    <cellStyle name="Normal 36 2 3 2 3" xfId="63287"/>
    <cellStyle name="Normal 36 2 3 3" xfId="14516"/>
    <cellStyle name="Normal 36 2 3 3 2" xfId="39390"/>
    <cellStyle name="Normal 36 2 3 4" xfId="10271"/>
    <cellStyle name="Normal 36 2 3 4 2" xfId="35288"/>
    <cellStyle name="Normal 36 2 3 5" xfId="31415"/>
    <cellStyle name="Normal 36 2 4" xfId="4362"/>
    <cellStyle name="Normal 36 2 4 2" xfId="22097"/>
    <cellStyle name="Normal 36 2 4 2 2" xfId="46656"/>
    <cellStyle name="Normal 36 2 4 2 3" xfId="63288"/>
    <cellStyle name="Normal 36 2 4 3" xfId="13004"/>
    <cellStyle name="Normal 36 2 4 3 2" xfId="38021"/>
    <cellStyle name="Normal 36 2 4 4" xfId="29484"/>
    <cellStyle name="Normal 36 2 5" xfId="15743"/>
    <cellStyle name="Normal 36 2 5 2" xfId="23119"/>
    <cellStyle name="Normal 36 2 5 2 2" xfId="47662"/>
    <cellStyle name="Normal 36 2 5 2 3" xfId="63289"/>
    <cellStyle name="Normal 36 2 5 3" xfId="40540"/>
    <cellStyle name="Normal 36 2 5 4" xfId="63290"/>
    <cellStyle name="Normal 36 2 6" xfId="16803"/>
    <cellStyle name="Normal 36 2 6 2" xfId="24221"/>
    <cellStyle name="Normal 36 2 6 2 2" xfId="48760"/>
    <cellStyle name="Normal 36 2 6 2 3" xfId="63291"/>
    <cellStyle name="Normal 36 2 6 3" xfId="41555"/>
    <cellStyle name="Normal 36 2 6 4" xfId="63292"/>
    <cellStyle name="Normal 36 2 7" xfId="17885"/>
    <cellStyle name="Normal 36 2 7 2" xfId="25327"/>
    <cellStyle name="Normal 36 2 7 2 2" xfId="49850"/>
    <cellStyle name="Normal 36 2 7 2 3" xfId="63293"/>
    <cellStyle name="Normal 36 2 7 3" xfId="42584"/>
    <cellStyle name="Normal 36 2 7 4" xfId="63294"/>
    <cellStyle name="Normal 36 2 8" xfId="19773"/>
    <cellStyle name="Normal 36 2 8 2" xfId="44348"/>
    <cellStyle name="Normal 36 2 8 3" xfId="63295"/>
    <cellStyle name="Normal 36 2 9" xfId="8318"/>
    <cellStyle name="Normal 36 2 9 2" xfId="33335"/>
    <cellStyle name="Normal 36 3" xfId="1733"/>
    <cellStyle name="Normal 36 3 10" xfId="27551"/>
    <cellStyle name="Normal 36 3 10 2" xfId="63296"/>
    <cellStyle name="Normal 36 3 11" xfId="63297"/>
    <cellStyle name="Normal 36 3 2" xfId="6316"/>
    <cellStyle name="Normal 36 3 2 2" xfId="20188"/>
    <cellStyle name="Normal 36 3 2 2 2" xfId="44752"/>
    <cellStyle name="Normal 36 3 2 2 3" xfId="63298"/>
    <cellStyle name="Normal 36 3 2 3" xfId="13801"/>
    <cellStyle name="Normal 36 3 2 3 2" xfId="38710"/>
    <cellStyle name="Normal 36 3 2 4" xfId="10270"/>
    <cellStyle name="Normal 36 3 2 4 2" xfId="35287"/>
    <cellStyle name="Normal 36 3 2 5" xfId="31414"/>
    <cellStyle name="Normal 36 3 3" xfId="4361"/>
    <cellStyle name="Normal 36 3 3 2" xfId="21085"/>
    <cellStyle name="Normal 36 3 3 2 2" xfId="45646"/>
    <cellStyle name="Normal 36 3 3 2 3" xfId="63299"/>
    <cellStyle name="Normal 36 3 3 3" xfId="13005"/>
    <cellStyle name="Normal 36 3 3 3 2" xfId="38022"/>
    <cellStyle name="Normal 36 3 3 4" xfId="29483"/>
    <cellStyle name="Normal 36 3 4" xfId="14864"/>
    <cellStyle name="Normal 36 3 4 2" xfId="22096"/>
    <cellStyle name="Normal 36 3 4 2 2" xfId="46655"/>
    <cellStyle name="Normal 36 3 4 2 3" xfId="63300"/>
    <cellStyle name="Normal 36 3 4 3" xfId="39708"/>
    <cellStyle name="Normal 36 3 4 4" xfId="63301"/>
    <cellStyle name="Normal 36 3 5" xfId="15742"/>
    <cellStyle name="Normal 36 3 5 2" xfId="23118"/>
    <cellStyle name="Normal 36 3 5 2 2" xfId="47661"/>
    <cellStyle name="Normal 36 3 5 2 3" xfId="63302"/>
    <cellStyle name="Normal 36 3 5 3" xfId="40539"/>
    <cellStyle name="Normal 36 3 5 4" xfId="63303"/>
    <cellStyle name="Normal 36 3 6" xfId="16802"/>
    <cellStyle name="Normal 36 3 6 2" xfId="24220"/>
    <cellStyle name="Normal 36 3 6 2 2" xfId="48759"/>
    <cellStyle name="Normal 36 3 6 2 3" xfId="63304"/>
    <cellStyle name="Normal 36 3 6 3" xfId="41554"/>
    <cellStyle name="Normal 36 3 6 4" xfId="63305"/>
    <cellStyle name="Normal 36 3 7" xfId="17884"/>
    <cellStyle name="Normal 36 3 7 2" xfId="25326"/>
    <cellStyle name="Normal 36 3 7 2 2" xfId="49849"/>
    <cellStyle name="Normal 36 3 7 2 3" xfId="63306"/>
    <cellStyle name="Normal 36 3 7 3" xfId="42583"/>
    <cellStyle name="Normal 36 3 7 4" xfId="63307"/>
    <cellStyle name="Normal 36 3 8" xfId="19772"/>
    <cellStyle name="Normal 36 3 8 2" xfId="44347"/>
    <cellStyle name="Normal 36 3 8 3" xfId="63308"/>
    <cellStyle name="Normal 36 3 9" xfId="8317"/>
    <cellStyle name="Normal 36 3 9 2" xfId="33334"/>
    <cellStyle name="Normal 36 4" xfId="2625"/>
    <cellStyle name="Normal 36 5" xfId="3182"/>
    <cellStyle name="Normal 36 5 2" xfId="7347"/>
    <cellStyle name="Normal 36 5 2 2" xfId="26333"/>
    <cellStyle name="Normal 36 5 2 2 2" xfId="50856"/>
    <cellStyle name="Normal 36 5 2 3" xfId="11277"/>
    <cellStyle name="Normal 36 5 2 3 2" xfId="36294"/>
    <cellStyle name="Normal 36 5 2 4" xfId="32421"/>
    <cellStyle name="Normal 36 5 3" xfId="5368"/>
    <cellStyle name="Normal 36 5 3 2" xfId="13006"/>
    <cellStyle name="Normal 36 5 3 2 2" xfId="38023"/>
    <cellStyle name="Normal 36 5 3 3" xfId="30490"/>
    <cellStyle name="Normal 36 5 4" xfId="9334"/>
    <cellStyle name="Normal 36 5 4 2" xfId="34351"/>
    <cellStyle name="Normal 36 5 5" xfId="28558"/>
    <cellStyle name="Normal 36 6" xfId="3342"/>
    <cellStyle name="Normal 36 7" xfId="26871"/>
    <cellStyle name="Normal 360" xfId="1735"/>
    <cellStyle name="Normal 361" xfId="1736"/>
    <cellStyle name="Normal 362" xfId="1737"/>
    <cellStyle name="Normal 363" xfId="1738"/>
    <cellStyle name="Normal 364" xfId="1739"/>
    <cellStyle name="Normal 365" xfId="1740"/>
    <cellStyle name="Normal 366" xfId="1741"/>
    <cellStyle name="Normal 367" xfId="1742"/>
    <cellStyle name="Normal 368" xfId="1743"/>
    <cellStyle name="Normal 369" xfId="1994"/>
    <cellStyle name="Normal 369 10" xfId="27700"/>
    <cellStyle name="Normal 369 10 2" xfId="63309"/>
    <cellStyle name="Normal 369 11" xfId="63310"/>
    <cellStyle name="Normal 369 2" xfId="3184"/>
    <cellStyle name="Normal 369 2 2" xfId="7349"/>
    <cellStyle name="Normal 369 2 2 2" xfId="26335"/>
    <cellStyle name="Normal 369 2 2 2 2" xfId="50858"/>
    <cellStyle name="Normal 369 2 2 2 3" xfId="63311"/>
    <cellStyle name="Normal 369 2 2 3" xfId="18829"/>
    <cellStyle name="Normal 369 2 2 3 2" xfId="43523"/>
    <cellStyle name="Normal 369 2 2 4" xfId="11279"/>
    <cellStyle name="Normal 369 2 2 4 2" xfId="36296"/>
    <cellStyle name="Normal 369 2 2 5" xfId="32423"/>
    <cellStyle name="Normal 369 2 3" xfId="5370"/>
    <cellStyle name="Normal 369 2 3 2" xfId="13007"/>
    <cellStyle name="Normal 369 2 3 2 2" xfId="38024"/>
    <cellStyle name="Normal 369 2 3 3" xfId="30492"/>
    <cellStyle name="Normal 369 2 4" xfId="9336"/>
    <cellStyle name="Normal 369 2 4 2" xfId="34353"/>
    <cellStyle name="Normal 369 2 5" xfId="28560"/>
    <cellStyle name="Normal 369 2 5 2" xfId="63312"/>
    <cellStyle name="Normal 369 2 6" xfId="63313"/>
    <cellStyle name="Normal 369 3" xfId="6470"/>
    <cellStyle name="Normal 369 3 2" xfId="21233"/>
    <cellStyle name="Normal 369 3 2 2" xfId="45793"/>
    <cellStyle name="Normal 369 3 2 3" xfId="63314"/>
    <cellStyle name="Normal 369 3 3" xfId="14591"/>
    <cellStyle name="Normal 369 3 3 2" xfId="39462"/>
    <cellStyle name="Normal 369 3 4" xfId="10419"/>
    <cellStyle name="Normal 369 3 4 2" xfId="35436"/>
    <cellStyle name="Normal 369 3 5" xfId="31563"/>
    <cellStyle name="Normal 369 4" xfId="4510"/>
    <cellStyle name="Normal 369 4 2" xfId="22243"/>
    <cellStyle name="Normal 369 4 2 2" xfId="46802"/>
    <cellStyle name="Normal 369 4 2 3" xfId="63315"/>
    <cellStyle name="Normal 369 4 3" xfId="13008"/>
    <cellStyle name="Normal 369 4 3 2" xfId="38025"/>
    <cellStyle name="Normal 369 4 4" xfId="29632"/>
    <cellStyle name="Normal 369 5" xfId="15888"/>
    <cellStyle name="Normal 369 5 2" xfId="23265"/>
    <cellStyle name="Normal 369 5 2 2" xfId="47808"/>
    <cellStyle name="Normal 369 5 2 3" xfId="63316"/>
    <cellStyle name="Normal 369 5 3" xfId="40684"/>
    <cellStyle name="Normal 369 5 4" xfId="63317"/>
    <cellStyle name="Normal 369 6" xfId="16949"/>
    <cellStyle name="Normal 369 6 2" xfId="24369"/>
    <cellStyle name="Normal 369 6 2 2" xfId="48908"/>
    <cellStyle name="Normal 369 6 2 3" xfId="63318"/>
    <cellStyle name="Normal 369 6 3" xfId="41701"/>
    <cellStyle name="Normal 369 6 4" xfId="63319"/>
    <cellStyle name="Normal 369 7" xfId="18035"/>
    <cellStyle name="Normal 369 7 2" xfId="25475"/>
    <cellStyle name="Normal 369 7 2 2" xfId="49998"/>
    <cellStyle name="Normal 369 7 2 3" xfId="63320"/>
    <cellStyle name="Normal 369 7 3" xfId="42732"/>
    <cellStyle name="Normal 369 7 4" xfId="63321"/>
    <cellStyle name="Normal 369 8" xfId="19925"/>
    <cellStyle name="Normal 369 8 2" xfId="44494"/>
    <cellStyle name="Normal 369 8 3" xfId="63322"/>
    <cellStyle name="Normal 369 9" xfId="8466"/>
    <cellStyle name="Normal 369 9 2" xfId="33483"/>
    <cellStyle name="Normal 37" xfId="504"/>
    <cellStyle name="Normal 37 2" xfId="1745"/>
    <cellStyle name="Normal 37 2 10" xfId="27554"/>
    <cellStyle name="Normal 37 2 10 2" xfId="63323"/>
    <cellStyle name="Normal 37 2 11" xfId="63324"/>
    <cellStyle name="Normal 37 2 2" xfId="3186"/>
    <cellStyle name="Normal 37 2 2 2" xfId="7351"/>
    <cellStyle name="Normal 37 2 2 2 2" xfId="26337"/>
    <cellStyle name="Normal 37 2 2 2 2 2" xfId="50860"/>
    <cellStyle name="Normal 37 2 2 2 2 3" xfId="63325"/>
    <cellStyle name="Normal 37 2 2 2 3" xfId="18830"/>
    <cellStyle name="Normal 37 2 2 2 3 2" xfId="43524"/>
    <cellStyle name="Normal 37 2 2 2 4" xfId="11281"/>
    <cellStyle name="Normal 37 2 2 2 4 2" xfId="36298"/>
    <cellStyle name="Normal 37 2 2 2 5" xfId="32425"/>
    <cellStyle name="Normal 37 2 2 3" xfId="5372"/>
    <cellStyle name="Normal 37 2 2 3 2" xfId="13009"/>
    <cellStyle name="Normal 37 2 2 3 2 2" xfId="38026"/>
    <cellStyle name="Normal 37 2 2 3 3" xfId="30494"/>
    <cellStyle name="Normal 37 2 2 4" xfId="9338"/>
    <cellStyle name="Normal 37 2 2 4 2" xfId="34355"/>
    <cellStyle name="Normal 37 2 2 5" xfId="28562"/>
    <cellStyle name="Normal 37 2 2 5 2" xfId="63326"/>
    <cellStyle name="Normal 37 2 2 6" xfId="63327"/>
    <cellStyle name="Normal 37 2 3" xfId="6319"/>
    <cellStyle name="Normal 37 2 3 2" xfId="21088"/>
    <cellStyle name="Normal 37 2 3 2 2" xfId="45649"/>
    <cellStyle name="Normal 37 2 3 2 3" xfId="63328"/>
    <cellStyle name="Normal 37 2 3 3" xfId="14517"/>
    <cellStyle name="Normal 37 2 3 3 2" xfId="39391"/>
    <cellStyle name="Normal 37 2 3 4" xfId="10273"/>
    <cellStyle name="Normal 37 2 3 4 2" xfId="35290"/>
    <cellStyle name="Normal 37 2 3 5" xfId="31417"/>
    <cellStyle name="Normal 37 2 4" xfId="4364"/>
    <cellStyle name="Normal 37 2 4 2" xfId="22099"/>
    <cellStyle name="Normal 37 2 4 2 2" xfId="46658"/>
    <cellStyle name="Normal 37 2 4 2 3" xfId="63329"/>
    <cellStyle name="Normal 37 2 4 3" xfId="13010"/>
    <cellStyle name="Normal 37 2 4 3 2" xfId="38027"/>
    <cellStyle name="Normal 37 2 4 4" xfId="29486"/>
    <cellStyle name="Normal 37 2 5" xfId="15745"/>
    <cellStyle name="Normal 37 2 5 2" xfId="23121"/>
    <cellStyle name="Normal 37 2 5 2 2" xfId="47664"/>
    <cellStyle name="Normal 37 2 5 2 3" xfId="63330"/>
    <cellStyle name="Normal 37 2 5 3" xfId="40542"/>
    <cellStyle name="Normal 37 2 5 4" xfId="63331"/>
    <cellStyle name="Normal 37 2 6" xfId="16805"/>
    <cellStyle name="Normal 37 2 6 2" xfId="24223"/>
    <cellStyle name="Normal 37 2 6 2 2" xfId="48762"/>
    <cellStyle name="Normal 37 2 6 2 3" xfId="63332"/>
    <cellStyle name="Normal 37 2 6 3" xfId="41557"/>
    <cellStyle name="Normal 37 2 6 4" xfId="63333"/>
    <cellStyle name="Normal 37 2 7" xfId="17887"/>
    <cellStyle name="Normal 37 2 7 2" xfId="25329"/>
    <cellStyle name="Normal 37 2 7 2 2" xfId="49852"/>
    <cellStyle name="Normal 37 2 7 2 3" xfId="63334"/>
    <cellStyle name="Normal 37 2 7 3" xfId="42586"/>
    <cellStyle name="Normal 37 2 7 4" xfId="63335"/>
    <cellStyle name="Normal 37 2 8" xfId="19776"/>
    <cellStyle name="Normal 37 2 8 2" xfId="44350"/>
    <cellStyle name="Normal 37 2 8 3" xfId="63336"/>
    <cellStyle name="Normal 37 2 9" xfId="8320"/>
    <cellStyle name="Normal 37 2 9 2" xfId="33337"/>
    <cellStyle name="Normal 37 3" xfId="1744"/>
    <cellStyle name="Normal 37 3 10" xfId="27553"/>
    <cellStyle name="Normal 37 3 10 2" xfId="63337"/>
    <cellStyle name="Normal 37 3 11" xfId="63338"/>
    <cellStyle name="Normal 37 3 2" xfId="6318"/>
    <cellStyle name="Normal 37 3 2 2" xfId="20189"/>
    <cellStyle name="Normal 37 3 2 2 2" xfId="44753"/>
    <cellStyle name="Normal 37 3 2 2 3" xfId="63339"/>
    <cellStyle name="Normal 37 3 2 3" xfId="13802"/>
    <cellStyle name="Normal 37 3 2 3 2" xfId="38711"/>
    <cellStyle name="Normal 37 3 2 4" xfId="10272"/>
    <cellStyle name="Normal 37 3 2 4 2" xfId="35289"/>
    <cellStyle name="Normal 37 3 2 5" xfId="31416"/>
    <cellStyle name="Normal 37 3 3" xfId="4363"/>
    <cellStyle name="Normal 37 3 3 2" xfId="21087"/>
    <cellStyle name="Normal 37 3 3 2 2" xfId="45648"/>
    <cellStyle name="Normal 37 3 3 2 3" xfId="63340"/>
    <cellStyle name="Normal 37 3 3 3" xfId="13011"/>
    <cellStyle name="Normal 37 3 3 3 2" xfId="38028"/>
    <cellStyle name="Normal 37 3 3 4" xfId="29485"/>
    <cellStyle name="Normal 37 3 4" xfId="14865"/>
    <cellStyle name="Normal 37 3 4 2" xfId="22098"/>
    <cellStyle name="Normal 37 3 4 2 2" xfId="46657"/>
    <cellStyle name="Normal 37 3 4 2 3" xfId="63341"/>
    <cellStyle name="Normal 37 3 4 3" xfId="39709"/>
    <cellStyle name="Normal 37 3 4 4" xfId="63342"/>
    <cellStyle name="Normal 37 3 5" xfId="15744"/>
    <cellStyle name="Normal 37 3 5 2" xfId="23120"/>
    <cellStyle name="Normal 37 3 5 2 2" xfId="47663"/>
    <cellStyle name="Normal 37 3 5 2 3" xfId="63343"/>
    <cellStyle name="Normal 37 3 5 3" xfId="40541"/>
    <cellStyle name="Normal 37 3 5 4" xfId="63344"/>
    <cellStyle name="Normal 37 3 6" xfId="16804"/>
    <cellStyle name="Normal 37 3 6 2" xfId="24222"/>
    <cellStyle name="Normal 37 3 6 2 2" xfId="48761"/>
    <cellStyle name="Normal 37 3 6 2 3" xfId="63345"/>
    <cellStyle name="Normal 37 3 6 3" xfId="41556"/>
    <cellStyle name="Normal 37 3 6 4" xfId="63346"/>
    <cellStyle name="Normal 37 3 7" xfId="17886"/>
    <cellStyle name="Normal 37 3 7 2" xfId="25328"/>
    <cellStyle name="Normal 37 3 7 2 2" xfId="49851"/>
    <cellStyle name="Normal 37 3 7 2 3" xfId="63347"/>
    <cellStyle name="Normal 37 3 7 3" xfId="42585"/>
    <cellStyle name="Normal 37 3 7 4" xfId="63348"/>
    <cellStyle name="Normal 37 3 8" xfId="19775"/>
    <cellStyle name="Normal 37 3 8 2" xfId="44349"/>
    <cellStyle name="Normal 37 3 8 3" xfId="63349"/>
    <cellStyle name="Normal 37 3 9" xfId="8319"/>
    <cellStyle name="Normal 37 3 9 2" xfId="33336"/>
    <cellStyle name="Normal 37 4" xfId="2626"/>
    <cellStyle name="Normal 37 5" xfId="3185"/>
    <cellStyle name="Normal 37 5 2" xfId="7350"/>
    <cellStyle name="Normal 37 5 2 2" xfId="26336"/>
    <cellStyle name="Normal 37 5 2 2 2" xfId="50859"/>
    <cellStyle name="Normal 37 5 2 3" xfId="11280"/>
    <cellStyle name="Normal 37 5 2 3 2" xfId="36297"/>
    <cellStyle name="Normal 37 5 2 4" xfId="32424"/>
    <cellStyle name="Normal 37 5 3" xfId="5371"/>
    <cellStyle name="Normal 37 5 3 2" xfId="13012"/>
    <cellStyle name="Normal 37 5 3 2 2" xfId="38029"/>
    <cellStyle name="Normal 37 5 3 3" xfId="30493"/>
    <cellStyle name="Normal 37 5 4" xfId="9337"/>
    <cellStyle name="Normal 37 5 4 2" xfId="34354"/>
    <cellStyle name="Normal 37 5 5" xfId="28561"/>
    <cellStyle name="Normal 37 6" xfId="3417"/>
    <cellStyle name="Normal 37 7" xfId="26701"/>
    <cellStyle name="Normal 370" xfId="1995"/>
    <cellStyle name="Normal 370 10" xfId="27701"/>
    <cellStyle name="Normal 370 10 2" xfId="63350"/>
    <cellStyle name="Normal 370 11" xfId="63351"/>
    <cellStyle name="Normal 370 2" xfId="3187"/>
    <cellStyle name="Normal 370 2 2" xfId="7352"/>
    <cellStyle name="Normal 370 2 2 2" xfId="26338"/>
    <cellStyle name="Normal 370 2 2 2 2" xfId="50861"/>
    <cellStyle name="Normal 370 2 2 2 3" xfId="63352"/>
    <cellStyle name="Normal 370 2 2 3" xfId="18831"/>
    <cellStyle name="Normal 370 2 2 3 2" xfId="43525"/>
    <cellStyle name="Normal 370 2 2 4" xfId="11282"/>
    <cellStyle name="Normal 370 2 2 4 2" xfId="36299"/>
    <cellStyle name="Normal 370 2 2 5" xfId="32426"/>
    <cellStyle name="Normal 370 2 3" xfId="5373"/>
    <cellStyle name="Normal 370 2 3 2" xfId="13013"/>
    <cellStyle name="Normal 370 2 3 2 2" xfId="38030"/>
    <cellStyle name="Normal 370 2 3 3" xfId="30495"/>
    <cellStyle name="Normal 370 2 4" xfId="9339"/>
    <cellStyle name="Normal 370 2 4 2" xfId="34356"/>
    <cellStyle name="Normal 370 2 5" xfId="28563"/>
    <cellStyle name="Normal 370 2 5 2" xfId="63353"/>
    <cellStyle name="Normal 370 2 6" xfId="63354"/>
    <cellStyle name="Normal 370 3" xfId="6471"/>
    <cellStyle name="Normal 370 3 2" xfId="21234"/>
    <cellStyle name="Normal 370 3 2 2" xfId="45794"/>
    <cellStyle name="Normal 370 3 2 3" xfId="63355"/>
    <cellStyle name="Normal 370 3 3" xfId="14592"/>
    <cellStyle name="Normal 370 3 3 2" xfId="39463"/>
    <cellStyle name="Normal 370 3 4" xfId="10420"/>
    <cellStyle name="Normal 370 3 4 2" xfId="35437"/>
    <cellStyle name="Normal 370 3 5" xfId="31564"/>
    <cellStyle name="Normal 370 4" xfId="4511"/>
    <cellStyle name="Normal 370 4 2" xfId="22244"/>
    <cellStyle name="Normal 370 4 2 2" xfId="46803"/>
    <cellStyle name="Normal 370 4 2 3" xfId="63356"/>
    <cellStyle name="Normal 370 4 3" xfId="13014"/>
    <cellStyle name="Normal 370 4 3 2" xfId="38031"/>
    <cellStyle name="Normal 370 4 4" xfId="29633"/>
    <cellStyle name="Normal 370 5" xfId="15889"/>
    <cellStyle name="Normal 370 5 2" xfId="23266"/>
    <cellStyle name="Normal 370 5 2 2" xfId="47809"/>
    <cellStyle name="Normal 370 5 2 3" xfId="63357"/>
    <cellStyle name="Normal 370 5 3" xfId="40685"/>
    <cellStyle name="Normal 370 5 4" xfId="63358"/>
    <cellStyle name="Normal 370 6" xfId="16950"/>
    <cellStyle name="Normal 370 6 2" xfId="24370"/>
    <cellStyle name="Normal 370 6 2 2" xfId="48909"/>
    <cellStyle name="Normal 370 6 2 3" xfId="63359"/>
    <cellStyle name="Normal 370 6 3" xfId="41702"/>
    <cellStyle name="Normal 370 6 4" xfId="63360"/>
    <cellStyle name="Normal 370 7" xfId="18036"/>
    <cellStyle name="Normal 370 7 2" xfId="25476"/>
    <cellStyle name="Normal 370 7 2 2" xfId="49999"/>
    <cellStyle name="Normal 370 7 2 3" xfId="63361"/>
    <cellStyle name="Normal 370 7 3" xfId="42733"/>
    <cellStyle name="Normal 370 7 4" xfId="63362"/>
    <cellStyle name="Normal 370 8" xfId="19926"/>
    <cellStyle name="Normal 370 8 2" xfId="44495"/>
    <cellStyle name="Normal 370 8 3" xfId="63363"/>
    <cellStyle name="Normal 370 9" xfId="8467"/>
    <cellStyle name="Normal 370 9 2" xfId="33484"/>
    <cellStyle name="Normal 371" xfId="1996"/>
    <cellStyle name="Normal 371 2" xfId="26760"/>
    <cellStyle name="Normal 372" xfId="1997"/>
    <cellStyle name="Normal 372 10" xfId="27702"/>
    <cellStyle name="Normal 372 10 2" xfId="63364"/>
    <cellStyle name="Normal 372 11" xfId="63365"/>
    <cellStyle name="Normal 372 2" xfId="3188"/>
    <cellStyle name="Normal 372 2 2" xfId="7353"/>
    <cellStyle name="Normal 372 2 2 2" xfId="26339"/>
    <cellStyle name="Normal 372 2 2 2 2" xfId="50862"/>
    <cellStyle name="Normal 372 2 2 2 3" xfId="63366"/>
    <cellStyle name="Normal 372 2 2 3" xfId="18832"/>
    <cellStyle name="Normal 372 2 2 3 2" xfId="43526"/>
    <cellStyle name="Normal 372 2 2 4" xfId="11283"/>
    <cellStyle name="Normal 372 2 2 4 2" xfId="36300"/>
    <cellStyle name="Normal 372 2 2 5" xfId="32427"/>
    <cellStyle name="Normal 372 2 3" xfId="5374"/>
    <cellStyle name="Normal 372 2 3 2" xfId="13015"/>
    <cellStyle name="Normal 372 2 3 2 2" xfId="38032"/>
    <cellStyle name="Normal 372 2 3 3" xfId="30496"/>
    <cellStyle name="Normal 372 2 4" xfId="9340"/>
    <cellStyle name="Normal 372 2 4 2" xfId="34357"/>
    <cellStyle name="Normal 372 2 5" xfId="28564"/>
    <cellStyle name="Normal 372 2 5 2" xfId="63367"/>
    <cellStyle name="Normal 372 2 6" xfId="63368"/>
    <cellStyle name="Normal 372 3" xfId="6472"/>
    <cellStyle name="Normal 372 3 2" xfId="21235"/>
    <cellStyle name="Normal 372 3 2 2" xfId="45795"/>
    <cellStyle name="Normal 372 3 2 3" xfId="63369"/>
    <cellStyle name="Normal 372 3 3" xfId="14594"/>
    <cellStyle name="Normal 372 3 3 2" xfId="39464"/>
    <cellStyle name="Normal 372 3 4" xfId="10421"/>
    <cellStyle name="Normal 372 3 4 2" xfId="35438"/>
    <cellStyle name="Normal 372 3 5" xfId="31565"/>
    <cellStyle name="Normal 372 4" xfId="4512"/>
    <cellStyle name="Normal 372 4 2" xfId="22245"/>
    <cellStyle name="Normal 372 4 2 2" xfId="46804"/>
    <cellStyle name="Normal 372 4 2 3" xfId="63370"/>
    <cellStyle name="Normal 372 4 3" xfId="13016"/>
    <cellStyle name="Normal 372 4 3 2" xfId="38033"/>
    <cellStyle name="Normal 372 4 4" xfId="29634"/>
    <cellStyle name="Normal 372 5" xfId="15890"/>
    <cellStyle name="Normal 372 5 2" xfId="23267"/>
    <cellStyle name="Normal 372 5 2 2" xfId="47810"/>
    <cellStyle name="Normal 372 5 2 3" xfId="63371"/>
    <cellStyle name="Normal 372 5 3" xfId="40686"/>
    <cellStyle name="Normal 372 5 4" xfId="63372"/>
    <cellStyle name="Normal 372 6" xfId="16951"/>
    <cellStyle name="Normal 372 6 2" xfId="24371"/>
    <cellStyle name="Normal 372 6 2 2" xfId="48910"/>
    <cellStyle name="Normal 372 6 2 3" xfId="63373"/>
    <cellStyle name="Normal 372 6 3" xfId="41703"/>
    <cellStyle name="Normal 372 6 4" xfId="63374"/>
    <cellStyle name="Normal 372 7" xfId="18037"/>
    <cellStyle name="Normal 372 7 2" xfId="25477"/>
    <cellStyle name="Normal 372 7 2 2" xfId="50000"/>
    <cellStyle name="Normal 372 7 2 3" xfId="63375"/>
    <cellStyle name="Normal 372 7 3" xfId="42734"/>
    <cellStyle name="Normal 372 7 4" xfId="63376"/>
    <cellStyle name="Normal 372 8" xfId="19927"/>
    <cellStyle name="Normal 372 8 2" xfId="44496"/>
    <cellStyle name="Normal 372 8 3" xfId="63377"/>
    <cellStyle name="Normal 372 9" xfId="8468"/>
    <cellStyle name="Normal 372 9 2" xfId="33485"/>
    <cellStyle name="Normal 373" xfId="1998"/>
    <cellStyle name="Normal 373 2" xfId="26882"/>
    <cellStyle name="Normal 374" xfId="1999"/>
    <cellStyle name="Normal 374 10" xfId="27703"/>
    <cellStyle name="Normal 374 10 2" xfId="63378"/>
    <cellStyle name="Normal 374 11" xfId="63379"/>
    <cellStyle name="Normal 374 2" xfId="3189"/>
    <cellStyle name="Normal 374 2 2" xfId="7354"/>
    <cellStyle name="Normal 374 2 2 2" xfId="26340"/>
    <cellStyle name="Normal 374 2 2 2 2" xfId="50863"/>
    <cellStyle name="Normal 374 2 2 2 3" xfId="63380"/>
    <cellStyle name="Normal 374 2 2 3" xfId="18833"/>
    <cellStyle name="Normal 374 2 2 3 2" xfId="43527"/>
    <cellStyle name="Normal 374 2 2 4" xfId="11284"/>
    <cellStyle name="Normal 374 2 2 4 2" xfId="36301"/>
    <cellStyle name="Normal 374 2 2 5" xfId="32428"/>
    <cellStyle name="Normal 374 2 3" xfId="5375"/>
    <cellStyle name="Normal 374 2 3 2" xfId="13017"/>
    <cellStyle name="Normal 374 2 3 2 2" xfId="38034"/>
    <cellStyle name="Normal 374 2 3 3" xfId="30497"/>
    <cellStyle name="Normal 374 2 4" xfId="9341"/>
    <cellStyle name="Normal 374 2 4 2" xfId="34358"/>
    <cellStyle name="Normal 374 2 5" xfId="28565"/>
    <cellStyle name="Normal 374 2 5 2" xfId="63381"/>
    <cellStyle name="Normal 374 2 6" xfId="63382"/>
    <cellStyle name="Normal 374 3" xfId="6473"/>
    <cellStyle name="Normal 374 3 2" xfId="21236"/>
    <cellStyle name="Normal 374 3 2 2" xfId="45796"/>
    <cellStyle name="Normal 374 3 2 3" xfId="63383"/>
    <cellStyle name="Normal 374 3 3" xfId="14595"/>
    <cellStyle name="Normal 374 3 3 2" xfId="39465"/>
    <cellStyle name="Normal 374 3 4" xfId="10422"/>
    <cellStyle name="Normal 374 3 4 2" xfId="35439"/>
    <cellStyle name="Normal 374 3 5" xfId="31566"/>
    <cellStyle name="Normal 374 4" xfId="4513"/>
    <cellStyle name="Normal 374 4 2" xfId="22246"/>
    <cellStyle name="Normal 374 4 2 2" xfId="46805"/>
    <cellStyle name="Normal 374 4 2 3" xfId="63384"/>
    <cellStyle name="Normal 374 4 3" xfId="13018"/>
    <cellStyle name="Normal 374 4 3 2" xfId="38035"/>
    <cellStyle name="Normal 374 4 4" xfId="29635"/>
    <cellStyle name="Normal 374 5" xfId="15891"/>
    <cellStyle name="Normal 374 5 2" xfId="23268"/>
    <cellStyle name="Normal 374 5 2 2" xfId="47811"/>
    <cellStyle name="Normal 374 5 2 3" xfId="63385"/>
    <cellStyle name="Normal 374 5 3" xfId="40687"/>
    <cellStyle name="Normal 374 5 4" xfId="63386"/>
    <cellStyle name="Normal 374 6" xfId="16952"/>
    <cellStyle name="Normal 374 6 2" xfId="24372"/>
    <cellStyle name="Normal 374 6 2 2" xfId="48911"/>
    <cellStyle name="Normal 374 6 2 3" xfId="63387"/>
    <cellStyle name="Normal 374 6 3" xfId="41704"/>
    <cellStyle name="Normal 374 6 4" xfId="63388"/>
    <cellStyle name="Normal 374 7" xfId="18038"/>
    <cellStyle name="Normal 374 7 2" xfId="25478"/>
    <cellStyle name="Normal 374 7 2 2" xfId="50001"/>
    <cellStyle name="Normal 374 7 2 3" xfId="63389"/>
    <cellStyle name="Normal 374 7 3" xfId="42735"/>
    <cellStyle name="Normal 374 7 4" xfId="63390"/>
    <cellStyle name="Normal 374 8" xfId="19928"/>
    <cellStyle name="Normal 374 8 2" xfId="44497"/>
    <cellStyle name="Normal 374 8 3" xfId="63391"/>
    <cellStyle name="Normal 374 9" xfId="8469"/>
    <cellStyle name="Normal 374 9 2" xfId="33486"/>
    <cellStyle name="Normal 375" xfId="2000"/>
    <cellStyle name="Normal 375 2" xfId="2519"/>
    <cellStyle name="Normal 375 3" xfId="26854"/>
    <cellStyle name="Normal 376" xfId="827"/>
    <cellStyle name="Normal 377" xfId="1899"/>
    <cellStyle name="Normal 378" xfId="2008"/>
    <cellStyle name="Normal 378 2" xfId="13880"/>
    <cellStyle name="Normal 378 3" xfId="63392"/>
    <cellStyle name="Normal 379" xfId="2001"/>
    <cellStyle name="Normal 379 2" xfId="13876"/>
    <cellStyle name="Normal 379 3" xfId="63393"/>
    <cellStyle name="Normal 38" xfId="505"/>
    <cellStyle name="Normal 38 2" xfId="1747"/>
    <cellStyle name="Normal 38 2 10" xfId="27556"/>
    <cellStyle name="Normal 38 2 10 2" xfId="63394"/>
    <cellStyle name="Normal 38 2 11" xfId="63395"/>
    <cellStyle name="Normal 38 2 2" xfId="3191"/>
    <cellStyle name="Normal 38 2 2 2" xfId="7356"/>
    <cellStyle name="Normal 38 2 2 2 2" xfId="26342"/>
    <cellStyle name="Normal 38 2 2 2 2 2" xfId="50865"/>
    <cellStyle name="Normal 38 2 2 2 2 3" xfId="63396"/>
    <cellStyle name="Normal 38 2 2 2 3" xfId="18834"/>
    <cellStyle name="Normal 38 2 2 2 3 2" xfId="43528"/>
    <cellStyle name="Normal 38 2 2 2 4" xfId="11286"/>
    <cellStyle name="Normal 38 2 2 2 4 2" xfId="36303"/>
    <cellStyle name="Normal 38 2 2 2 5" xfId="32430"/>
    <cellStyle name="Normal 38 2 2 3" xfId="5377"/>
    <cellStyle name="Normal 38 2 2 3 2" xfId="13019"/>
    <cellStyle name="Normal 38 2 2 3 2 2" xfId="38036"/>
    <cellStyle name="Normal 38 2 2 3 3" xfId="30499"/>
    <cellStyle name="Normal 38 2 2 4" xfId="9343"/>
    <cellStyle name="Normal 38 2 2 4 2" xfId="34360"/>
    <cellStyle name="Normal 38 2 2 5" xfId="28567"/>
    <cellStyle name="Normal 38 2 2 5 2" xfId="63397"/>
    <cellStyle name="Normal 38 2 2 6" xfId="63398"/>
    <cellStyle name="Normal 38 2 3" xfId="6321"/>
    <cellStyle name="Normal 38 2 3 2" xfId="21090"/>
    <cellStyle name="Normal 38 2 3 2 2" xfId="45651"/>
    <cellStyle name="Normal 38 2 3 2 3" xfId="63399"/>
    <cellStyle name="Normal 38 2 3 3" xfId="14518"/>
    <cellStyle name="Normal 38 2 3 3 2" xfId="39392"/>
    <cellStyle name="Normal 38 2 3 4" xfId="10275"/>
    <cellStyle name="Normal 38 2 3 4 2" xfId="35292"/>
    <cellStyle name="Normal 38 2 3 5" xfId="31419"/>
    <cellStyle name="Normal 38 2 4" xfId="4366"/>
    <cellStyle name="Normal 38 2 4 2" xfId="22101"/>
    <cellStyle name="Normal 38 2 4 2 2" xfId="46660"/>
    <cellStyle name="Normal 38 2 4 2 3" xfId="63400"/>
    <cellStyle name="Normal 38 2 4 3" xfId="13020"/>
    <cellStyle name="Normal 38 2 4 3 2" xfId="38037"/>
    <cellStyle name="Normal 38 2 4 4" xfId="29488"/>
    <cellStyle name="Normal 38 2 5" xfId="15747"/>
    <cellStyle name="Normal 38 2 5 2" xfId="23123"/>
    <cellStyle name="Normal 38 2 5 2 2" xfId="47666"/>
    <cellStyle name="Normal 38 2 5 2 3" xfId="63401"/>
    <cellStyle name="Normal 38 2 5 3" xfId="40544"/>
    <cellStyle name="Normal 38 2 5 4" xfId="63402"/>
    <cellStyle name="Normal 38 2 6" xfId="16807"/>
    <cellStyle name="Normal 38 2 6 2" xfId="24225"/>
    <cellStyle name="Normal 38 2 6 2 2" xfId="48764"/>
    <cellStyle name="Normal 38 2 6 2 3" xfId="63403"/>
    <cellStyle name="Normal 38 2 6 3" xfId="41559"/>
    <cellStyle name="Normal 38 2 6 4" xfId="63404"/>
    <cellStyle name="Normal 38 2 7" xfId="17889"/>
    <cellStyle name="Normal 38 2 7 2" xfId="25331"/>
    <cellStyle name="Normal 38 2 7 2 2" xfId="49854"/>
    <cellStyle name="Normal 38 2 7 2 3" xfId="63405"/>
    <cellStyle name="Normal 38 2 7 3" xfId="42588"/>
    <cellStyle name="Normal 38 2 7 4" xfId="63406"/>
    <cellStyle name="Normal 38 2 8" xfId="19778"/>
    <cellStyle name="Normal 38 2 8 2" xfId="44352"/>
    <cellStyle name="Normal 38 2 8 3" xfId="63407"/>
    <cellStyle name="Normal 38 2 9" xfId="8322"/>
    <cellStyle name="Normal 38 2 9 2" xfId="33339"/>
    <cellStyle name="Normal 38 3" xfId="1746"/>
    <cellStyle name="Normal 38 3 10" xfId="27555"/>
    <cellStyle name="Normal 38 3 10 2" xfId="63408"/>
    <cellStyle name="Normal 38 3 11" xfId="63409"/>
    <cellStyle name="Normal 38 3 2" xfId="6320"/>
    <cellStyle name="Normal 38 3 2 2" xfId="20190"/>
    <cellStyle name="Normal 38 3 2 2 2" xfId="44754"/>
    <cellStyle name="Normal 38 3 2 2 3" xfId="63410"/>
    <cellStyle name="Normal 38 3 2 3" xfId="13803"/>
    <cellStyle name="Normal 38 3 2 3 2" xfId="38712"/>
    <cellStyle name="Normal 38 3 2 4" xfId="10274"/>
    <cellStyle name="Normal 38 3 2 4 2" xfId="35291"/>
    <cellStyle name="Normal 38 3 2 5" xfId="31418"/>
    <cellStyle name="Normal 38 3 3" xfId="4365"/>
    <cellStyle name="Normal 38 3 3 2" xfId="21089"/>
    <cellStyle name="Normal 38 3 3 2 2" xfId="45650"/>
    <cellStyle name="Normal 38 3 3 2 3" xfId="63411"/>
    <cellStyle name="Normal 38 3 3 3" xfId="13021"/>
    <cellStyle name="Normal 38 3 3 3 2" xfId="38038"/>
    <cellStyle name="Normal 38 3 3 4" xfId="29487"/>
    <cellStyle name="Normal 38 3 4" xfId="14866"/>
    <cellStyle name="Normal 38 3 4 2" xfId="22100"/>
    <cellStyle name="Normal 38 3 4 2 2" xfId="46659"/>
    <cellStyle name="Normal 38 3 4 2 3" xfId="63412"/>
    <cellStyle name="Normal 38 3 4 3" xfId="39710"/>
    <cellStyle name="Normal 38 3 4 4" xfId="63413"/>
    <cellStyle name="Normal 38 3 5" xfId="15746"/>
    <cellStyle name="Normal 38 3 5 2" xfId="23122"/>
    <cellStyle name="Normal 38 3 5 2 2" xfId="47665"/>
    <cellStyle name="Normal 38 3 5 2 3" xfId="63414"/>
    <cellStyle name="Normal 38 3 5 3" xfId="40543"/>
    <cellStyle name="Normal 38 3 5 4" xfId="63415"/>
    <cellStyle name="Normal 38 3 6" xfId="16806"/>
    <cellStyle name="Normal 38 3 6 2" xfId="24224"/>
    <cellStyle name="Normal 38 3 6 2 2" xfId="48763"/>
    <cellStyle name="Normal 38 3 6 2 3" xfId="63416"/>
    <cellStyle name="Normal 38 3 6 3" xfId="41558"/>
    <cellStyle name="Normal 38 3 6 4" xfId="63417"/>
    <cellStyle name="Normal 38 3 7" xfId="17888"/>
    <cellStyle name="Normal 38 3 7 2" xfId="25330"/>
    <cellStyle name="Normal 38 3 7 2 2" xfId="49853"/>
    <cellStyle name="Normal 38 3 7 2 3" xfId="63418"/>
    <cellStyle name="Normal 38 3 7 3" xfId="42587"/>
    <cellStyle name="Normal 38 3 7 4" xfId="63419"/>
    <cellStyle name="Normal 38 3 8" xfId="19777"/>
    <cellStyle name="Normal 38 3 8 2" xfId="44351"/>
    <cellStyle name="Normal 38 3 8 3" xfId="63420"/>
    <cellStyle name="Normal 38 3 9" xfId="8321"/>
    <cellStyle name="Normal 38 3 9 2" xfId="33338"/>
    <cellStyle name="Normal 38 4" xfId="2627"/>
    <cellStyle name="Normal 38 5" xfId="3190"/>
    <cellStyle name="Normal 38 5 2" xfId="7355"/>
    <cellStyle name="Normal 38 5 2 2" xfId="26341"/>
    <cellStyle name="Normal 38 5 2 2 2" xfId="50864"/>
    <cellStyle name="Normal 38 5 2 3" xfId="11285"/>
    <cellStyle name="Normal 38 5 2 3 2" xfId="36302"/>
    <cellStyle name="Normal 38 5 2 4" xfId="32429"/>
    <cellStyle name="Normal 38 5 3" xfId="5376"/>
    <cellStyle name="Normal 38 5 3 2" xfId="13022"/>
    <cellStyle name="Normal 38 5 3 2 2" xfId="38039"/>
    <cellStyle name="Normal 38 5 3 3" xfId="30498"/>
    <cellStyle name="Normal 38 5 4" xfId="9342"/>
    <cellStyle name="Normal 38 5 4 2" xfId="34359"/>
    <cellStyle name="Normal 38 5 5" xfId="28566"/>
    <cellStyle name="Normal 38 6" xfId="3418"/>
    <cellStyle name="Normal 38 7" xfId="26753"/>
    <cellStyle name="Normal 380" xfId="2004"/>
    <cellStyle name="Normal 380 2" xfId="13879"/>
    <cellStyle name="Normal 380 3" xfId="63421"/>
    <cellStyle name="Normal 381" xfId="2009"/>
    <cellStyle name="Normal 381 2" xfId="13881"/>
    <cellStyle name="Normal 381 3" xfId="63422"/>
    <cellStyle name="Normal 382" xfId="2012"/>
    <cellStyle name="Normal 382 2" xfId="13882"/>
    <cellStyle name="Normal 382 3" xfId="63423"/>
    <cellStyle name="Normal 383" xfId="2055"/>
    <cellStyle name="Normal 383 2" xfId="13903"/>
    <cellStyle name="Normal 383 3" xfId="63424"/>
    <cellStyle name="Normal 384" xfId="2060"/>
    <cellStyle name="Normal 384 2" xfId="13908"/>
    <cellStyle name="Normal 384 3" xfId="63425"/>
    <cellStyle name="Normal 385" xfId="2057"/>
    <cellStyle name="Normal 385 2" xfId="13905"/>
    <cellStyle name="Normal 385 3" xfId="63426"/>
    <cellStyle name="Normal 386" xfId="2059"/>
    <cellStyle name="Normal 386 2" xfId="13907"/>
    <cellStyle name="Normal 386 3" xfId="63427"/>
    <cellStyle name="Normal 387" xfId="2058"/>
    <cellStyle name="Normal 387 2" xfId="13906"/>
    <cellStyle name="Normal 387 3" xfId="63428"/>
    <cellStyle name="Normal 388" xfId="2106"/>
    <cellStyle name="Normal 389" xfId="2109"/>
    <cellStyle name="Normal 39" xfId="506"/>
    <cellStyle name="Normal 39 10" xfId="63429"/>
    <cellStyle name="Normal 39 11" xfId="63430"/>
    <cellStyle name="Normal 39 12" xfId="63431"/>
    <cellStyle name="Normal 39 13" xfId="63432"/>
    <cellStyle name="Normal 39 14" xfId="63433"/>
    <cellStyle name="Normal 39 15" xfId="63434"/>
    <cellStyle name="Normal 39 16" xfId="63435"/>
    <cellStyle name="Normal 39 17" xfId="63436"/>
    <cellStyle name="Normal 39 18" xfId="63437"/>
    <cellStyle name="Normal 39 19" xfId="63438"/>
    <cellStyle name="Normal 39 2" xfId="1749"/>
    <cellStyle name="Normal 39 2 10" xfId="27558"/>
    <cellStyle name="Normal 39 2 10 2" xfId="63439"/>
    <cellStyle name="Normal 39 2 11" xfId="63440"/>
    <cellStyle name="Normal 39 2 12" xfId="63441"/>
    <cellStyle name="Normal 39 2 13" xfId="63442"/>
    <cellStyle name="Normal 39 2 14" xfId="63443"/>
    <cellStyle name="Normal 39 2 15" xfId="63444"/>
    <cellStyle name="Normal 39 2 16" xfId="63445"/>
    <cellStyle name="Normal 39 2 17" xfId="63446"/>
    <cellStyle name="Normal 39 2 18" xfId="63447"/>
    <cellStyle name="Normal 39 2 19" xfId="63448"/>
    <cellStyle name="Normal 39 2 2" xfId="3193"/>
    <cellStyle name="Normal 39 2 2 10" xfId="63449"/>
    <cellStyle name="Normal 39 2 2 11" xfId="63450"/>
    <cellStyle name="Normal 39 2 2 12" xfId="63451"/>
    <cellStyle name="Normal 39 2 2 13" xfId="63452"/>
    <cellStyle name="Normal 39 2 2 14" xfId="63453"/>
    <cellStyle name="Normal 39 2 2 15" xfId="63454"/>
    <cellStyle name="Normal 39 2 2 16" xfId="63455"/>
    <cellStyle name="Normal 39 2 2 17" xfId="63456"/>
    <cellStyle name="Normal 39 2 2 18" xfId="63457"/>
    <cellStyle name="Normal 39 2 2 2" xfId="7358"/>
    <cellStyle name="Normal 39 2 2 2 2" xfId="26344"/>
    <cellStyle name="Normal 39 2 2 2 2 2" xfId="50867"/>
    <cellStyle name="Normal 39 2 2 2 2 3" xfId="63458"/>
    <cellStyle name="Normal 39 2 2 2 3" xfId="18835"/>
    <cellStyle name="Normal 39 2 2 2 3 2" xfId="43529"/>
    <cellStyle name="Normal 39 2 2 2 4" xfId="11288"/>
    <cellStyle name="Normal 39 2 2 2 4 2" xfId="36305"/>
    <cellStyle name="Normal 39 2 2 2 5" xfId="32432"/>
    <cellStyle name="Normal 39 2 2 3" xfId="5379"/>
    <cellStyle name="Normal 39 2 2 3 2" xfId="13023"/>
    <cellStyle name="Normal 39 2 2 3 2 2" xfId="38040"/>
    <cellStyle name="Normal 39 2 2 3 3" xfId="30501"/>
    <cellStyle name="Normal 39 2 2 4" xfId="9345"/>
    <cellStyle name="Normal 39 2 2 4 2" xfId="34362"/>
    <cellStyle name="Normal 39 2 2 5" xfId="28569"/>
    <cellStyle name="Normal 39 2 2 5 2" xfId="63459"/>
    <cellStyle name="Normal 39 2 2 6" xfId="63460"/>
    <cellStyle name="Normal 39 2 2 7" xfId="63461"/>
    <cellStyle name="Normal 39 2 2 8" xfId="63462"/>
    <cellStyle name="Normal 39 2 2 9" xfId="63463"/>
    <cellStyle name="Normal 39 2 20" xfId="63464"/>
    <cellStyle name="Normal 39 2 21" xfId="63465"/>
    <cellStyle name="Normal 39 2 22" xfId="63466"/>
    <cellStyle name="Normal 39 2 23" xfId="63467"/>
    <cellStyle name="Normal 39 2 24" xfId="63468"/>
    <cellStyle name="Normal 39 2 25" xfId="63469"/>
    <cellStyle name="Normal 39 2 26" xfId="63470"/>
    <cellStyle name="Normal 39 2 27" xfId="63471"/>
    <cellStyle name="Normal 39 2 28" xfId="63472"/>
    <cellStyle name="Normal 39 2 29" xfId="63473"/>
    <cellStyle name="Normal 39 2 3" xfId="6323"/>
    <cellStyle name="Normal 39 2 3 2" xfId="21092"/>
    <cellStyle name="Normal 39 2 3 2 2" xfId="45653"/>
    <cellStyle name="Normal 39 2 3 2 3" xfId="63474"/>
    <cellStyle name="Normal 39 2 3 3" xfId="14519"/>
    <cellStyle name="Normal 39 2 3 3 2" xfId="39393"/>
    <cellStyle name="Normal 39 2 3 4" xfId="10277"/>
    <cellStyle name="Normal 39 2 3 4 2" xfId="35294"/>
    <cellStyle name="Normal 39 2 3 5" xfId="31421"/>
    <cellStyle name="Normal 39 2 30" xfId="63475"/>
    <cellStyle name="Normal 39 2 4" xfId="4368"/>
    <cellStyle name="Normal 39 2 4 2" xfId="22103"/>
    <cellStyle name="Normal 39 2 4 2 2" xfId="46662"/>
    <cellStyle name="Normal 39 2 4 2 3" xfId="63476"/>
    <cellStyle name="Normal 39 2 4 3" xfId="13024"/>
    <cellStyle name="Normal 39 2 4 3 2" xfId="38041"/>
    <cellStyle name="Normal 39 2 4 4" xfId="29490"/>
    <cellStyle name="Normal 39 2 5" xfId="15749"/>
    <cellStyle name="Normal 39 2 5 2" xfId="23125"/>
    <cellStyle name="Normal 39 2 5 2 2" xfId="47668"/>
    <cellStyle name="Normal 39 2 5 2 3" xfId="63477"/>
    <cellStyle name="Normal 39 2 5 3" xfId="40546"/>
    <cellStyle name="Normal 39 2 5 4" xfId="63478"/>
    <cellStyle name="Normal 39 2 6" xfId="16809"/>
    <cellStyle name="Normal 39 2 6 2" xfId="24227"/>
    <cellStyle name="Normal 39 2 6 2 2" xfId="48766"/>
    <cellStyle name="Normal 39 2 6 2 3" xfId="63479"/>
    <cellStyle name="Normal 39 2 6 3" xfId="41561"/>
    <cellStyle name="Normal 39 2 6 4" xfId="63480"/>
    <cellStyle name="Normal 39 2 7" xfId="17891"/>
    <cellStyle name="Normal 39 2 7 2" xfId="25333"/>
    <cellStyle name="Normal 39 2 7 2 2" xfId="49856"/>
    <cellStyle name="Normal 39 2 7 2 3" xfId="63481"/>
    <cellStyle name="Normal 39 2 7 3" xfId="42590"/>
    <cellStyle name="Normal 39 2 7 4" xfId="63482"/>
    <cellStyle name="Normal 39 2 8" xfId="19780"/>
    <cellStyle name="Normal 39 2 8 2" xfId="44354"/>
    <cellStyle name="Normal 39 2 8 3" xfId="63483"/>
    <cellStyle name="Normal 39 2 9" xfId="8324"/>
    <cellStyle name="Normal 39 2 9 2" xfId="33341"/>
    <cellStyle name="Normal 39 20" xfId="63484"/>
    <cellStyle name="Normal 39 21" xfId="63485"/>
    <cellStyle name="Normal 39 22" xfId="63486"/>
    <cellStyle name="Normal 39 23" xfId="63487"/>
    <cellStyle name="Normal 39 24" xfId="63488"/>
    <cellStyle name="Normal 39 25" xfId="63489"/>
    <cellStyle name="Normal 39 26" xfId="63490"/>
    <cellStyle name="Normal 39 27" xfId="63491"/>
    <cellStyle name="Normal 39 3" xfId="1748"/>
    <cellStyle name="Normal 39 3 10" xfId="27557"/>
    <cellStyle name="Normal 39 3 10 2" xfId="63492"/>
    <cellStyle name="Normal 39 3 11" xfId="63493"/>
    <cellStyle name="Normal 39 3 12" xfId="63494"/>
    <cellStyle name="Normal 39 3 13" xfId="63495"/>
    <cellStyle name="Normal 39 3 14" xfId="63496"/>
    <cellStyle name="Normal 39 3 15" xfId="63497"/>
    <cellStyle name="Normal 39 3 16" xfId="63498"/>
    <cellStyle name="Normal 39 3 17" xfId="63499"/>
    <cellStyle name="Normal 39 3 18" xfId="63500"/>
    <cellStyle name="Normal 39 3 19" xfId="63501"/>
    <cellStyle name="Normal 39 3 2" xfId="6322"/>
    <cellStyle name="Normal 39 3 2 2" xfId="20191"/>
    <cellStyle name="Normal 39 3 2 2 2" xfId="44755"/>
    <cellStyle name="Normal 39 3 2 2 3" xfId="63502"/>
    <cellStyle name="Normal 39 3 2 3" xfId="13804"/>
    <cellStyle name="Normal 39 3 2 3 2" xfId="38713"/>
    <cellStyle name="Normal 39 3 2 4" xfId="10276"/>
    <cellStyle name="Normal 39 3 2 4 2" xfId="35293"/>
    <cellStyle name="Normal 39 3 2 5" xfId="31420"/>
    <cellStyle name="Normal 39 3 20" xfId="63503"/>
    <cellStyle name="Normal 39 3 21" xfId="63504"/>
    <cellStyle name="Normal 39 3 22" xfId="63505"/>
    <cellStyle name="Normal 39 3 3" xfId="4367"/>
    <cellStyle name="Normal 39 3 3 2" xfId="21091"/>
    <cellStyle name="Normal 39 3 3 2 2" xfId="45652"/>
    <cellStyle name="Normal 39 3 3 2 3" xfId="63506"/>
    <cellStyle name="Normal 39 3 3 3" xfId="13025"/>
    <cellStyle name="Normal 39 3 3 3 2" xfId="38042"/>
    <cellStyle name="Normal 39 3 3 4" xfId="29489"/>
    <cellStyle name="Normal 39 3 4" xfId="14867"/>
    <cellStyle name="Normal 39 3 4 2" xfId="22102"/>
    <cellStyle name="Normal 39 3 4 2 2" xfId="46661"/>
    <cellStyle name="Normal 39 3 4 2 3" xfId="63507"/>
    <cellStyle name="Normal 39 3 4 3" xfId="39711"/>
    <cellStyle name="Normal 39 3 4 4" xfId="63508"/>
    <cellStyle name="Normal 39 3 5" xfId="15748"/>
    <cellStyle name="Normal 39 3 5 2" xfId="23124"/>
    <cellStyle name="Normal 39 3 5 2 2" xfId="47667"/>
    <cellStyle name="Normal 39 3 5 2 3" xfId="63509"/>
    <cellStyle name="Normal 39 3 5 3" xfId="40545"/>
    <cellStyle name="Normal 39 3 5 4" xfId="63510"/>
    <cellStyle name="Normal 39 3 6" xfId="16808"/>
    <cellStyle name="Normal 39 3 6 2" xfId="24226"/>
    <cellStyle name="Normal 39 3 6 2 2" xfId="48765"/>
    <cellStyle name="Normal 39 3 6 2 3" xfId="63511"/>
    <cellStyle name="Normal 39 3 6 3" xfId="41560"/>
    <cellStyle name="Normal 39 3 6 4" xfId="63512"/>
    <cellStyle name="Normal 39 3 7" xfId="17890"/>
    <cellStyle name="Normal 39 3 7 2" xfId="25332"/>
    <cellStyle name="Normal 39 3 7 2 2" xfId="49855"/>
    <cellStyle name="Normal 39 3 7 2 3" xfId="63513"/>
    <cellStyle name="Normal 39 3 7 3" xfId="42589"/>
    <cellStyle name="Normal 39 3 7 4" xfId="63514"/>
    <cellStyle name="Normal 39 3 8" xfId="19779"/>
    <cellStyle name="Normal 39 3 8 2" xfId="44353"/>
    <cellStyle name="Normal 39 3 8 3" xfId="63515"/>
    <cellStyle name="Normal 39 3 9" xfId="8323"/>
    <cellStyle name="Normal 39 3 9 2" xfId="33340"/>
    <cellStyle name="Normal 39 4" xfId="2628"/>
    <cellStyle name="Normal 39 5" xfId="3192"/>
    <cellStyle name="Normal 39 5 2" xfId="7357"/>
    <cellStyle name="Normal 39 5 2 2" xfId="26343"/>
    <cellStyle name="Normal 39 5 2 2 2" xfId="50866"/>
    <cellStyle name="Normal 39 5 2 3" xfId="11287"/>
    <cellStyle name="Normal 39 5 2 3 2" xfId="36304"/>
    <cellStyle name="Normal 39 5 2 4" xfId="32431"/>
    <cellStyle name="Normal 39 5 3" xfId="5378"/>
    <cellStyle name="Normal 39 5 3 2" xfId="13026"/>
    <cellStyle name="Normal 39 5 3 2 2" xfId="38043"/>
    <cellStyle name="Normal 39 5 3 3" xfId="30500"/>
    <cellStyle name="Normal 39 5 4" xfId="9344"/>
    <cellStyle name="Normal 39 5 4 2" xfId="34361"/>
    <cellStyle name="Normal 39 5 5" xfId="28568"/>
    <cellStyle name="Normal 39 6" xfId="3420"/>
    <cellStyle name="Normal 39 7" xfId="26819"/>
    <cellStyle name="Normal 39 8" xfId="63516"/>
    <cellStyle name="Normal 39 9" xfId="63517"/>
    <cellStyle name="Normal 390" xfId="2188"/>
    <cellStyle name="Normal 390 2" xfId="13925"/>
    <cellStyle name="Normal 390 3" xfId="63518"/>
    <cellStyle name="Normal 391" xfId="2192"/>
    <cellStyle name="Normal 392" xfId="2191"/>
    <cellStyle name="Normal 393" xfId="2195"/>
    <cellStyle name="Normal 394" xfId="2198"/>
    <cellStyle name="Normal 395" xfId="2241"/>
    <cellStyle name="Normal 395 2" xfId="13971"/>
    <cellStyle name="Normal 395 3" xfId="16219"/>
    <cellStyle name="Normal 395 3 2" xfId="23631"/>
    <cellStyle name="Normal 395 3 2 2" xfId="48170"/>
    <cellStyle name="Normal 395 3 2 3" xfId="63519"/>
    <cellStyle name="Normal 395 3 3" xfId="40987"/>
    <cellStyle name="Normal 395 3 4" xfId="63520"/>
    <cellStyle name="Normal 395 4" xfId="20043"/>
    <cellStyle name="Normal 395 4 2" xfId="44608"/>
    <cellStyle name="Normal 395 4 3" xfId="63521"/>
    <cellStyle name="Normal 395 5" xfId="13638"/>
    <cellStyle name="Normal 395 5 2" xfId="38608"/>
    <cellStyle name="Normal 395 6" xfId="63522"/>
    <cellStyle name="Normal 396" xfId="2242"/>
    <cellStyle name="Normal 397" xfId="2247"/>
    <cellStyle name="Normal 398" xfId="2250"/>
    <cellStyle name="Normal 399" xfId="2246"/>
    <cellStyle name="Normal 4" xfId="127"/>
    <cellStyle name="Normal 4 10" xfId="26872"/>
    <cellStyle name="Normal 4 11" xfId="63523"/>
    <cellStyle name="Normal 4 12" xfId="63524"/>
    <cellStyle name="Normal 4 2" xfId="333"/>
    <cellStyle name="Normal 4 2 2" xfId="1750"/>
    <cellStyle name="Normal 4 2 3" xfId="26601"/>
    <cellStyle name="Normal 4 2 4" xfId="19039"/>
    <cellStyle name="Normal 4 2 5" xfId="19006"/>
    <cellStyle name="Normal 4 2 6" xfId="26874"/>
    <cellStyle name="Normal 4 3" xfId="1751"/>
    <cellStyle name="Normal 4 3 2" xfId="1752"/>
    <cellStyle name="Normal 4 3 3" xfId="2629"/>
    <cellStyle name="Normal 4 3 4" xfId="13565"/>
    <cellStyle name="Normal 4 4" xfId="1753"/>
    <cellStyle name="Normal 4 5" xfId="1754"/>
    <cellStyle name="Normal 4 6" xfId="2005"/>
    <cellStyle name="Normal 4 7" xfId="2630"/>
    <cellStyle name="Normal 4 8" xfId="507"/>
    <cellStyle name="Normal 4 8 2" xfId="26600"/>
    <cellStyle name="Normal 4 9" xfId="19005"/>
    <cellStyle name="Normal 40" xfId="508"/>
    <cellStyle name="Normal 40 2" xfId="1756"/>
    <cellStyle name="Normal 40 2 10" xfId="27560"/>
    <cellStyle name="Normal 40 2 10 2" xfId="63525"/>
    <cellStyle name="Normal 40 2 11" xfId="63526"/>
    <cellStyle name="Normal 40 2 12" xfId="63527"/>
    <cellStyle name="Normal 40 2 13" xfId="63528"/>
    <cellStyle name="Normal 40 2 14" xfId="63529"/>
    <cellStyle name="Normal 40 2 15" xfId="63530"/>
    <cellStyle name="Normal 40 2 16" xfId="63531"/>
    <cellStyle name="Normal 40 2 17" xfId="63532"/>
    <cellStyle name="Normal 40 2 18" xfId="63533"/>
    <cellStyle name="Normal 40 2 19" xfId="63534"/>
    <cellStyle name="Normal 40 2 2" xfId="3195"/>
    <cellStyle name="Normal 40 2 2 10" xfId="63535"/>
    <cellStyle name="Normal 40 2 2 11" xfId="63536"/>
    <cellStyle name="Normal 40 2 2 12" xfId="63537"/>
    <cellStyle name="Normal 40 2 2 13" xfId="63538"/>
    <cellStyle name="Normal 40 2 2 14" xfId="63539"/>
    <cellStyle name="Normal 40 2 2 15" xfId="63540"/>
    <cellStyle name="Normal 40 2 2 16" xfId="63541"/>
    <cellStyle name="Normal 40 2 2 17" xfId="63542"/>
    <cellStyle name="Normal 40 2 2 18" xfId="63543"/>
    <cellStyle name="Normal 40 2 2 19" xfId="63544"/>
    <cellStyle name="Normal 40 2 2 2" xfId="7360"/>
    <cellStyle name="Normal 40 2 2 2 2" xfId="26346"/>
    <cellStyle name="Normal 40 2 2 2 2 2" xfId="50869"/>
    <cellStyle name="Normal 40 2 2 2 2 3" xfId="63545"/>
    <cellStyle name="Normal 40 2 2 2 3" xfId="18836"/>
    <cellStyle name="Normal 40 2 2 2 3 2" xfId="43530"/>
    <cellStyle name="Normal 40 2 2 2 4" xfId="11290"/>
    <cellStyle name="Normal 40 2 2 2 4 2" xfId="36307"/>
    <cellStyle name="Normal 40 2 2 2 5" xfId="32434"/>
    <cellStyle name="Normal 40 2 2 20" xfId="63546"/>
    <cellStyle name="Normal 40 2 2 21" xfId="63547"/>
    <cellStyle name="Normal 40 2 2 22" xfId="63548"/>
    <cellStyle name="Normal 40 2 2 23" xfId="63549"/>
    <cellStyle name="Normal 40 2 2 24" xfId="63550"/>
    <cellStyle name="Normal 40 2 2 25" xfId="63551"/>
    <cellStyle name="Normal 40 2 2 3" xfId="5381"/>
    <cellStyle name="Normal 40 2 2 3 2" xfId="13027"/>
    <cellStyle name="Normal 40 2 2 3 2 2" xfId="38044"/>
    <cellStyle name="Normal 40 2 2 3 3" xfId="30503"/>
    <cellStyle name="Normal 40 2 2 4" xfId="9347"/>
    <cellStyle name="Normal 40 2 2 4 2" xfId="34364"/>
    <cellStyle name="Normal 40 2 2 5" xfId="28571"/>
    <cellStyle name="Normal 40 2 2 5 2" xfId="63552"/>
    <cellStyle name="Normal 40 2 2 6" xfId="63553"/>
    <cellStyle name="Normal 40 2 2 7" xfId="63554"/>
    <cellStyle name="Normal 40 2 2 8" xfId="63555"/>
    <cellStyle name="Normal 40 2 2 9" xfId="63556"/>
    <cellStyle name="Normal 40 2 20" xfId="63557"/>
    <cellStyle name="Normal 40 2 21" xfId="63558"/>
    <cellStyle name="Normal 40 2 22" xfId="63559"/>
    <cellStyle name="Normal 40 2 23" xfId="63560"/>
    <cellStyle name="Normal 40 2 24" xfId="63561"/>
    <cellStyle name="Normal 40 2 25" xfId="63562"/>
    <cellStyle name="Normal 40 2 26" xfId="63563"/>
    <cellStyle name="Normal 40 2 27" xfId="63564"/>
    <cellStyle name="Normal 40 2 28" xfId="63565"/>
    <cellStyle name="Normal 40 2 29" xfId="63566"/>
    <cellStyle name="Normal 40 2 3" xfId="6325"/>
    <cellStyle name="Normal 40 2 3 10" xfId="63567"/>
    <cellStyle name="Normal 40 2 3 11" xfId="63568"/>
    <cellStyle name="Normal 40 2 3 12" xfId="63569"/>
    <cellStyle name="Normal 40 2 3 13" xfId="63570"/>
    <cellStyle name="Normal 40 2 3 14" xfId="63571"/>
    <cellStyle name="Normal 40 2 3 15" xfId="63572"/>
    <cellStyle name="Normal 40 2 3 2" xfId="21094"/>
    <cellStyle name="Normal 40 2 3 2 2" xfId="45655"/>
    <cellStyle name="Normal 40 2 3 2 3" xfId="63573"/>
    <cellStyle name="Normal 40 2 3 3" xfId="14521"/>
    <cellStyle name="Normal 40 2 3 3 2" xfId="39394"/>
    <cellStyle name="Normal 40 2 3 4" xfId="10279"/>
    <cellStyle name="Normal 40 2 3 4 2" xfId="35296"/>
    <cellStyle name="Normal 40 2 3 5" xfId="31423"/>
    <cellStyle name="Normal 40 2 3 6" xfId="63574"/>
    <cellStyle name="Normal 40 2 3 7" xfId="63575"/>
    <cellStyle name="Normal 40 2 3 8" xfId="63576"/>
    <cellStyle name="Normal 40 2 3 9" xfId="63577"/>
    <cellStyle name="Normal 40 2 30" xfId="63578"/>
    <cellStyle name="Normal 40 2 31" xfId="63579"/>
    <cellStyle name="Normal 40 2 4" xfId="4370"/>
    <cellStyle name="Normal 40 2 4 2" xfId="22105"/>
    <cellStyle name="Normal 40 2 4 2 2" xfId="46664"/>
    <cellStyle name="Normal 40 2 4 2 3" xfId="63580"/>
    <cellStyle name="Normal 40 2 4 3" xfId="13028"/>
    <cellStyle name="Normal 40 2 4 3 2" xfId="38045"/>
    <cellStyle name="Normal 40 2 4 4" xfId="29492"/>
    <cellStyle name="Normal 40 2 5" xfId="15751"/>
    <cellStyle name="Normal 40 2 5 2" xfId="23127"/>
    <cellStyle name="Normal 40 2 5 2 2" xfId="47670"/>
    <cellStyle name="Normal 40 2 5 2 3" xfId="63581"/>
    <cellStyle name="Normal 40 2 5 3" xfId="40548"/>
    <cellStyle name="Normal 40 2 5 4" xfId="63582"/>
    <cellStyle name="Normal 40 2 6" xfId="16811"/>
    <cellStyle name="Normal 40 2 6 2" xfId="24229"/>
    <cellStyle name="Normal 40 2 6 2 2" xfId="48768"/>
    <cellStyle name="Normal 40 2 6 2 3" xfId="63583"/>
    <cellStyle name="Normal 40 2 6 3" xfId="41563"/>
    <cellStyle name="Normal 40 2 6 4" xfId="63584"/>
    <cellStyle name="Normal 40 2 7" xfId="17893"/>
    <cellStyle name="Normal 40 2 7 2" xfId="25335"/>
    <cellStyle name="Normal 40 2 7 2 2" xfId="49858"/>
    <cellStyle name="Normal 40 2 7 2 3" xfId="63585"/>
    <cellStyle name="Normal 40 2 7 3" xfId="42592"/>
    <cellStyle name="Normal 40 2 7 4" xfId="63586"/>
    <cellStyle name="Normal 40 2 8" xfId="19782"/>
    <cellStyle name="Normal 40 2 8 2" xfId="44356"/>
    <cellStyle name="Normal 40 2 8 3" xfId="63587"/>
    <cellStyle name="Normal 40 2 9" xfId="8326"/>
    <cellStyle name="Normal 40 2 9 2" xfId="33343"/>
    <cellStyle name="Normal 40 3" xfId="1755"/>
    <cellStyle name="Normal 40 3 10" xfId="27559"/>
    <cellStyle name="Normal 40 3 10 2" xfId="63588"/>
    <cellStyle name="Normal 40 3 11" xfId="63589"/>
    <cellStyle name="Normal 40 3 2" xfId="6324"/>
    <cellStyle name="Normal 40 3 2 2" xfId="20192"/>
    <cellStyle name="Normal 40 3 2 2 2" xfId="44756"/>
    <cellStyle name="Normal 40 3 2 2 3" xfId="63590"/>
    <cellStyle name="Normal 40 3 2 3" xfId="13806"/>
    <cellStyle name="Normal 40 3 2 3 2" xfId="38714"/>
    <cellStyle name="Normal 40 3 2 4" xfId="10278"/>
    <cellStyle name="Normal 40 3 2 4 2" xfId="35295"/>
    <cellStyle name="Normal 40 3 2 5" xfId="31422"/>
    <cellStyle name="Normal 40 3 3" xfId="4369"/>
    <cellStyle name="Normal 40 3 3 2" xfId="21093"/>
    <cellStyle name="Normal 40 3 3 2 2" xfId="45654"/>
    <cellStyle name="Normal 40 3 3 2 3" xfId="63591"/>
    <cellStyle name="Normal 40 3 3 3" xfId="13029"/>
    <cellStyle name="Normal 40 3 3 3 2" xfId="38046"/>
    <cellStyle name="Normal 40 3 3 4" xfId="29491"/>
    <cellStyle name="Normal 40 3 4" xfId="14868"/>
    <cellStyle name="Normal 40 3 4 2" xfId="22104"/>
    <cellStyle name="Normal 40 3 4 2 2" xfId="46663"/>
    <cellStyle name="Normal 40 3 4 2 3" xfId="63592"/>
    <cellStyle name="Normal 40 3 4 3" xfId="39712"/>
    <cellStyle name="Normal 40 3 4 4" xfId="63593"/>
    <cellStyle name="Normal 40 3 5" xfId="15750"/>
    <cellStyle name="Normal 40 3 5 2" xfId="23126"/>
    <cellStyle name="Normal 40 3 5 2 2" xfId="47669"/>
    <cellStyle name="Normal 40 3 5 2 3" xfId="63594"/>
    <cellStyle name="Normal 40 3 5 3" xfId="40547"/>
    <cellStyle name="Normal 40 3 5 4" xfId="63595"/>
    <cellStyle name="Normal 40 3 6" xfId="16810"/>
    <cellStyle name="Normal 40 3 6 2" xfId="24228"/>
    <cellStyle name="Normal 40 3 6 2 2" xfId="48767"/>
    <cellStyle name="Normal 40 3 6 2 3" xfId="63596"/>
    <cellStyle name="Normal 40 3 6 3" xfId="41562"/>
    <cellStyle name="Normal 40 3 6 4" xfId="63597"/>
    <cellStyle name="Normal 40 3 7" xfId="17892"/>
    <cellStyle name="Normal 40 3 7 2" xfId="25334"/>
    <cellStyle name="Normal 40 3 7 2 2" xfId="49857"/>
    <cellStyle name="Normal 40 3 7 2 3" xfId="63598"/>
    <cellStyle name="Normal 40 3 7 3" xfId="42591"/>
    <cellStyle name="Normal 40 3 7 4" xfId="63599"/>
    <cellStyle name="Normal 40 3 8" xfId="19781"/>
    <cellStyle name="Normal 40 3 8 2" xfId="44355"/>
    <cellStyle name="Normal 40 3 8 3" xfId="63600"/>
    <cellStyle name="Normal 40 3 9" xfId="8325"/>
    <cellStyle name="Normal 40 3 9 2" xfId="33342"/>
    <cellStyle name="Normal 40 4" xfId="2631"/>
    <cellStyle name="Normal 40 5" xfId="3194"/>
    <cellStyle name="Normal 40 5 2" xfId="7359"/>
    <cellStyle name="Normal 40 5 2 2" xfId="26345"/>
    <cellStyle name="Normal 40 5 2 2 2" xfId="50868"/>
    <cellStyle name="Normal 40 5 2 3" xfId="11289"/>
    <cellStyle name="Normal 40 5 2 3 2" xfId="36306"/>
    <cellStyle name="Normal 40 5 2 4" xfId="32433"/>
    <cellStyle name="Normal 40 5 3" xfId="5380"/>
    <cellStyle name="Normal 40 5 3 2" xfId="13030"/>
    <cellStyle name="Normal 40 5 3 2 2" xfId="38047"/>
    <cellStyle name="Normal 40 5 3 3" xfId="30502"/>
    <cellStyle name="Normal 40 5 4" xfId="9346"/>
    <cellStyle name="Normal 40 5 4 2" xfId="34363"/>
    <cellStyle name="Normal 40 5 5" xfId="28570"/>
    <cellStyle name="Normal 40 6" xfId="3422"/>
    <cellStyle name="Normal 40 7" xfId="19029"/>
    <cellStyle name="Normal 400" xfId="2245"/>
    <cellStyle name="Normal 401" xfId="2254"/>
    <cellStyle name="Normal 401 2" xfId="14625"/>
    <cellStyle name="Normal 401 3" xfId="15064"/>
    <cellStyle name="Normal 401 3 2" xfId="22360"/>
    <cellStyle name="Normal 401 4" xfId="63601"/>
    <cellStyle name="Normal 402" xfId="2278"/>
    <cellStyle name="Normal 402 2" xfId="14646"/>
    <cellStyle name="Normal 402 3" xfId="15067"/>
    <cellStyle name="Normal 402 3 2" xfId="22382"/>
    <cellStyle name="Normal 402 4" xfId="63602"/>
    <cellStyle name="Normal 403" xfId="2256"/>
    <cellStyle name="Normal 403 2" xfId="14626"/>
    <cellStyle name="Normal 403 3" xfId="15065"/>
    <cellStyle name="Normal 403 3 2" xfId="22361"/>
    <cellStyle name="Normal 403 4" xfId="63603"/>
    <cellStyle name="Normal 404" xfId="2279"/>
    <cellStyle name="Normal 404 2" xfId="14647"/>
    <cellStyle name="Normal 404 3" xfId="15068"/>
    <cellStyle name="Normal 404 3 2" xfId="22383"/>
    <cellStyle name="Normal 404 4" xfId="63604"/>
    <cellStyle name="Normal 405" xfId="2351"/>
    <cellStyle name="Normal 405 2" xfId="15107"/>
    <cellStyle name="Normal 405 2 2" xfId="22452"/>
    <cellStyle name="Normal 405 3" xfId="63605"/>
    <cellStyle name="Normal 406" xfId="2352"/>
    <cellStyle name="Normal 406 2" xfId="15108"/>
    <cellStyle name="Normal 406 2 2" xfId="22453"/>
    <cellStyle name="Normal 406 3" xfId="63606"/>
    <cellStyle name="Normal 407" xfId="2355"/>
    <cellStyle name="Normal 407 2" xfId="15111"/>
    <cellStyle name="Normal 407 2 2" xfId="22456"/>
    <cellStyle name="Normal 407 3" xfId="63607"/>
    <cellStyle name="Normal 408" xfId="2358"/>
    <cellStyle name="Normal 408 2" xfId="15114"/>
    <cellStyle name="Normal 408 2 2" xfId="22459"/>
    <cellStyle name="Normal 408 3" xfId="63608"/>
    <cellStyle name="Normal 409" xfId="2354"/>
    <cellStyle name="Normal 409 2" xfId="15110"/>
    <cellStyle name="Normal 409 2 2" xfId="22455"/>
    <cellStyle name="Normal 409 3" xfId="63609"/>
    <cellStyle name="Normal 41" xfId="509"/>
    <cellStyle name="Normal 41 2" xfId="1758"/>
    <cellStyle name="Normal 41 2 10" xfId="27562"/>
    <cellStyle name="Normal 41 2 10 2" xfId="63610"/>
    <cellStyle name="Normal 41 2 11" xfId="63611"/>
    <cellStyle name="Normal 41 2 2" xfId="3197"/>
    <cellStyle name="Normal 41 2 2 2" xfId="7362"/>
    <cellStyle name="Normal 41 2 2 2 2" xfId="26348"/>
    <cellStyle name="Normal 41 2 2 2 2 2" xfId="50871"/>
    <cellStyle name="Normal 41 2 2 2 2 3" xfId="63612"/>
    <cellStyle name="Normal 41 2 2 2 3" xfId="18837"/>
    <cellStyle name="Normal 41 2 2 2 3 2" xfId="43531"/>
    <cellStyle name="Normal 41 2 2 2 4" xfId="11292"/>
    <cellStyle name="Normal 41 2 2 2 4 2" xfId="36309"/>
    <cellStyle name="Normal 41 2 2 2 5" xfId="32436"/>
    <cellStyle name="Normal 41 2 2 3" xfId="5383"/>
    <cellStyle name="Normal 41 2 2 3 2" xfId="13031"/>
    <cellStyle name="Normal 41 2 2 3 2 2" xfId="38048"/>
    <cellStyle name="Normal 41 2 2 3 3" xfId="30505"/>
    <cellStyle name="Normal 41 2 2 4" xfId="9349"/>
    <cellStyle name="Normal 41 2 2 4 2" xfId="34366"/>
    <cellStyle name="Normal 41 2 2 5" xfId="28573"/>
    <cellStyle name="Normal 41 2 2 5 2" xfId="63613"/>
    <cellStyle name="Normal 41 2 2 6" xfId="63614"/>
    <cellStyle name="Normal 41 2 3" xfId="6327"/>
    <cellStyle name="Normal 41 2 3 2" xfId="21096"/>
    <cellStyle name="Normal 41 2 3 2 2" xfId="45657"/>
    <cellStyle name="Normal 41 2 3 2 3" xfId="63615"/>
    <cellStyle name="Normal 41 2 3 3" xfId="14522"/>
    <cellStyle name="Normal 41 2 3 3 2" xfId="39395"/>
    <cellStyle name="Normal 41 2 3 4" xfId="10281"/>
    <cellStyle name="Normal 41 2 3 4 2" xfId="35298"/>
    <cellStyle name="Normal 41 2 3 5" xfId="31425"/>
    <cellStyle name="Normal 41 2 4" xfId="4372"/>
    <cellStyle name="Normal 41 2 4 2" xfId="22107"/>
    <cellStyle name="Normal 41 2 4 2 2" xfId="46666"/>
    <cellStyle name="Normal 41 2 4 2 3" xfId="63616"/>
    <cellStyle name="Normal 41 2 4 3" xfId="13032"/>
    <cellStyle name="Normal 41 2 4 3 2" xfId="38049"/>
    <cellStyle name="Normal 41 2 4 4" xfId="29494"/>
    <cellStyle name="Normal 41 2 5" xfId="15753"/>
    <cellStyle name="Normal 41 2 5 2" xfId="23129"/>
    <cellStyle name="Normal 41 2 5 2 2" xfId="47672"/>
    <cellStyle name="Normal 41 2 5 2 3" xfId="63617"/>
    <cellStyle name="Normal 41 2 5 3" xfId="40550"/>
    <cellStyle name="Normal 41 2 5 4" xfId="63618"/>
    <cellStyle name="Normal 41 2 6" xfId="16813"/>
    <cellStyle name="Normal 41 2 6 2" xfId="24231"/>
    <cellStyle name="Normal 41 2 6 2 2" xfId="48770"/>
    <cellStyle name="Normal 41 2 6 2 3" xfId="63619"/>
    <cellStyle name="Normal 41 2 6 3" xfId="41565"/>
    <cellStyle name="Normal 41 2 6 4" xfId="63620"/>
    <cellStyle name="Normal 41 2 7" xfId="17895"/>
    <cellStyle name="Normal 41 2 7 2" xfId="25337"/>
    <cellStyle name="Normal 41 2 7 2 2" xfId="49860"/>
    <cellStyle name="Normal 41 2 7 2 3" xfId="63621"/>
    <cellStyle name="Normal 41 2 7 3" xfId="42594"/>
    <cellStyle name="Normal 41 2 7 4" xfId="63622"/>
    <cellStyle name="Normal 41 2 8" xfId="19784"/>
    <cellStyle name="Normal 41 2 8 2" xfId="44358"/>
    <cellStyle name="Normal 41 2 8 3" xfId="63623"/>
    <cellStyle name="Normal 41 2 9" xfId="8328"/>
    <cellStyle name="Normal 41 2 9 2" xfId="33345"/>
    <cellStyle name="Normal 41 3" xfId="1757"/>
    <cellStyle name="Normal 41 3 10" xfId="27561"/>
    <cellStyle name="Normal 41 3 10 2" xfId="63624"/>
    <cellStyle name="Normal 41 3 11" xfId="63625"/>
    <cellStyle name="Normal 41 3 2" xfId="6326"/>
    <cellStyle name="Normal 41 3 2 2" xfId="20193"/>
    <cellStyle name="Normal 41 3 2 2 2" xfId="44757"/>
    <cellStyle name="Normal 41 3 2 2 3" xfId="63626"/>
    <cellStyle name="Normal 41 3 2 3" xfId="13807"/>
    <cellStyle name="Normal 41 3 2 3 2" xfId="38715"/>
    <cellStyle name="Normal 41 3 2 4" xfId="10280"/>
    <cellStyle name="Normal 41 3 2 4 2" xfId="35297"/>
    <cellStyle name="Normal 41 3 2 5" xfId="31424"/>
    <cellStyle name="Normal 41 3 3" xfId="4371"/>
    <cellStyle name="Normal 41 3 3 2" xfId="21095"/>
    <cellStyle name="Normal 41 3 3 2 2" xfId="45656"/>
    <cellStyle name="Normal 41 3 3 2 3" xfId="63627"/>
    <cellStyle name="Normal 41 3 3 3" xfId="13033"/>
    <cellStyle name="Normal 41 3 3 3 2" xfId="38050"/>
    <cellStyle name="Normal 41 3 3 4" xfId="29493"/>
    <cellStyle name="Normal 41 3 4" xfId="14869"/>
    <cellStyle name="Normal 41 3 4 2" xfId="22106"/>
    <cellStyle name="Normal 41 3 4 2 2" xfId="46665"/>
    <cellStyle name="Normal 41 3 4 2 3" xfId="63628"/>
    <cellStyle name="Normal 41 3 4 3" xfId="39713"/>
    <cellStyle name="Normal 41 3 4 4" xfId="63629"/>
    <cellStyle name="Normal 41 3 5" xfId="15752"/>
    <cellStyle name="Normal 41 3 5 2" xfId="23128"/>
    <cellStyle name="Normal 41 3 5 2 2" xfId="47671"/>
    <cellStyle name="Normal 41 3 5 2 3" xfId="63630"/>
    <cellStyle name="Normal 41 3 5 3" xfId="40549"/>
    <cellStyle name="Normal 41 3 5 4" xfId="63631"/>
    <cellStyle name="Normal 41 3 6" xfId="16812"/>
    <cellStyle name="Normal 41 3 6 2" xfId="24230"/>
    <cellStyle name="Normal 41 3 6 2 2" xfId="48769"/>
    <cellStyle name="Normal 41 3 6 2 3" xfId="63632"/>
    <cellStyle name="Normal 41 3 6 3" xfId="41564"/>
    <cellStyle name="Normal 41 3 6 4" xfId="63633"/>
    <cellStyle name="Normal 41 3 7" xfId="17894"/>
    <cellStyle name="Normal 41 3 7 2" xfId="25336"/>
    <cellStyle name="Normal 41 3 7 2 2" xfId="49859"/>
    <cellStyle name="Normal 41 3 7 2 3" xfId="63634"/>
    <cellStyle name="Normal 41 3 7 3" xfId="42593"/>
    <cellStyle name="Normal 41 3 7 4" xfId="63635"/>
    <cellStyle name="Normal 41 3 8" xfId="19783"/>
    <cellStyle name="Normal 41 3 8 2" xfId="44357"/>
    <cellStyle name="Normal 41 3 8 3" xfId="63636"/>
    <cellStyle name="Normal 41 3 9" xfId="8327"/>
    <cellStyle name="Normal 41 3 9 2" xfId="33344"/>
    <cellStyle name="Normal 41 4" xfId="2632"/>
    <cellStyle name="Normal 41 5" xfId="3196"/>
    <cellStyle name="Normal 41 5 2" xfId="7361"/>
    <cellStyle name="Normal 41 5 2 2" xfId="26347"/>
    <cellStyle name="Normal 41 5 2 2 2" xfId="50870"/>
    <cellStyle name="Normal 41 5 2 3" xfId="11291"/>
    <cellStyle name="Normal 41 5 2 3 2" xfId="36308"/>
    <cellStyle name="Normal 41 5 2 4" xfId="32435"/>
    <cellStyle name="Normal 41 5 3" xfId="5382"/>
    <cellStyle name="Normal 41 5 3 2" xfId="13034"/>
    <cellStyle name="Normal 41 5 3 2 2" xfId="38051"/>
    <cellStyle name="Normal 41 5 3 3" xfId="30504"/>
    <cellStyle name="Normal 41 5 4" xfId="9348"/>
    <cellStyle name="Normal 41 5 4 2" xfId="34365"/>
    <cellStyle name="Normal 41 5 5" xfId="28572"/>
    <cellStyle name="Normal 41 6" xfId="3428"/>
    <cellStyle name="Normal 41 7" xfId="19907"/>
    <cellStyle name="Normal 410" xfId="2368"/>
    <cellStyle name="Normal 410 2" xfId="15115"/>
    <cellStyle name="Normal 410 2 2" xfId="22469"/>
    <cellStyle name="Normal 410 3" xfId="63637"/>
    <cellStyle name="Normal 411" xfId="2371"/>
    <cellStyle name="Normal 411 2" xfId="15117"/>
    <cellStyle name="Normal 411 2 2" xfId="22471"/>
    <cellStyle name="Normal 411 3" xfId="63638"/>
    <cellStyle name="Normal 412" xfId="2396"/>
    <cellStyle name="Normal 412 2" xfId="15128"/>
    <cellStyle name="Normal 412 2 2" xfId="22495"/>
    <cellStyle name="Normal 412 3" xfId="63639"/>
    <cellStyle name="Normal 413" xfId="2394"/>
    <cellStyle name="Normal 413 2" xfId="15127"/>
    <cellStyle name="Normal 413 2 2" xfId="22494"/>
    <cellStyle name="Normal 413 3" xfId="63640"/>
    <cellStyle name="Normal 414" xfId="2435"/>
    <cellStyle name="Normal 414 2" xfId="15142"/>
    <cellStyle name="Normal 414 2 2" xfId="22532"/>
    <cellStyle name="Normal 414 3" xfId="63641"/>
    <cellStyle name="Normal 415" xfId="2439"/>
    <cellStyle name="Normal 415 2" xfId="16139"/>
    <cellStyle name="Normal 415 2 2" xfId="23559"/>
    <cellStyle name="Normal 415 3" xfId="17233"/>
    <cellStyle name="Normal 415 4" xfId="14020"/>
    <cellStyle name="Normal 416" xfId="2441"/>
    <cellStyle name="Normal 416 2" xfId="16140"/>
    <cellStyle name="Normal 416 3" xfId="14079"/>
    <cellStyle name="Normal 417" xfId="2444"/>
    <cellStyle name="Normal 417 2" xfId="16141"/>
    <cellStyle name="Normal 417 3" xfId="14137"/>
    <cellStyle name="Normal 418" xfId="2454"/>
    <cellStyle name="Normal 418 2" xfId="16151"/>
    <cellStyle name="Normal 418 2 2" xfId="23572"/>
    <cellStyle name="Normal 418 3" xfId="17237"/>
    <cellStyle name="Normal 418 4" xfId="14726"/>
    <cellStyle name="Normal 419" xfId="2483"/>
    <cellStyle name="Normal 419 2" xfId="16173"/>
    <cellStyle name="Normal 419 3" xfId="14134"/>
    <cellStyle name="Normal 42" xfId="510"/>
    <cellStyle name="Normal 42 2" xfId="1760"/>
    <cellStyle name="Normal 42 2 10" xfId="27564"/>
    <cellStyle name="Normal 42 2 10 2" xfId="63642"/>
    <cellStyle name="Normal 42 2 11" xfId="63643"/>
    <cellStyle name="Normal 42 2 2" xfId="3199"/>
    <cellStyle name="Normal 42 2 2 2" xfId="7364"/>
    <cellStyle name="Normal 42 2 2 2 2" xfId="26350"/>
    <cellStyle name="Normal 42 2 2 2 2 2" xfId="50873"/>
    <cellStyle name="Normal 42 2 2 2 2 3" xfId="63644"/>
    <cellStyle name="Normal 42 2 2 2 3" xfId="18838"/>
    <cellStyle name="Normal 42 2 2 2 3 2" xfId="43532"/>
    <cellStyle name="Normal 42 2 2 2 4" xfId="11294"/>
    <cellStyle name="Normal 42 2 2 2 4 2" xfId="36311"/>
    <cellStyle name="Normal 42 2 2 2 5" xfId="32438"/>
    <cellStyle name="Normal 42 2 2 3" xfId="5385"/>
    <cellStyle name="Normal 42 2 2 3 2" xfId="13035"/>
    <cellStyle name="Normal 42 2 2 3 2 2" xfId="38052"/>
    <cellStyle name="Normal 42 2 2 3 3" xfId="30507"/>
    <cellStyle name="Normal 42 2 2 4" xfId="9351"/>
    <cellStyle name="Normal 42 2 2 4 2" xfId="34368"/>
    <cellStyle name="Normal 42 2 2 5" xfId="28575"/>
    <cellStyle name="Normal 42 2 2 5 2" xfId="63645"/>
    <cellStyle name="Normal 42 2 2 6" xfId="63646"/>
    <cellStyle name="Normal 42 2 3" xfId="6329"/>
    <cellStyle name="Normal 42 2 3 2" xfId="21098"/>
    <cellStyle name="Normal 42 2 3 2 2" xfId="45659"/>
    <cellStyle name="Normal 42 2 3 2 3" xfId="63647"/>
    <cellStyle name="Normal 42 2 3 3" xfId="14523"/>
    <cellStyle name="Normal 42 2 3 3 2" xfId="39396"/>
    <cellStyle name="Normal 42 2 3 4" xfId="10283"/>
    <cellStyle name="Normal 42 2 3 4 2" xfId="35300"/>
    <cellStyle name="Normal 42 2 3 5" xfId="31427"/>
    <cellStyle name="Normal 42 2 4" xfId="4374"/>
    <cellStyle name="Normal 42 2 4 2" xfId="22109"/>
    <cellStyle name="Normal 42 2 4 2 2" xfId="46668"/>
    <cellStyle name="Normal 42 2 4 2 3" xfId="63648"/>
    <cellStyle name="Normal 42 2 4 3" xfId="13036"/>
    <cellStyle name="Normal 42 2 4 3 2" xfId="38053"/>
    <cellStyle name="Normal 42 2 4 4" xfId="29496"/>
    <cellStyle name="Normal 42 2 5" xfId="15755"/>
    <cellStyle name="Normal 42 2 5 2" xfId="23131"/>
    <cellStyle name="Normal 42 2 5 2 2" xfId="47674"/>
    <cellStyle name="Normal 42 2 5 2 3" xfId="63649"/>
    <cellStyle name="Normal 42 2 5 3" xfId="40552"/>
    <cellStyle name="Normal 42 2 5 4" xfId="63650"/>
    <cellStyle name="Normal 42 2 6" xfId="16815"/>
    <cellStyle name="Normal 42 2 6 2" xfId="24233"/>
    <cellStyle name="Normal 42 2 6 2 2" xfId="48772"/>
    <cellStyle name="Normal 42 2 6 2 3" xfId="63651"/>
    <cellStyle name="Normal 42 2 6 3" xfId="41567"/>
    <cellStyle name="Normal 42 2 6 4" xfId="63652"/>
    <cellStyle name="Normal 42 2 7" xfId="17897"/>
    <cellStyle name="Normal 42 2 7 2" xfId="25339"/>
    <cellStyle name="Normal 42 2 7 2 2" xfId="49862"/>
    <cellStyle name="Normal 42 2 7 2 3" xfId="63653"/>
    <cellStyle name="Normal 42 2 7 3" xfId="42596"/>
    <cellStyle name="Normal 42 2 7 4" xfId="63654"/>
    <cellStyle name="Normal 42 2 8" xfId="19786"/>
    <cellStyle name="Normal 42 2 8 2" xfId="44360"/>
    <cellStyle name="Normal 42 2 8 3" xfId="63655"/>
    <cellStyle name="Normal 42 2 9" xfId="8330"/>
    <cellStyle name="Normal 42 2 9 2" xfId="33347"/>
    <cellStyle name="Normal 42 3" xfId="1759"/>
    <cellStyle name="Normal 42 3 10" xfId="27563"/>
    <cellStyle name="Normal 42 3 10 2" xfId="63656"/>
    <cellStyle name="Normal 42 3 11" xfId="63657"/>
    <cellStyle name="Normal 42 3 2" xfId="6328"/>
    <cellStyle name="Normal 42 3 2 2" xfId="20194"/>
    <cellStyle name="Normal 42 3 2 2 2" xfId="44758"/>
    <cellStyle name="Normal 42 3 2 2 3" xfId="63658"/>
    <cellStyle name="Normal 42 3 2 3" xfId="13808"/>
    <cellStyle name="Normal 42 3 2 3 2" xfId="38716"/>
    <cellStyle name="Normal 42 3 2 4" xfId="10282"/>
    <cellStyle name="Normal 42 3 2 4 2" xfId="35299"/>
    <cellStyle name="Normal 42 3 2 5" xfId="31426"/>
    <cellStyle name="Normal 42 3 3" xfId="4373"/>
    <cellStyle name="Normal 42 3 3 2" xfId="21097"/>
    <cellStyle name="Normal 42 3 3 2 2" xfId="45658"/>
    <cellStyle name="Normal 42 3 3 2 3" xfId="63659"/>
    <cellStyle name="Normal 42 3 3 3" xfId="13037"/>
    <cellStyle name="Normal 42 3 3 3 2" xfId="38054"/>
    <cellStyle name="Normal 42 3 3 4" xfId="29495"/>
    <cellStyle name="Normal 42 3 4" xfId="14870"/>
    <cellStyle name="Normal 42 3 4 2" xfId="22108"/>
    <cellStyle name="Normal 42 3 4 2 2" xfId="46667"/>
    <cellStyle name="Normal 42 3 4 2 3" xfId="63660"/>
    <cellStyle name="Normal 42 3 4 3" xfId="39714"/>
    <cellStyle name="Normal 42 3 4 4" xfId="63661"/>
    <cellStyle name="Normal 42 3 5" xfId="15754"/>
    <cellStyle name="Normal 42 3 5 2" xfId="23130"/>
    <cellStyle name="Normal 42 3 5 2 2" xfId="47673"/>
    <cellStyle name="Normal 42 3 5 2 3" xfId="63662"/>
    <cellStyle name="Normal 42 3 5 3" xfId="40551"/>
    <cellStyle name="Normal 42 3 5 4" xfId="63663"/>
    <cellStyle name="Normal 42 3 6" xfId="16814"/>
    <cellStyle name="Normal 42 3 6 2" xfId="24232"/>
    <cellStyle name="Normal 42 3 6 2 2" xfId="48771"/>
    <cellStyle name="Normal 42 3 6 2 3" xfId="63664"/>
    <cellStyle name="Normal 42 3 6 3" xfId="41566"/>
    <cellStyle name="Normal 42 3 6 4" xfId="63665"/>
    <cellStyle name="Normal 42 3 7" xfId="17896"/>
    <cellStyle name="Normal 42 3 7 2" xfId="25338"/>
    <cellStyle name="Normal 42 3 7 2 2" xfId="49861"/>
    <cellStyle name="Normal 42 3 7 2 3" xfId="63666"/>
    <cellStyle name="Normal 42 3 7 3" xfId="42595"/>
    <cellStyle name="Normal 42 3 7 4" xfId="63667"/>
    <cellStyle name="Normal 42 3 8" xfId="19785"/>
    <cellStyle name="Normal 42 3 8 2" xfId="44359"/>
    <cellStyle name="Normal 42 3 8 3" xfId="63668"/>
    <cellStyle name="Normal 42 3 9" xfId="8329"/>
    <cellStyle name="Normal 42 3 9 2" xfId="33346"/>
    <cellStyle name="Normal 42 4" xfId="2633"/>
    <cellStyle name="Normal 42 5" xfId="3198"/>
    <cellStyle name="Normal 42 5 2" xfId="7363"/>
    <cellStyle name="Normal 42 5 2 2" xfId="26349"/>
    <cellStyle name="Normal 42 5 2 2 2" xfId="50872"/>
    <cellStyle name="Normal 42 5 2 3" xfId="11293"/>
    <cellStyle name="Normal 42 5 2 3 2" xfId="36310"/>
    <cellStyle name="Normal 42 5 2 4" xfId="32437"/>
    <cellStyle name="Normal 42 5 3" xfId="5384"/>
    <cellStyle name="Normal 42 5 3 2" xfId="13038"/>
    <cellStyle name="Normal 42 5 3 2 2" xfId="38055"/>
    <cellStyle name="Normal 42 5 3 3" xfId="30506"/>
    <cellStyle name="Normal 42 5 4" xfId="9350"/>
    <cellStyle name="Normal 42 5 4 2" xfId="34367"/>
    <cellStyle name="Normal 42 5 5" xfId="28574"/>
    <cellStyle name="Normal 42 6" xfId="13563"/>
    <cellStyle name="Normal 42 6 2" xfId="26828"/>
    <cellStyle name="Normal 42 7" xfId="63669"/>
    <cellStyle name="Normal 420" xfId="2481"/>
    <cellStyle name="Normal 420 2" xfId="16171"/>
    <cellStyle name="Normal 420 3" xfId="14725"/>
    <cellStyle name="Normal 421" xfId="2482"/>
    <cellStyle name="Normal 421 2" xfId="16172"/>
    <cellStyle name="Normal 421 3" xfId="14021"/>
    <cellStyle name="Normal 422" xfId="2468"/>
    <cellStyle name="Normal 422 2" xfId="16164"/>
    <cellStyle name="Normal 422 3" xfId="14724"/>
    <cellStyle name="Normal 423" xfId="2469"/>
    <cellStyle name="Normal 423 2" xfId="16165"/>
    <cellStyle name="Normal 423 3" xfId="14023"/>
    <cellStyle name="Normal 424" xfId="2634"/>
    <cellStyle name="Normal 425" xfId="2635"/>
    <cellStyle name="Normal 426" xfId="2636"/>
    <cellStyle name="Normal 427" xfId="2637"/>
    <cellStyle name="Normal 428" xfId="2638"/>
    <cellStyle name="Normal 429" xfId="2520"/>
    <cellStyle name="Normal 429 2" xfId="3581"/>
    <cellStyle name="Normal 429 2 2" xfId="24719"/>
    <cellStyle name="Normal 429 3" xfId="18381"/>
    <cellStyle name="Normal 429 3 2" xfId="26884"/>
    <cellStyle name="Normal 429 4" xfId="8828"/>
    <cellStyle name="Normal 429 4 2" xfId="33845"/>
    <cellStyle name="Normal 429 5" xfId="63670"/>
    <cellStyle name="Normal 43" xfId="511"/>
    <cellStyle name="Normal 43 2" xfId="1762"/>
    <cellStyle name="Normal 43 2 10" xfId="27566"/>
    <cellStyle name="Normal 43 2 10 2" xfId="63671"/>
    <cellStyle name="Normal 43 2 11" xfId="63672"/>
    <cellStyle name="Normal 43 2 2" xfId="3201"/>
    <cellStyle name="Normal 43 2 2 2" xfId="7366"/>
    <cellStyle name="Normal 43 2 2 2 2" xfId="26352"/>
    <cellStyle name="Normal 43 2 2 2 2 2" xfId="50875"/>
    <cellStyle name="Normal 43 2 2 2 2 3" xfId="63673"/>
    <cellStyle name="Normal 43 2 2 2 3" xfId="18839"/>
    <cellStyle name="Normal 43 2 2 2 3 2" xfId="43533"/>
    <cellStyle name="Normal 43 2 2 2 4" xfId="11296"/>
    <cellStyle name="Normal 43 2 2 2 4 2" xfId="36313"/>
    <cellStyle name="Normal 43 2 2 2 5" xfId="32440"/>
    <cellStyle name="Normal 43 2 2 3" xfId="5387"/>
    <cellStyle name="Normal 43 2 2 3 2" xfId="13039"/>
    <cellStyle name="Normal 43 2 2 3 2 2" xfId="38056"/>
    <cellStyle name="Normal 43 2 2 3 3" xfId="30509"/>
    <cellStyle name="Normal 43 2 2 4" xfId="9353"/>
    <cellStyle name="Normal 43 2 2 4 2" xfId="34370"/>
    <cellStyle name="Normal 43 2 2 5" xfId="28577"/>
    <cellStyle name="Normal 43 2 2 5 2" xfId="63674"/>
    <cellStyle name="Normal 43 2 2 6" xfId="63675"/>
    <cellStyle name="Normal 43 2 3" xfId="6331"/>
    <cellStyle name="Normal 43 2 3 2" xfId="21100"/>
    <cellStyle name="Normal 43 2 3 2 2" xfId="45661"/>
    <cellStyle name="Normal 43 2 3 2 3" xfId="63676"/>
    <cellStyle name="Normal 43 2 3 3" xfId="14524"/>
    <cellStyle name="Normal 43 2 3 3 2" xfId="39397"/>
    <cellStyle name="Normal 43 2 3 4" xfId="10285"/>
    <cellStyle name="Normal 43 2 3 4 2" xfId="35302"/>
    <cellStyle name="Normal 43 2 3 5" xfId="31429"/>
    <cellStyle name="Normal 43 2 4" xfId="4376"/>
    <cellStyle name="Normal 43 2 4 2" xfId="22111"/>
    <cellStyle name="Normal 43 2 4 2 2" xfId="46670"/>
    <cellStyle name="Normal 43 2 4 2 3" xfId="63677"/>
    <cellStyle name="Normal 43 2 4 3" xfId="13040"/>
    <cellStyle name="Normal 43 2 4 3 2" xfId="38057"/>
    <cellStyle name="Normal 43 2 4 4" xfId="29498"/>
    <cellStyle name="Normal 43 2 5" xfId="15757"/>
    <cellStyle name="Normal 43 2 5 2" xfId="23133"/>
    <cellStyle name="Normal 43 2 5 2 2" xfId="47676"/>
    <cellStyle name="Normal 43 2 5 2 3" xfId="63678"/>
    <cellStyle name="Normal 43 2 5 3" xfId="40554"/>
    <cellStyle name="Normal 43 2 5 4" xfId="63679"/>
    <cellStyle name="Normal 43 2 6" xfId="16817"/>
    <cellStyle name="Normal 43 2 6 2" xfId="24235"/>
    <cellStyle name="Normal 43 2 6 2 2" xfId="48774"/>
    <cellStyle name="Normal 43 2 6 2 3" xfId="63680"/>
    <cellStyle name="Normal 43 2 6 3" xfId="41569"/>
    <cellStyle name="Normal 43 2 6 4" xfId="63681"/>
    <cellStyle name="Normal 43 2 7" xfId="17899"/>
    <cellStyle name="Normal 43 2 7 2" xfId="25341"/>
    <cellStyle name="Normal 43 2 7 2 2" xfId="49864"/>
    <cellStyle name="Normal 43 2 7 2 3" xfId="63682"/>
    <cellStyle name="Normal 43 2 7 3" xfId="42598"/>
    <cellStyle name="Normal 43 2 7 4" xfId="63683"/>
    <cellStyle name="Normal 43 2 8" xfId="19788"/>
    <cellStyle name="Normal 43 2 8 2" xfId="44362"/>
    <cellStyle name="Normal 43 2 8 3" xfId="63684"/>
    <cellStyle name="Normal 43 2 9" xfId="8332"/>
    <cellStyle name="Normal 43 2 9 2" xfId="33349"/>
    <cellStyle name="Normal 43 3" xfId="1761"/>
    <cellStyle name="Normal 43 3 10" xfId="27565"/>
    <cellStyle name="Normal 43 3 10 2" xfId="63685"/>
    <cellStyle name="Normal 43 3 11" xfId="63686"/>
    <cellStyle name="Normal 43 3 2" xfId="6330"/>
    <cellStyle name="Normal 43 3 2 2" xfId="20195"/>
    <cellStyle name="Normal 43 3 2 2 2" xfId="44759"/>
    <cellStyle name="Normal 43 3 2 2 3" xfId="63687"/>
    <cellStyle name="Normal 43 3 2 3" xfId="13809"/>
    <cellStyle name="Normal 43 3 2 3 2" xfId="38717"/>
    <cellStyle name="Normal 43 3 2 4" xfId="10284"/>
    <cellStyle name="Normal 43 3 2 4 2" xfId="35301"/>
    <cellStyle name="Normal 43 3 2 5" xfId="31428"/>
    <cellStyle name="Normal 43 3 3" xfId="4375"/>
    <cellStyle name="Normal 43 3 3 2" xfId="21099"/>
    <cellStyle name="Normal 43 3 3 2 2" xfId="45660"/>
    <cellStyle name="Normal 43 3 3 2 3" xfId="63688"/>
    <cellStyle name="Normal 43 3 3 3" xfId="13041"/>
    <cellStyle name="Normal 43 3 3 3 2" xfId="38058"/>
    <cellStyle name="Normal 43 3 3 4" xfId="29497"/>
    <cellStyle name="Normal 43 3 4" xfId="14871"/>
    <cellStyle name="Normal 43 3 4 2" xfId="22110"/>
    <cellStyle name="Normal 43 3 4 2 2" xfId="46669"/>
    <cellStyle name="Normal 43 3 4 2 3" xfId="63689"/>
    <cellStyle name="Normal 43 3 4 3" xfId="39715"/>
    <cellStyle name="Normal 43 3 4 4" xfId="63690"/>
    <cellStyle name="Normal 43 3 5" xfId="15756"/>
    <cellStyle name="Normal 43 3 5 2" xfId="23132"/>
    <cellStyle name="Normal 43 3 5 2 2" xfId="47675"/>
    <cellStyle name="Normal 43 3 5 2 3" xfId="63691"/>
    <cellStyle name="Normal 43 3 5 3" xfId="40553"/>
    <cellStyle name="Normal 43 3 5 4" xfId="63692"/>
    <cellStyle name="Normal 43 3 6" xfId="16816"/>
    <cellStyle name="Normal 43 3 6 2" xfId="24234"/>
    <cellStyle name="Normal 43 3 6 2 2" xfId="48773"/>
    <cellStyle name="Normal 43 3 6 2 3" xfId="63693"/>
    <cellStyle name="Normal 43 3 6 3" xfId="41568"/>
    <cellStyle name="Normal 43 3 6 4" xfId="63694"/>
    <cellStyle name="Normal 43 3 7" xfId="17898"/>
    <cellStyle name="Normal 43 3 7 2" xfId="25340"/>
    <cellStyle name="Normal 43 3 7 2 2" xfId="49863"/>
    <cellStyle name="Normal 43 3 7 2 3" xfId="63695"/>
    <cellStyle name="Normal 43 3 7 3" xfId="42597"/>
    <cellStyle name="Normal 43 3 7 4" xfId="63696"/>
    <cellStyle name="Normal 43 3 8" xfId="19787"/>
    <cellStyle name="Normal 43 3 8 2" xfId="44361"/>
    <cellStyle name="Normal 43 3 8 3" xfId="63697"/>
    <cellStyle name="Normal 43 3 9" xfId="8331"/>
    <cellStyle name="Normal 43 3 9 2" xfId="33348"/>
    <cellStyle name="Normal 43 4" xfId="2639"/>
    <cellStyle name="Normal 43 5" xfId="3200"/>
    <cellStyle name="Normal 43 5 2" xfId="7365"/>
    <cellStyle name="Normal 43 5 2 2" xfId="26351"/>
    <cellStyle name="Normal 43 5 2 2 2" xfId="50874"/>
    <cellStyle name="Normal 43 5 2 3" xfId="11295"/>
    <cellStyle name="Normal 43 5 2 3 2" xfId="36312"/>
    <cellStyle name="Normal 43 5 2 4" xfId="32439"/>
    <cellStyle name="Normal 43 5 3" xfId="5386"/>
    <cellStyle name="Normal 43 5 3 2" xfId="13042"/>
    <cellStyle name="Normal 43 5 3 2 2" xfId="38059"/>
    <cellStyle name="Normal 43 5 3 3" xfId="30508"/>
    <cellStyle name="Normal 43 5 4" xfId="9352"/>
    <cellStyle name="Normal 43 5 4 2" xfId="34369"/>
    <cellStyle name="Normal 43 5 5" xfId="28576"/>
    <cellStyle name="Normal 43 6" xfId="13564"/>
    <cellStyle name="Normal 43 6 2" xfId="26740"/>
    <cellStyle name="Normal 43 7" xfId="63698"/>
    <cellStyle name="Normal 430" xfId="2640"/>
    <cellStyle name="Normal 430 2" xfId="3615"/>
    <cellStyle name="Normal 430 2 2" xfId="26885"/>
    <cellStyle name="Normal 430 3" xfId="24724"/>
    <cellStyle name="Normal 430 4" xfId="8830"/>
    <cellStyle name="Normal 430 4 2" xfId="33847"/>
    <cellStyle name="Normal 430 5" xfId="63699"/>
    <cellStyle name="Normal 431" xfId="2641"/>
    <cellStyle name="Normal 431 2" xfId="3633"/>
    <cellStyle name="Normal 431 2 2" xfId="26886"/>
    <cellStyle name="Normal 431 3" xfId="24725"/>
    <cellStyle name="Normal 431 4" xfId="8831"/>
    <cellStyle name="Normal 431 4 2" xfId="33848"/>
    <cellStyle name="Normal 431 5" xfId="63700"/>
    <cellStyle name="Normal 432" xfId="2642"/>
    <cellStyle name="Normal 432 2" xfId="3694"/>
    <cellStyle name="Normal 432 2 2" xfId="26887"/>
    <cellStyle name="Normal 432 3" xfId="24726"/>
    <cellStyle name="Normal 432 4" xfId="8832"/>
    <cellStyle name="Normal 432 4 2" xfId="33849"/>
    <cellStyle name="Normal 432 5" xfId="63701"/>
    <cellStyle name="Normal 433" xfId="2643"/>
    <cellStyle name="Normal 433 2" xfId="3573"/>
    <cellStyle name="Normal 433 2 2" xfId="26888"/>
    <cellStyle name="Normal 433 3" xfId="24727"/>
    <cellStyle name="Normal 433 4" xfId="8833"/>
    <cellStyle name="Normal 433 4 2" xfId="33850"/>
    <cellStyle name="Normal 433 5" xfId="63702"/>
    <cellStyle name="Normal 434" xfId="2644"/>
    <cellStyle name="Normal 434 2" xfId="17265"/>
    <cellStyle name="Normal 434 3" xfId="23630"/>
    <cellStyle name="Normal 434 4" xfId="16218"/>
    <cellStyle name="Normal 435" xfId="2645"/>
    <cellStyle name="Normal 436" xfId="2646"/>
    <cellStyle name="Normal 436 2" xfId="3624"/>
    <cellStyle name="Normal 436 2 2" xfId="26889"/>
    <cellStyle name="Normal 436 3" xfId="24728"/>
    <cellStyle name="Normal 436 4" xfId="8834"/>
    <cellStyle name="Normal 436 4 2" xfId="33851"/>
    <cellStyle name="Normal 436 5" xfId="63703"/>
    <cellStyle name="Normal 437" xfId="2647"/>
    <cellStyle name="Normal 437 2" xfId="3660"/>
    <cellStyle name="Normal 437 2 2" xfId="26890"/>
    <cellStyle name="Normal 437 3" xfId="24729"/>
    <cellStyle name="Normal 437 4" xfId="8835"/>
    <cellStyle name="Normal 437 4 2" xfId="33852"/>
    <cellStyle name="Normal 437 5" xfId="63704"/>
    <cellStyle name="Normal 438" xfId="2684"/>
    <cellStyle name="Normal 438 2" xfId="3589"/>
    <cellStyle name="Normal 438 2 2" xfId="26891"/>
    <cellStyle name="Normal 438 3" xfId="13741"/>
    <cellStyle name="Normal 438 3 2" xfId="24734"/>
    <cellStyle name="Normal 438 4" xfId="8838"/>
    <cellStyle name="Normal 438 4 2" xfId="33855"/>
    <cellStyle name="Normal 438 5" xfId="63705"/>
    <cellStyle name="Normal 439" xfId="2685"/>
    <cellStyle name="Normal 439 2" xfId="3537"/>
    <cellStyle name="Normal 439 2 2" xfId="26892"/>
    <cellStyle name="Normal 439 3" xfId="13746"/>
    <cellStyle name="Normal 439 3 2" xfId="24735"/>
    <cellStyle name="Normal 439 4" xfId="8839"/>
    <cellStyle name="Normal 439 4 2" xfId="33856"/>
    <cellStyle name="Normal 439 5" xfId="63706"/>
    <cellStyle name="Normal 44" xfId="512"/>
    <cellStyle name="Normal 44 2" xfId="1764"/>
    <cellStyle name="Normal 44 2 10" xfId="27568"/>
    <cellStyle name="Normal 44 2 10 2" xfId="63707"/>
    <cellStyle name="Normal 44 2 11" xfId="63708"/>
    <cellStyle name="Normal 44 2 2" xfId="3203"/>
    <cellStyle name="Normal 44 2 2 2" xfId="7368"/>
    <cellStyle name="Normal 44 2 2 2 2" xfId="26354"/>
    <cellStyle name="Normal 44 2 2 2 2 2" xfId="50877"/>
    <cellStyle name="Normal 44 2 2 2 2 3" xfId="63709"/>
    <cellStyle name="Normal 44 2 2 2 3" xfId="18840"/>
    <cellStyle name="Normal 44 2 2 2 3 2" xfId="43534"/>
    <cellStyle name="Normal 44 2 2 2 4" xfId="11298"/>
    <cellStyle name="Normal 44 2 2 2 4 2" xfId="36315"/>
    <cellStyle name="Normal 44 2 2 2 5" xfId="32442"/>
    <cellStyle name="Normal 44 2 2 3" xfId="5389"/>
    <cellStyle name="Normal 44 2 2 3 2" xfId="13043"/>
    <cellStyle name="Normal 44 2 2 3 2 2" xfId="38060"/>
    <cellStyle name="Normal 44 2 2 3 3" xfId="30511"/>
    <cellStyle name="Normal 44 2 2 4" xfId="9355"/>
    <cellStyle name="Normal 44 2 2 4 2" xfId="34372"/>
    <cellStyle name="Normal 44 2 2 5" xfId="28579"/>
    <cellStyle name="Normal 44 2 2 5 2" xfId="63710"/>
    <cellStyle name="Normal 44 2 2 6" xfId="63711"/>
    <cellStyle name="Normal 44 2 3" xfId="6333"/>
    <cellStyle name="Normal 44 2 3 2" xfId="21102"/>
    <cellStyle name="Normal 44 2 3 2 2" xfId="45663"/>
    <cellStyle name="Normal 44 2 3 2 3" xfId="63712"/>
    <cellStyle name="Normal 44 2 3 3" xfId="14525"/>
    <cellStyle name="Normal 44 2 3 3 2" xfId="39398"/>
    <cellStyle name="Normal 44 2 3 4" xfId="10287"/>
    <cellStyle name="Normal 44 2 3 4 2" xfId="35304"/>
    <cellStyle name="Normal 44 2 3 5" xfId="31431"/>
    <cellStyle name="Normal 44 2 4" xfId="4378"/>
    <cellStyle name="Normal 44 2 4 2" xfId="22113"/>
    <cellStyle name="Normal 44 2 4 2 2" xfId="46672"/>
    <cellStyle name="Normal 44 2 4 2 3" xfId="63713"/>
    <cellStyle name="Normal 44 2 4 3" xfId="13044"/>
    <cellStyle name="Normal 44 2 4 3 2" xfId="38061"/>
    <cellStyle name="Normal 44 2 4 4" xfId="29500"/>
    <cellStyle name="Normal 44 2 5" xfId="15759"/>
    <cellStyle name="Normal 44 2 5 2" xfId="23135"/>
    <cellStyle name="Normal 44 2 5 2 2" xfId="47678"/>
    <cellStyle name="Normal 44 2 5 2 3" xfId="63714"/>
    <cellStyle name="Normal 44 2 5 3" xfId="40556"/>
    <cellStyle name="Normal 44 2 5 4" xfId="63715"/>
    <cellStyle name="Normal 44 2 6" xfId="16819"/>
    <cellStyle name="Normal 44 2 6 2" xfId="24237"/>
    <cellStyle name="Normal 44 2 6 2 2" xfId="48776"/>
    <cellStyle name="Normal 44 2 6 2 3" xfId="63716"/>
    <cellStyle name="Normal 44 2 6 3" xfId="41571"/>
    <cellStyle name="Normal 44 2 6 4" xfId="63717"/>
    <cellStyle name="Normal 44 2 7" xfId="17901"/>
    <cellStyle name="Normal 44 2 7 2" xfId="25343"/>
    <cellStyle name="Normal 44 2 7 2 2" xfId="49866"/>
    <cellStyle name="Normal 44 2 7 2 3" xfId="63718"/>
    <cellStyle name="Normal 44 2 7 3" xfId="42600"/>
    <cellStyle name="Normal 44 2 7 4" xfId="63719"/>
    <cellStyle name="Normal 44 2 8" xfId="19790"/>
    <cellStyle name="Normal 44 2 8 2" xfId="44364"/>
    <cellStyle name="Normal 44 2 8 3" xfId="63720"/>
    <cellStyle name="Normal 44 2 9" xfId="8334"/>
    <cellStyle name="Normal 44 2 9 2" xfId="33351"/>
    <cellStyle name="Normal 44 3" xfId="1763"/>
    <cellStyle name="Normal 44 3 10" xfId="27567"/>
    <cellStyle name="Normal 44 3 10 2" xfId="63721"/>
    <cellStyle name="Normal 44 3 11" xfId="63722"/>
    <cellStyle name="Normal 44 3 2" xfId="6332"/>
    <cellStyle name="Normal 44 3 2 2" xfId="20196"/>
    <cellStyle name="Normal 44 3 2 2 2" xfId="44760"/>
    <cellStyle name="Normal 44 3 2 2 3" xfId="63723"/>
    <cellStyle name="Normal 44 3 2 3" xfId="13810"/>
    <cellStyle name="Normal 44 3 2 3 2" xfId="38718"/>
    <cellStyle name="Normal 44 3 2 4" xfId="10286"/>
    <cellStyle name="Normal 44 3 2 4 2" xfId="35303"/>
    <cellStyle name="Normal 44 3 2 5" xfId="31430"/>
    <cellStyle name="Normal 44 3 3" xfId="4377"/>
    <cellStyle name="Normal 44 3 3 2" xfId="21101"/>
    <cellStyle name="Normal 44 3 3 2 2" xfId="45662"/>
    <cellStyle name="Normal 44 3 3 2 3" xfId="63724"/>
    <cellStyle name="Normal 44 3 3 3" xfId="13045"/>
    <cellStyle name="Normal 44 3 3 3 2" xfId="38062"/>
    <cellStyle name="Normal 44 3 3 4" xfId="29499"/>
    <cellStyle name="Normal 44 3 4" xfId="14872"/>
    <cellStyle name="Normal 44 3 4 2" xfId="22112"/>
    <cellStyle name="Normal 44 3 4 2 2" xfId="46671"/>
    <cellStyle name="Normal 44 3 4 2 3" xfId="63725"/>
    <cellStyle name="Normal 44 3 4 3" xfId="39716"/>
    <cellStyle name="Normal 44 3 4 4" xfId="63726"/>
    <cellStyle name="Normal 44 3 5" xfId="15758"/>
    <cellStyle name="Normal 44 3 5 2" xfId="23134"/>
    <cellStyle name="Normal 44 3 5 2 2" xfId="47677"/>
    <cellStyle name="Normal 44 3 5 2 3" xfId="63727"/>
    <cellStyle name="Normal 44 3 5 3" xfId="40555"/>
    <cellStyle name="Normal 44 3 5 4" xfId="63728"/>
    <cellStyle name="Normal 44 3 6" xfId="16818"/>
    <cellStyle name="Normal 44 3 6 2" xfId="24236"/>
    <cellStyle name="Normal 44 3 6 2 2" xfId="48775"/>
    <cellStyle name="Normal 44 3 6 2 3" xfId="63729"/>
    <cellStyle name="Normal 44 3 6 3" xfId="41570"/>
    <cellStyle name="Normal 44 3 6 4" xfId="63730"/>
    <cellStyle name="Normal 44 3 7" xfId="17900"/>
    <cellStyle name="Normal 44 3 7 2" xfId="25342"/>
    <cellStyle name="Normal 44 3 7 2 2" xfId="49865"/>
    <cellStyle name="Normal 44 3 7 2 3" xfId="63731"/>
    <cellStyle name="Normal 44 3 7 3" xfId="42599"/>
    <cellStyle name="Normal 44 3 7 4" xfId="63732"/>
    <cellStyle name="Normal 44 3 8" xfId="19789"/>
    <cellStyle name="Normal 44 3 8 2" xfId="44363"/>
    <cellStyle name="Normal 44 3 8 3" xfId="63733"/>
    <cellStyle name="Normal 44 3 9" xfId="8333"/>
    <cellStyle name="Normal 44 3 9 2" xfId="33350"/>
    <cellStyle name="Normal 44 4" xfId="2648"/>
    <cellStyle name="Normal 44 5" xfId="3202"/>
    <cellStyle name="Normal 44 5 2" xfId="7367"/>
    <cellStyle name="Normal 44 5 2 2" xfId="26353"/>
    <cellStyle name="Normal 44 5 2 2 2" xfId="50876"/>
    <cellStyle name="Normal 44 5 2 3" xfId="11297"/>
    <cellStyle name="Normal 44 5 2 3 2" xfId="36314"/>
    <cellStyle name="Normal 44 5 2 4" xfId="32441"/>
    <cellStyle name="Normal 44 5 3" xfId="5388"/>
    <cellStyle name="Normal 44 5 3 2" xfId="13046"/>
    <cellStyle name="Normal 44 5 3 2 2" xfId="38063"/>
    <cellStyle name="Normal 44 5 3 3" xfId="30510"/>
    <cellStyle name="Normal 44 5 4" xfId="9354"/>
    <cellStyle name="Normal 44 5 4 2" xfId="34371"/>
    <cellStyle name="Normal 44 5 5" xfId="28578"/>
    <cellStyle name="Normal 44 6" xfId="3599"/>
    <cellStyle name="Normal 44 6 2" xfId="26695"/>
    <cellStyle name="Normal 44 7" xfId="63734"/>
    <cellStyle name="Normal 440" xfId="2686"/>
    <cellStyle name="Normal 440 2" xfId="3646"/>
    <cellStyle name="Normal 440 2 2" xfId="26893"/>
    <cellStyle name="Normal 440 3" xfId="13747"/>
    <cellStyle name="Normal 440 3 2" xfId="24736"/>
    <cellStyle name="Normal 440 4" xfId="8840"/>
    <cellStyle name="Normal 440 4 2" xfId="33857"/>
    <cellStyle name="Normal 440 5" xfId="63735"/>
    <cellStyle name="Normal 441" xfId="2687"/>
    <cellStyle name="Normal 441 2" xfId="13748"/>
    <cellStyle name="Normal 442" xfId="3341"/>
    <cellStyle name="Normal 442 2" xfId="3671"/>
    <cellStyle name="Normal 442 3" xfId="13749"/>
    <cellStyle name="Normal 442 4" xfId="9492"/>
    <cellStyle name="Normal 442 4 2" xfId="34509"/>
    <cellStyle name="Normal 443" xfId="3351"/>
    <cellStyle name="Normal 443 2" xfId="3707"/>
    <cellStyle name="Normal 443 3" xfId="13758"/>
    <cellStyle name="Normal 443 4" xfId="9500"/>
    <cellStyle name="Normal 443 4 2" xfId="34517"/>
    <cellStyle name="Normal 444" xfId="3360"/>
    <cellStyle name="Normal 444 2" xfId="3568"/>
    <cellStyle name="Normal 444 3" xfId="13759"/>
    <cellStyle name="Normal 444 4" xfId="9509"/>
    <cellStyle name="Normal 444 4 2" xfId="34526"/>
    <cellStyle name="Normal 445" xfId="3365"/>
    <cellStyle name="Normal 445 2" xfId="3638"/>
    <cellStyle name="Normal 445 3" xfId="13760"/>
    <cellStyle name="Normal 445 4" xfId="9514"/>
    <cellStyle name="Normal 445 4 2" xfId="34531"/>
    <cellStyle name="Normal 446" xfId="3388"/>
    <cellStyle name="Normal 446 2" xfId="3662"/>
    <cellStyle name="Normal 446 3" xfId="9536"/>
    <cellStyle name="Normal 446 3 2" xfId="34553"/>
    <cellStyle name="Normal 446 4" xfId="63736"/>
    <cellStyle name="Normal 447" xfId="3387"/>
    <cellStyle name="Normal 447 2" xfId="3570"/>
    <cellStyle name="Normal 447 3" xfId="9535"/>
    <cellStyle name="Normal 447 3 2" xfId="34552"/>
    <cellStyle name="Normal 447 4" xfId="63737"/>
    <cellStyle name="Normal 448" xfId="3386"/>
    <cellStyle name="Normal 448 2" xfId="3710"/>
    <cellStyle name="Normal 448 3" xfId="9534"/>
    <cellStyle name="Normal 448 3 2" xfId="34551"/>
    <cellStyle name="Normal 448 4" xfId="63738"/>
    <cellStyle name="Normal 449" xfId="3380"/>
    <cellStyle name="Normal 449 2" xfId="3534"/>
    <cellStyle name="Normal 449 3" xfId="9528"/>
    <cellStyle name="Normal 449 3 2" xfId="34545"/>
    <cellStyle name="Normal 449 4" xfId="63739"/>
    <cellStyle name="Normal 45" xfId="513"/>
    <cellStyle name="Normal 45 2" xfId="1766"/>
    <cellStyle name="Normal 45 2 10" xfId="27570"/>
    <cellStyle name="Normal 45 2 10 2" xfId="63740"/>
    <cellStyle name="Normal 45 2 11" xfId="63741"/>
    <cellStyle name="Normal 45 2 2" xfId="3205"/>
    <cellStyle name="Normal 45 2 2 2" xfId="7370"/>
    <cellStyle name="Normal 45 2 2 2 2" xfId="26356"/>
    <cellStyle name="Normal 45 2 2 2 2 2" xfId="50879"/>
    <cellStyle name="Normal 45 2 2 2 2 3" xfId="63742"/>
    <cellStyle name="Normal 45 2 2 2 3" xfId="18841"/>
    <cellStyle name="Normal 45 2 2 2 3 2" xfId="43535"/>
    <cellStyle name="Normal 45 2 2 2 4" xfId="11300"/>
    <cellStyle name="Normal 45 2 2 2 4 2" xfId="36317"/>
    <cellStyle name="Normal 45 2 2 2 5" xfId="32444"/>
    <cellStyle name="Normal 45 2 2 3" xfId="5391"/>
    <cellStyle name="Normal 45 2 2 3 2" xfId="13047"/>
    <cellStyle name="Normal 45 2 2 3 2 2" xfId="38064"/>
    <cellStyle name="Normal 45 2 2 3 3" xfId="30513"/>
    <cellStyle name="Normal 45 2 2 4" xfId="9357"/>
    <cellStyle name="Normal 45 2 2 4 2" xfId="34374"/>
    <cellStyle name="Normal 45 2 2 5" xfId="28581"/>
    <cellStyle name="Normal 45 2 2 5 2" xfId="63743"/>
    <cellStyle name="Normal 45 2 2 6" xfId="63744"/>
    <cellStyle name="Normal 45 2 3" xfId="6335"/>
    <cellStyle name="Normal 45 2 3 2" xfId="21104"/>
    <cellStyle name="Normal 45 2 3 2 2" xfId="45665"/>
    <cellStyle name="Normal 45 2 3 2 3" xfId="63745"/>
    <cellStyle name="Normal 45 2 3 3" xfId="14526"/>
    <cellStyle name="Normal 45 2 3 3 2" xfId="39399"/>
    <cellStyle name="Normal 45 2 3 4" xfId="10289"/>
    <cellStyle name="Normal 45 2 3 4 2" xfId="35306"/>
    <cellStyle name="Normal 45 2 3 5" xfId="31433"/>
    <cellStyle name="Normal 45 2 4" xfId="4380"/>
    <cellStyle name="Normal 45 2 4 2" xfId="22115"/>
    <cellStyle name="Normal 45 2 4 2 2" xfId="46674"/>
    <cellStyle name="Normal 45 2 4 2 3" xfId="63746"/>
    <cellStyle name="Normal 45 2 4 3" xfId="13048"/>
    <cellStyle name="Normal 45 2 4 3 2" xfId="38065"/>
    <cellStyle name="Normal 45 2 4 4" xfId="29502"/>
    <cellStyle name="Normal 45 2 5" xfId="15761"/>
    <cellStyle name="Normal 45 2 5 2" xfId="23137"/>
    <cellStyle name="Normal 45 2 5 2 2" xfId="47680"/>
    <cellStyle name="Normal 45 2 5 2 3" xfId="63747"/>
    <cellStyle name="Normal 45 2 5 3" xfId="40558"/>
    <cellStyle name="Normal 45 2 5 4" xfId="63748"/>
    <cellStyle name="Normal 45 2 6" xfId="16821"/>
    <cellStyle name="Normal 45 2 6 2" xfId="24239"/>
    <cellStyle name="Normal 45 2 6 2 2" xfId="48778"/>
    <cellStyle name="Normal 45 2 6 2 3" xfId="63749"/>
    <cellStyle name="Normal 45 2 6 3" xfId="41573"/>
    <cellStyle name="Normal 45 2 6 4" xfId="63750"/>
    <cellStyle name="Normal 45 2 7" xfId="17903"/>
    <cellStyle name="Normal 45 2 7 2" xfId="25345"/>
    <cellStyle name="Normal 45 2 7 2 2" xfId="49868"/>
    <cellStyle name="Normal 45 2 7 2 3" xfId="63751"/>
    <cellStyle name="Normal 45 2 7 3" xfId="42602"/>
    <cellStyle name="Normal 45 2 7 4" xfId="63752"/>
    <cellStyle name="Normal 45 2 8" xfId="19792"/>
    <cellStyle name="Normal 45 2 8 2" xfId="44366"/>
    <cellStyle name="Normal 45 2 8 3" xfId="63753"/>
    <cellStyle name="Normal 45 2 9" xfId="8336"/>
    <cellStyle name="Normal 45 2 9 2" xfId="33353"/>
    <cellStyle name="Normal 45 3" xfId="1765"/>
    <cellStyle name="Normal 45 3 10" xfId="27569"/>
    <cellStyle name="Normal 45 3 10 2" xfId="63754"/>
    <cellStyle name="Normal 45 3 11" xfId="63755"/>
    <cellStyle name="Normal 45 3 2" xfId="6334"/>
    <cellStyle name="Normal 45 3 2 2" xfId="20197"/>
    <cellStyle name="Normal 45 3 2 2 2" xfId="44761"/>
    <cellStyle name="Normal 45 3 2 2 3" xfId="63756"/>
    <cellStyle name="Normal 45 3 2 3" xfId="13811"/>
    <cellStyle name="Normal 45 3 2 3 2" xfId="38719"/>
    <cellStyle name="Normal 45 3 2 4" xfId="10288"/>
    <cellStyle name="Normal 45 3 2 4 2" xfId="35305"/>
    <cellStyle name="Normal 45 3 2 5" xfId="31432"/>
    <cellStyle name="Normal 45 3 3" xfId="4379"/>
    <cellStyle name="Normal 45 3 3 2" xfId="21103"/>
    <cellStyle name="Normal 45 3 3 2 2" xfId="45664"/>
    <cellStyle name="Normal 45 3 3 2 3" xfId="63757"/>
    <cellStyle name="Normal 45 3 3 3" xfId="13049"/>
    <cellStyle name="Normal 45 3 3 3 2" xfId="38066"/>
    <cellStyle name="Normal 45 3 3 4" xfId="29501"/>
    <cellStyle name="Normal 45 3 4" xfId="14873"/>
    <cellStyle name="Normal 45 3 4 2" xfId="22114"/>
    <cellStyle name="Normal 45 3 4 2 2" xfId="46673"/>
    <cellStyle name="Normal 45 3 4 2 3" xfId="63758"/>
    <cellStyle name="Normal 45 3 4 3" xfId="39717"/>
    <cellStyle name="Normal 45 3 4 4" xfId="63759"/>
    <cellStyle name="Normal 45 3 5" xfId="15760"/>
    <cellStyle name="Normal 45 3 5 2" xfId="23136"/>
    <cellStyle name="Normal 45 3 5 2 2" xfId="47679"/>
    <cellStyle name="Normal 45 3 5 2 3" xfId="63760"/>
    <cellStyle name="Normal 45 3 5 3" xfId="40557"/>
    <cellStyle name="Normal 45 3 5 4" xfId="63761"/>
    <cellStyle name="Normal 45 3 6" xfId="16820"/>
    <cellStyle name="Normal 45 3 6 2" xfId="24238"/>
    <cellStyle name="Normal 45 3 6 2 2" xfId="48777"/>
    <cellStyle name="Normal 45 3 6 2 3" xfId="63762"/>
    <cellStyle name="Normal 45 3 6 3" xfId="41572"/>
    <cellStyle name="Normal 45 3 6 4" xfId="63763"/>
    <cellStyle name="Normal 45 3 7" xfId="17902"/>
    <cellStyle name="Normal 45 3 7 2" xfId="25344"/>
    <cellStyle name="Normal 45 3 7 2 2" xfId="49867"/>
    <cellStyle name="Normal 45 3 7 2 3" xfId="63764"/>
    <cellStyle name="Normal 45 3 7 3" xfId="42601"/>
    <cellStyle name="Normal 45 3 7 4" xfId="63765"/>
    <cellStyle name="Normal 45 3 8" xfId="19791"/>
    <cellStyle name="Normal 45 3 8 2" xfId="44365"/>
    <cellStyle name="Normal 45 3 8 3" xfId="63766"/>
    <cellStyle name="Normal 45 3 9" xfId="8335"/>
    <cellStyle name="Normal 45 3 9 2" xfId="33352"/>
    <cellStyle name="Normal 45 4" xfId="2649"/>
    <cellStyle name="Normal 45 5" xfId="3204"/>
    <cellStyle name="Normal 45 5 2" xfId="7369"/>
    <cellStyle name="Normal 45 5 2 2" xfId="26355"/>
    <cellStyle name="Normal 45 5 2 2 2" xfId="50878"/>
    <cellStyle name="Normal 45 5 2 3" xfId="11299"/>
    <cellStyle name="Normal 45 5 2 3 2" xfId="36316"/>
    <cellStyle name="Normal 45 5 2 4" xfId="32443"/>
    <cellStyle name="Normal 45 5 3" xfId="5390"/>
    <cellStyle name="Normal 45 5 3 2" xfId="13050"/>
    <cellStyle name="Normal 45 5 3 2 2" xfId="38067"/>
    <cellStyle name="Normal 45 5 3 3" xfId="30512"/>
    <cellStyle name="Normal 45 5 4" xfId="9356"/>
    <cellStyle name="Normal 45 5 4 2" xfId="34373"/>
    <cellStyle name="Normal 45 5 5" xfId="28580"/>
    <cellStyle name="Normal 45 6" xfId="3545"/>
    <cellStyle name="Normal 45 6 2" xfId="26849"/>
    <cellStyle name="Normal 45 7" xfId="63767"/>
    <cellStyle name="Normal 450" xfId="3385"/>
    <cellStyle name="Normal 450 2" xfId="3569"/>
    <cellStyle name="Normal 450 3" xfId="9533"/>
    <cellStyle name="Normal 450 3 2" xfId="34550"/>
    <cellStyle name="Normal 450 4" xfId="63768"/>
    <cellStyle name="Normal 451" xfId="3429"/>
    <cellStyle name="Normal 451 2" xfId="7576"/>
    <cellStyle name="Normal 451 2 2" xfId="26934"/>
    <cellStyle name="Normal 451 2 2 2" xfId="51107"/>
    <cellStyle name="Normal 451 2 3" xfId="11506"/>
    <cellStyle name="Normal 451 2 3 2" xfId="36523"/>
    <cellStyle name="Normal 451 2 4" xfId="32650"/>
    <cellStyle name="Normal 451 3" xfId="5597"/>
    <cellStyle name="Normal 451 3 2" xfId="13051"/>
    <cellStyle name="Normal 451 3 2 2" xfId="38068"/>
    <cellStyle name="Normal 451 3 3" xfId="30719"/>
    <cellStyle name="Normal 451 4" xfId="26723"/>
    <cellStyle name="Normal 451 5" xfId="9572"/>
    <cellStyle name="Normal 451 5 2" xfId="34589"/>
    <cellStyle name="Normal 451 6" xfId="28787"/>
    <cellStyle name="Normal 452" xfId="3489"/>
    <cellStyle name="Normal 452 2" xfId="7627"/>
    <cellStyle name="Normal 452 2 2" xfId="26953"/>
    <cellStyle name="Normal 452 2 2 2" xfId="51124"/>
    <cellStyle name="Normal 452 2 3" xfId="11557"/>
    <cellStyle name="Normal 452 2 3 2" xfId="36574"/>
    <cellStyle name="Normal 452 2 4" xfId="32701"/>
    <cellStyle name="Normal 452 3" xfId="5648"/>
    <cellStyle name="Normal 452 3 2" xfId="13052"/>
    <cellStyle name="Normal 452 3 2 2" xfId="38069"/>
    <cellStyle name="Normal 452 3 3" xfId="30770"/>
    <cellStyle name="Normal 452 4" xfId="26680"/>
    <cellStyle name="Normal 452 5" xfId="9624"/>
    <cellStyle name="Normal 452 5 2" xfId="34641"/>
    <cellStyle name="Normal 452 6" xfId="28838"/>
    <cellStyle name="Normal 453" xfId="3528"/>
    <cellStyle name="Normal 453 2" xfId="7666"/>
    <cellStyle name="Normal 453 2 2" xfId="13585"/>
    <cellStyle name="Normal 453 2 2 2" xfId="38573"/>
    <cellStyle name="Normal 453 2 3" xfId="11596"/>
    <cellStyle name="Normal 453 2 3 2" xfId="36613"/>
    <cellStyle name="Normal 453 2 4" xfId="32740"/>
    <cellStyle name="Normal 453 3" xfId="5687"/>
    <cellStyle name="Normal 453 3 2" xfId="13053"/>
    <cellStyle name="Normal 453 3 2 2" xfId="38070"/>
    <cellStyle name="Normal 453 3 3" xfId="30809"/>
    <cellStyle name="Normal 453 4" xfId="26851"/>
    <cellStyle name="Normal 453 5" xfId="9663"/>
    <cellStyle name="Normal 453 5 2" xfId="34680"/>
    <cellStyle name="Normal 453 6" xfId="28877"/>
    <cellStyle name="Normal 454" xfId="3491"/>
    <cellStyle name="Normal 454 2" xfId="7629"/>
    <cellStyle name="Normal 454 2 2" xfId="26925"/>
    <cellStyle name="Normal 454 2 2 2" xfId="51100"/>
    <cellStyle name="Normal 454 2 3" xfId="11559"/>
    <cellStyle name="Normal 454 2 3 2" xfId="36576"/>
    <cellStyle name="Normal 454 2 4" xfId="32703"/>
    <cellStyle name="Normal 454 3" xfId="5650"/>
    <cellStyle name="Normal 454 3 2" xfId="13054"/>
    <cellStyle name="Normal 454 3 2 2" xfId="38071"/>
    <cellStyle name="Normal 454 3 3" xfId="30772"/>
    <cellStyle name="Normal 454 4" xfId="26869"/>
    <cellStyle name="Normal 454 5" xfId="9626"/>
    <cellStyle name="Normal 454 5 2" xfId="34643"/>
    <cellStyle name="Normal 454 6" xfId="28840"/>
    <cellStyle name="Normal 455" xfId="3529"/>
    <cellStyle name="Normal 455 2" xfId="7667"/>
    <cellStyle name="Normal 455 2 2" xfId="26933"/>
    <cellStyle name="Normal 455 2 2 2" xfId="51106"/>
    <cellStyle name="Normal 455 2 3" xfId="11597"/>
    <cellStyle name="Normal 455 2 3 2" xfId="36614"/>
    <cellStyle name="Normal 455 2 4" xfId="32741"/>
    <cellStyle name="Normal 455 3" xfId="5688"/>
    <cellStyle name="Normal 455 3 2" xfId="13055"/>
    <cellStyle name="Normal 455 3 2 2" xfId="38072"/>
    <cellStyle name="Normal 455 3 3" xfId="30810"/>
    <cellStyle name="Normal 455 4" xfId="26900"/>
    <cellStyle name="Normal 455 5" xfId="9664"/>
    <cellStyle name="Normal 455 5 2" xfId="34681"/>
    <cellStyle name="Normal 455 6" xfId="28878"/>
    <cellStyle name="Normal 456" xfId="3490"/>
    <cellStyle name="Normal 456 2" xfId="7628"/>
    <cellStyle name="Normal 456 2 2" xfId="26904"/>
    <cellStyle name="Normal 456 2 2 2" xfId="51088"/>
    <cellStyle name="Normal 456 2 3" xfId="11558"/>
    <cellStyle name="Normal 456 2 3 2" xfId="36575"/>
    <cellStyle name="Normal 456 2 4" xfId="32702"/>
    <cellStyle name="Normal 456 3" xfId="5649"/>
    <cellStyle name="Normal 456 3 2" xfId="13056"/>
    <cellStyle name="Normal 456 3 2 2" xfId="38073"/>
    <cellStyle name="Normal 456 3 3" xfId="30771"/>
    <cellStyle name="Normal 456 4" xfId="26694"/>
    <cellStyle name="Normal 456 5" xfId="9625"/>
    <cellStyle name="Normal 456 5 2" xfId="34642"/>
    <cellStyle name="Normal 456 6" xfId="28839"/>
    <cellStyle name="Normal 457" xfId="3484"/>
    <cellStyle name="Normal 457 2" xfId="7623"/>
    <cellStyle name="Normal 457 2 2" xfId="26921"/>
    <cellStyle name="Normal 457 2 2 2" xfId="51096"/>
    <cellStyle name="Normal 457 2 3" xfId="11553"/>
    <cellStyle name="Normal 457 2 3 2" xfId="36570"/>
    <cellStyle name="Normal 457 2 4" xfId="32697"/>
    <cellStyle name="Normal 457 3" xfId="5644"/>
    <cellStyle name="Normal 457 3 2" xfId="13057"/>
    <cellStyle name="Normal 457 3 2 2" xfId="38074"/>
    <cellStyle name="Normal 457 3 3" xfId="30766"/>
    <cellStyle name="Normal 457 4" xfId="26897"/>
    <cellStyle name="Normal 457 5" xfId="9620"/>
    <cellStyle name="Normal 457 5 2" xfId="34637"/>
    <cellStyle name="Normal 457 6" xfId="28834"/>
    <cellStyle name="Normal 458" xfId="3531"/>
    <cellStyle name="Normal 458 2" xfId="7669"/>
    <cellStyle name="Normal 458 2 2" xfId="26947"/>
    <cellStyle name="Normal 458 2 2 2" xfId="51119"/>
    <cellStyle name="Normal 458 2 3" xfId="11599"/>
    <cellStyle name="Normal 458 2 3 2" xfId="36616"/>
    <cellStyle name="Normal 458 2 4" xfId="32743"/>
    <cellStyle name="Normal 458 3" xfId="5690"/>
    <cellStyle name="Normal 458 3 2" xfId="13058"/>
    <cellStyle name="Normal 458 3 2 2" xfId="38075"/>
    <cellStyle name="Normal 458 3 3" xfId="30812"/>
    <cellStyle name="Normal 458 4" xfId="26894"/>
    <cellStyle name="Normal 458 5" xfId="9666"/>
    <cellStyle name="Normal 458 5 2" xfId="34683"/>
    <cellStyle name="Normal 458 6" xfId="28880"/>
    <cellStyle name="Normal 459" xfId="3481"/>
    <cellStyle name="Normal 459 2" xfId="7621"/>
    <cellStyle name="Normal 459 2 2" xfId="13612"/>
    <cellStyle name="Normal 459 2 2 2" xfId="38590"/>
    <cellStyle name="Normal 459 2 3" xfId="11551"/>
    <cellStyle name="Normal 459 2 3 2" xfId="36568"/>
    <cellStyle name="Normal 459 2 4" xfId="32695"/>
    <cellStyle name="Normal 459 3" xfId="5642"/>
    <cellStyle name="Normal 459 3 2" xfId="13059"/>
    <cellStyle name="Normal 459 3 2 2" xfId="38076"/>
    <cellStyle name="Normal 459 3 3" xfId="30764"/>
    <cellStyle name="Normal 459 4" xfId="26730"/>
    <cellStyle name="Normal 459 5" xfId="9618"/>
    <cellStyle name="Normal 459 5 2" xfId="34635"/>
    <cellStyle name="Normal 459 6" xfId="28832"/>
    <cellStyle name="Normal 46" xfId="605"/>
    <cellStyle name="Normal 46 2" xfId="1768"/>
    <cellStyle name="Normal 46 2 10" xfId="27572"/>
    <cellStyle name="Normal 46 2 10 2" xfId="63769"/>
    <cellStyle name="Normal 46 2 11" xfId="63770"/>
    <cellStyle name="Normal 46 2 2" xfId="3207"/>
    <cellStyle name="Normal 46 2 2 2" xfId="7372"/>
    <cellStyle name="Normal 46 2 2 2 2" xfId="26358"/>
    <cellStyle name="Normal 46 2 2 2 2 2" xfId="50881"/>
    <cellStyle name="Normal 46 2 2 2 2 3" xfId="63771"/>
    <cellStyle name="Normal 46 2 2 2 3" xfId="18842"/>
    <cellStyle name="Normal 46 2 2 2 3 2" xfId="43536"/>
    <cellStyle name="Normal 46 2 2 2 4" xfId="11302"/>
    <cellStyle name="Normal 46 2 2 2 4 2" xfId="36319"/>
    <cellStyle name="Normal 46 2 2 2 5" xfId="32446"/>
    <cellStyle name="Normal 46 2 2 3" xfId="5393"/>
    <cellStyle name="Normal 46 2 2 3 2" xfId="13060"/>
    <cellStyle name="Normal 46 2 2 3 2 2" xfId="38077"/>
    <cellStyle name="Normal 46 2 2 3 3" xfId="30515"/>
    <cellStyle name="Normal 46 2 2 4" xfId="9359"/>
    <cellStyle name="Normal 46 2 2 4 2" xfId="34376"/>
    <cellStyle name="Normal 46 2 2 5" xfId="28583"/>
    <cellStyle name="Normal 46 2 2 5 2" xfId="63772"/>
    <cellStyle name="Normal 46 2 2 6" xfId="63773"/>
    <cellStyle name="Normal 46 2 3" xfId="6337"/>
    <cellStyle name="Normal 46 2 3 2" xfId="21106"/>
    <cellStyle name="Normal 46 2 3 2 2" xfId="45667"/>
    <cellStyle name="Normal 46 2 3 2 3" xfId="63774"/>
    <cellStyle name="Normal 46 2 3 3" xfId="14527"/>
    <cellStyle name="Normal 46 2 3 3 2" xfId="39400"/>
    <cellStyle name="Normal 46 2 3 4" xfId="10291"/>
    <cellStyle name="Normal 46 2 3 4 2" xfId="35308"/>
    <cellStyle name="Normal 46 2 3 5" xfId="31435"/>
    <cellStyle name="Normal 46 2 4" xfId="4382"/>
    <cellStyle name="Normal 46 2 4 2" xfId="22117"/>
    <cellStyle name="Normal 46 2 4 2 2" xfId="46676"/>
    <cellStyle name="Normal 46 2 4 2 3" xfId="63775"/>
    <cellStyle name="Normal 46 2 4 3" xfId="13061"/>
    <cellStyle name="Normal 46 2 4 3 2" xfId="38078"/>
    <cellStyle name="Normal 46 2 4 4" xfId="29504"/>
    <cellStyle name="Normal 46 2 5" xfId="15763"/>
    <cellStyle name="Normal 46 2 5 2" xfId="23139"/>
    <cellStyle name="Normal 46 2 5 2 2" xfId="47682"/>
    <cellStyle name="Normal 46 2 5 2 3" xfId="63776"/>
    <cellStyle name="Normal 46 2 5 3" xfId="40560"/>
    <cellStyle name="Normal 46 2 5 4" xfId="63777"/>
    <cellStyle name="Normal 46 2 6" xfId="16823"/>
    <cellStyle name="Normal 46 2 6 2" xfId="24241"/>
    <cellStyle name="Normal 46 2 6 2 2" xfId="48780"/>
    <cellStyle name="Normal 46 2 6 2 3" xfId="63778"/>
    <cellStyle name="Normal 46 2 6 3" xfId="41575"/>
    <cellStyle name="Normal 46 2 6 4" xfId="63779"/>
    <cellStyle name="Normal 46 2 7" xfId="17905"/>
    <cellStyle name="Normal 46 2 7 2" xfId="25347"/>
    <cellStyle name="Normal 46 2 7 2 2" xfId="49870"/>
    <cellStyle name="Normal 46 2 7 2 3" xfId="63780"/>
    <cellStyle name="Normal 46 2 7 3" xfId="42604"/>
    <cellStyle name="Normal 46 2 7 4" xfId="63781"/>
    <cellStyle name="Normal 46 2 8" xfId="19794"/>
    <cellStyle name="Normal 46 2 8 2" xfId="44368"/>
    <cellStyle name="Normal 46 2 8 3" xfId="63782"/>
    <cellStyle name="Normal 46 2 9" xfId="8338"/>
    <cellStyle name="Normal 46 2 9 2" xfId="33355"/>
    <cellStyle name="Normal 46 3" xfId="1767"/>
    <cellStyle name="Normal 46 3 10" xfId="27571"/>
    <cellStyle name="Normal 46 3 10 2" xfId="63783"/>
    <cellStyle name="Normal 46 3 11" xfId="63784"/>
    <cellStyle name="Normal 46 3 2" xfId="6336"/>
    <cellStyle name="Normal 46 3 2 2" xfId="20198"/>
    <cellStyle name="Normal 46 3 2 2 2" xfId="44762"/>
    <cellStyle name="Normal 46 3 2 2 3" xfId="63785"/>
    <cellStyle name="Normal 46 3 2 3" xfId="13812"/>
    <cellStyle name="Normal 46 3 2 3 2" xfId="38720"/>
    <cellStyle name="Normal 46 3 2 4" xfId="10290"/>
    <cellStyle name="Normal 46 3 2 4 2" xfId="35307"/>
    <cellStyle name="Normal 46 3 2 5" xfId="31434"/>
    <cellStyle name="Normal 46 3 3" xfId="4381"/>
    <cellStyle name="Normal 46 3 3 2" xfId="21105"/>
    <cellStyle name="Normal 46 3 3 2 2" xfId="45666"/>
    <cellStyle name="Normal 46 3 3 2 3" xfId="63786"/>
    <cellStyle name="Normal 46 3 3 3" xfId="13062"/>
    <cellStyle name="Normal 46 3 3 3 2" xfId="38079"/>
    <cellStyle name="Normal 46 3 3 4" xfId="29503"/>
    <cellStyle name="Normal 46 3 4" xfId="14874"/>
    <cellStyle name="Normal 46 3 4 2" xfId="22116"/>
    <cellStyle name="Normal 46 3 4 2 2" xfId="46675"/>
    <cellStyle name="Normal 46 3 4 2 3" xfId="63787"/>
    <cellStyle name="Normal 46 3 4 3" xfId="39718"/>
    <cellStyle name="Normal 46 3 4 4" xfId="63788"/>
    <cellStyle name="Normal 46 3 5" xfId="15762"/>
    <cellStyle name="Normal 46 3 5 2" xfId="23138"/>
    <cellStyle name="Normal 46 3 5 2 2" xfId="47681"/>
    <cellStyle name="Normal 46 3 5 2 3" xfId="63789"/>
    <cellStyle name="Normal 46 3 5 3" xfId="40559"/>
    <cellStyle name="Normal 46 3 5 4" xfId="63790"/>
    <cellStyle name="Normal 46 3 6" xfId="16822"/>
    <cellStyle name="Normal 46 3 6 2" xfId="24240"/>
    <cellStyle name="Normal 46 3 6 2 2" xfId="48779"/>
    <cellStyle name="Normal 46 3 6 2 3" xfId="63791"/>
    <cellStyle name="Normal 46 3 6 3" xfId="41574"/>
    <cellStyle name="Normal 46 3 6 4" xfId="63792"/>
    <cellStyle name="Normal 46 3 7" xfId="17904"/>
    <cellStyle name="Normal 46 3 7 2" xfId="25346"/>
    <cellStyle name="Normal 46 3 7 2 2" xfId="49869"/>
    <cellStyle name="Normal 46 3 7 2 3" xfId="63793"/>
    <cellStyle name="Normal 46 3 7 3" xfId="42603"/>
    <cellStyle name="Normal 46 3 7 4" xfId="63794"/>
    <cellStyle name="Normal 46 3 8" xfId="19793"/>
    <cellStyle name="Normal 46 3 8 2" xfId="44367"/>
    <cellStyle name="Normal 46 3 8 3" xfId="63795"/>
    <cellStyle name="Normal 46 3 9" xfId="8337"/>
    <cellStyle name="Normal 46 3 9 2" xfId="33354"/>
    <cellStyle name="Normal 46 4" xfId="2650"/>
    <cellStyle name="Normal 46 5" xfId="3206"/>
    <cellStyle name="Normal 46 5 2" xfId="7371"/>
    <cellStyle name="Normal 46 5 2 2" xfId="26357"/>
    <cellStyle name="Normal 46 5 2 2 2" xfId="50880"/>
    <cellStyle name="Normal 46 5 2 3" xfId="11301"/>
    <cellStyle name="Normal 46 5 2 3 2" xfId="36318"/>
    <cellStyle name="Normal 46 5 2 4" xfId="32445"/>
    <cellStyle name="Normal 46 5 3" xfId="5392"/>
    <cellStyle name="Normal 46 5 3 2" xfId="13063"/>
    <cellStyle name="Normal 46 5 3 2 2" xfId="38080"/>
    <cellStyle name="Normal 46 5 3 3" xfId="30514"/>
    <cellStyle name="Normal 46 5 4" xfId="9358"/>
    <cellStyle name="Normal 46 5 4 2" xfId="34375"/>
    <cellStyle name="Normal 46 5 5" xfId="28582"/>
    <cellStyle name="Normal 46 6" xfId="3666"/>
    <cellStyle name="Normal 46 6 2" xfId="26678"/>
    <cellStyle name="Normal 46 7" xfId="63796"/>
    <cellStyle name="Normal 460" xfId="3435"/>
    <cellStyle name="Normal 460 2" xfId="7582"/>
    <cellStyle name="Normal 460 2 2" xfId="26924"/>
    <cellStyle name="Normal 460 2 2 2" xfId="51099"/>
    <cellStyle name="Normal 460 2 3" xfId="11512"/>
    <cellStyle name="Normal 460 2 3 2" xfId="36529"/>
    <cellStyle name="Normal 460 2 4" xfId="32656"/>
    <cellStyle name="Normal 460 3" xfId="5603"/>
    <cellStyle name="Normal 460 3 2" xfId="13064"/>
    <cellStyle name="Normal 460 3 2 2" xfId="38081"/>
    <cellStyle name="Normal 460 3 3" xfId="30725"/>
    <cellStyle name="Normal 460 4" xfId="26901"/>
    <cellStyle name="Normal 460 5" xfId="9578"/>
    <cellStyle name="Normal 460 5 2" xfId="34595"/>
    <cellStyle name="Normal 460 6" xfId="28793"/>
    <cellStyle name="Normal 461" xfId="3527"/>
    <cellStyle name="Normal 461 2" xfId="7665"/>
    <cellStyle name="Normal 461 2 2" xfId="26932"/>
    <cellStyle name="Normal 461 2 2 2" xfId="51105"/>
    <cellStyle name="Normal 461 2 3" xfId="11595"/>
    <cellStyle name="Normal 461 2 3 2" xfId="36612"/>
    <cellStyle name="Normal 461 2 4" xfId="32739"/>
    <cellStyle name="Normal 461 3" xfId="5686"/>
    <cellStyle name="Normal 461 3 2" xfId="13065"/>
    <cellStyle name="Normal 461 3 2 2" xfId="38082"/>
    <cellStyle name="Normal 461 3 3" xfId="30808"/>
    <cellStyle name="Normal 461 4" xfId="9662"/>
    <cellStyle name="Normal 461 4 2" xfId="34679"/>
    <cellStyle name="Normal 461 5" xfId="28876"/>
    <cellStyle name="Normal 462" xfId="3486"/>
    <cellStyle name="Normal 462 2" xfId="7625"/>
    <cellStyle name="Normal 462 2 2" xfId="26923"/>
    <cellStyle name="Normal 462 2 2 2" xfId="51098"/>
    <cellStyle name="Normal 462 2 3" xfId="11555"/>
    <cellStyle name="Normal 462 2 3 2" xfId="36572"/>
    <cellStyle name="Normal 462 2 4" xfId="32699"/>
    <cellStyle name="Normal 462 3" xfId="5646"/>
    <cellStyle name="Normal 462 3 2" xfId="13066"/>
    <cellStyle name="Normal 462 3 2 2" xfId="38083"/>
    <cellStyle name="Normal 462 3 3" xfId="30768"/>
    <cellStyle name="Normal 462 4" xfId="9622"/>
    <cellStyle name="Normal 462 4 2" xfId="34639"/>
    <cellStyle name="Normal 462 5" xfId="28836"/>
    <cellStyle name="Normal 463" xfId="3433"/>
    <cellStyle name="Normal 463 2" xfId="7580"/>
    <cellStyle name="Normal 463 2 2" xfId="26940"/>
    <cellStyle name="Normal 463 2 2 2" xfId="51113"/>
    <cellStyle name="Normal 463 2 3" xfId="11510"/>
    <cellStyle name="Normal 463 2 3 2" xfId="36527"/>
    <cellStyle name="Normal 463 2 4" xfId="32654"/>
    <cellStyle name="Normal 463 3" xfId="5601"/>
    <cellStyle name="Normal 463 3 2" xfId="13067"/>
    <cellStyle name="Normal 463 3 2 2" xfId="38084"/>
    <cellStyle name="Normal 463 3 3" xfId="30723"/>
    <cellStyle name="Normal 463 4" xfId="9576"/>
    <cellStyle name="Normal 463 4 2" xfId="34593"/>
    <cellStyle name="Normal 463 5" xfId="28791"/>
    <cellStyle name="Normal 464" xfId="3465"/>
    <cellStyle name="Normal 464 2" xfId="7608"/>
    <cellStyle name="Normal 464 2 2" xfId="26917"/>
    <cellStyle name="Normal 464 2 2 2" xfId="51094"/>
    <cellStyle name="Normal 464 2 3" xfId="11538"/>
    <cellStyle name="Normal 464 2 3 2" xfId="36555"/>
    <cellStyle name="Normal 464 2 4" xfId="32682"/>
    <cellStyle name="Normal 464 3" xfId="5629"/>
    <cellStyle name="Normal 464 3 2" xfId="13068"/>
    <cellStyle name="Normal 464 3 2 2" xfId="38085"/>
    <cellStyle name="Normal 464 3 3" xfId="30751"/>
    <cellStyle name="Normal 464 4" xfId="9605"/>
    <cellStyle name="Normal 464 4 2" xfId="34622"/>
    <cellStyle name="Normal 464 5" xfId="28819"/>
    <cellStyle name="Normal 465" xfId="3434"/>
    <cellStyle name="Normal 465 2" xfId="7581"/>
    <cellStyle name="Normal 465 2 2" xfId="26919"/>
    <cellStyle name="Normal 465 2 2 2" xfId="51095"/>
    <cellStyle name="Normal 465 2 3" xfId="11511"/>
    <cellStyle name="Normal 465 2 3 2" xfId="36528"/>
    <cellStyle name="Normal 465 2 4" xfId="32655"/>
    <cellStyle name="Normal 465 3" xfId="5602"/>
    <cellStyle name="Normal 465 3 2" xfId="13069"/>
    <cellStyle name="Normal 465 3 2 2" xfId="38086"/>
    <cellStyle name="Normal 465 3 3" xfId="30724"/>
    <cellStyle name="Normal 465 4" xfId="9577"/>
    <cellStyle name="Normal 465 4 2" xfId="34594"/>
    <cellStyle name="Normal 465 5" xfId="28792"/>
    <cellStyle name="Normal 466" xfId="3482"/>
    <cellStyle name="Normal 466 2" xfId="7622"/>
    <cellStyle name="Normal 466 2 2" xfId="26935"/>
    <cellStyle name="Normal 466 2 2 2" xfId="51108"/>
    <cellStyle name="Normal 466 2 3" xfId="11552"/>
    <cellStyle name="Normal 466 2 3 2" xfId="36569"/>
    <cellStyle name="Normal 466 2 4" xfId="32696"/>
    <cellStyle name="Normal 466 3" xfId="5643"/>
    <cellStyle name="Normal 466 3 2" xfId="13070"/>
    <cellStyle name="Normal 466 3 2 2" xfId="38087"/>
    <cellStyle name="Normal 466 3 3" xfId="30765"/>
    <cellStyle name="Normal 466 4" xfId="9619"/>
    <cellStyle name="Normal 466 4 2" xfId="34636"/>
    <cellStyle name="Normal 466 5" xfId="28833"/>
    <cellStyle name="Normal 467" xfId="3480"/>
    <cellStyle name="Normal 467 2" xfId="7620"/>
    <cellStyle name="Normal 467 2 2" xfId="26931"/>
    <cellStyle name="Normal 467 2 2 2" xfId="51104"/>
    <cellStyle name="Normal 467 2 3" xfId="11550"/>
    <cellStyle name="Normal 467 2 3 2" xfId="36567"/>
    <cellStyle name="Normal 467 2 4" xfId="32694"/>
    <cellStyle name="Normal 467 3" xfId="5641"/>
    <cellStyle name="Normal 467 3 2" xfId="13071"/>
    <cellStyle name="Normal 467 3 2 2" xfId="38088"/>
    <cellStyle name="Normal 467 3 3" xfId="30763"/>
    <cellStyle name="Normal 467 4" xfId="9617"/>
    <cellStyle name="Normal 467 4 2" xfId="34634"/>
    <cellStyle name="Normal 467 5" xfId="28831"/>
    <cellStyle name="Normal 468" xfId="3452"/>
    <cellStyle name="Normal 468 2" xfId="7597"/>
    <cellStyle name="Normal 468 2 2" xfId="26936"/>
    <cellStyle name="Normal 468 2 2 2" xfId="51109"/>
    <cellStyle name="Normal 468 2 3" xfId="11527"/>
    <cellStyle name="Normal 468 2 3 2" xfId="36544"/>
    <cellStyle name="Normal 468 2 4" xfId="32671"/>
    <cellStyle name="Normal 468 3" xfId="5618"/>
    <cellStyle name="Normal 468 3 2" xfId="13072"/>
    <cellStyle name="Normal 468 3 2 2" xfId="38089"/>
    <cellStyle name="Normal 468 3 3" xfId="30740"/>
    <cellStyle name="Normal 468 4" xfId="9593"/>
    <cellStyle name="Normal 468 4 2" xfId="34610"/>
    <cellStyle name="Normal 468 5" xfId="28808"/>
    <cellStyle name="Normal 469" xfId="3485"/>
    <cellStyle name="Normal 469 2" xfId="7624"/>
    <cellStyle name="Normal 469 2 2" xfId="26951"/>
    <cellStyle name="Normal 469 2 2 2" xfId="51123"/>
    <cellStyle name="Normal 469 2 3" xfId="11554"/>
    <cellStyle name="Normal 469 2 3 2" xfId="36571"/>
    <cellStyle name="Normal 469 2 4" xfId="32698"/>
    <cellStyle name="Normal 469 3" xfId="5645"/>
    <cellStyle name="Normal 469 3 2" xfId="13073"/>
    <cellStyle name="Normal 469 3 2 2" xfId="38090"/>
    <cellStyle name="Normal 469 3 3" xfId="30767"/>
    <cellStyle name="Normal 469 4" xfId="9621"/>
    <cellStyle name="Normal 469 4 2" xfId="34638"/>
    <cellStyle name="Normal 469 5" xfId="28835"/>
    <cellStyle name="Normal 47" xfId="613"/>
    <cellStyle name="Normal 47 2" xfId="1770"/>
    <cellStyle name="Normal 47 2 10" xfId="27574"/>
    <cellStyle name="Normal 47 2 10 2" xfId="63797"/>
    <cellStyle name="Normal 47 2 11" xfId="63798"/>
    <cellStyle name="Normal 47 2 2" xfId="3209"/>
    <cellStyle name="Normal 47 2 2 2" xfId="7374"/>
    <cellStyle name="Normal 47 2 2 2 2" xfId="26360"/>
    <cellStyle name="Normal 47 2 2 2 2 2" xfId="50883"/>
    <cellStyle name="Normal 47 2 2 2 2 3" xfId="63799"/>
    <cellStyle name="Normal 47 2 2 2 3" xfId="18843"/>
    <cellStyle name="Normal 47 2 2 2 3 2" xfId="43537"/>
    <cellStyle name="Normal 47 2 2 2 4" xfId="11304"/>
    <cellStyle name="Normal 47 2 2 2 4 2" xfId="36321"/>
    <cellStyle name="Normal 47 2 2 2 5" xfId="32448"/>
    <cellStyle name="Normal 47 2 2 3" xfId="5395"/>
    <cellStyle name="Normal 47 2 2 3 2" xfId="13074"/>
    <cellStyle name="Normal 47 2 2 3 2 2" xfId="38091"/>
    <cellStyle name="Normal 47 2 2 3 3" xfId="30517"/>
    <cellStyle name="Normal 47 2 2 4" xfId="9361"/>
    <cellStyle name="Normal 47 2 2 4 2" xfId="34378"/>
    <cellStyle name="Normal 47 2 2 5" xfId="28585"/>
    <cellStyle name="Normal 47 2 2 5 2" xfId="63800"/>
    <cellStyle name="Normal 47 2 2 6" xfId="63801"/>
    <cellStyle name="Normal 47 2 3" xfId="6339"/>
    <cellStyle name="Normal 47 2 3 2" xfId="21108"/>
    <cellStyle name="Normal 47 2 3 2 2" xfId="45669"/>
    <cellStyle name="Normal 47 2 3 2 3" xfId="63802"/>
    <cellStyle name="Normal 47 2 3 3" xfId="14528"/>
    <cellStyle name="Normal 47 2 3 3 2" xfId="39401"/>
    <cellStyle name="Normal 47 2 3 4" xfId="10293"/>
    <cellStyle name="Normal 47 2 3 4 2" xfId="35310"/>
    <cellStyle name="Normal 47 2 3 5" xfId="31437"/>
    <cellStyle name="Normal 47 2 4" xfId="4384"/>
    <cellStyle name="Normal 47 2 4 2" xfId="22119"/>
    <cellStyle name="Normal 47 2 4 2 2" xfId="46678"/>
    <cellStyle name="Normal 47 2 4 2 3" xfId="63803"/>
    <cellStyle name="Normal 47 2 4 3" xfId="13075"/>
    <cellStyle name="Normal 47 2 4 3 2" xfId="38092"/>
    <cellStyle name="Normal 47 2 4 4" xfId="29506"/>
    <cellStyle name="Normal 47 2 5" xfId="15765"/>
    <cellStyle name="Normal 47 2 5 2" xfId="23141"/>
    <cellStyle name="Normal 47 2 5 2 2" xfId="47684"/>
    <cellStyle name="Normal 47 2 5 2 3" xfId="63804"/>
    <cellStyle name="Normal 47 2 5 3" xfId="40562"/>
    <cellStyle name="Normal 47 2 5 4" xfId="63805"/>
    <cellStyle name="Normal 47 2 6" xfId="16825"/>
    <cellStyle name="Normal 47 2 6 2" xfId="24243"/>
    <cellStyle name="Normal 47 2 6 2 2" xfId="48782"/>
    <cellStyle name="Normal 47 2 6 2 3" xfId="63806"/>
    <cellStyle name="Normal 47 2 6 3" xfId="41577"/>
    <cellStyle name="Normal 47 2 6 4" xfId="63807"/>
    <cellStyle name="Normal 47 2 7" xfId="17907"/>
    <cellStyle name="Normal 47 2 7 2" xfId="25349"/>
    <cellStyle name="Normal 47 2 7 2 2" xfId="49872"/>
    <cellStyle name="Normal 47 2 7 2 3" xfId="63808"/>
    <cellStyle name="Normal 47 2 7 3" xfId="42606"/>
    <cellStyle name="Normal 47 2 7 4" xfId="63809"/>
    <cellStyle name="Normal 47 2 8" xfId="19796"/>
    <cellStyle name="Normal 47 2 8 2" xfId="44370"/>
    <cellStyle name="Normal 47 2 8 3" xfId="63810"/>
    <cellStyle name="Normal 47 2 9" xfId="8340"/>
    <cellStyle name="Normal 47 2 9 2" xfId="33357"/>
    <cellStyle name="Normal 47 3" xfId="1769"/>
    <cellStyle name="Normal 47 3 10" xfId="27573"/>
    <cellStyle name="Normal 47 3 10 2" xfId="63811"/>
    <cellStyle name="Normal 47 3 11" xfId="63812"/>
    <cellStyle name="Normal 47 3 2" xfId="6338"/>
    <cellStyle name="Normal 47 3 2 2" xfId="20199"/>
    <cellStyle name="Normal 47 3 2 2 2" xfId="44763"/>
    <cellStyle name="Normal 47 3 2 2 3" xfId="63813"/>
    <cellStyle name="Normal 47 3 2 3" xfId="13813"/>
    <cellStyle name="Normal 47 3 2 3 2" xfId="38721"/>
    <cellStyle name="Normal 47 3 2 4" xfId="10292"/>
    <cellStyle name="Normal 47 3 2 4 2" xfId="35309"/>
    <cellStyle name="Normal 47 3 2 5" xfId="31436"/>
    <cellStyle name="Normal 47 3 3" xfId="4383"/>
    <cellStyle name="Normal 47 3 3 2" xfId="21107"/>
    <cellStyle name="Normal 47 3 3 2 2" xfId="45668"/>
    <cellStyle name="Normal 47 3 3 2 3" xfId="63814"/>
    <cellStyle name="Normal 47 3 3 3" xfId="13076"/>
    <cellStyle name="Normal 47 3 3 3 2" xfId="38093"/>
    <cellStyle name="Normal 47 3 3 4" xfId="29505"/>
    <cellStyle name="Normal 47 3 4" xfId="14875"/>
    <cellStyle name="Normal 47 3 4 2" xfId="22118"/>
    <cellStyle name="Normal 47 3 4 2 2" xfId="46677"/>
    <cellStyle name="Normal 47 3 4 2 3" xfId="63815"/>
    <cellStyle name="Normal 47 3 4 3" xfId="39719"/>
    <cellStyle name="Normal 47 3 4 4" xfId="63816"/>
    <cellStyle name="Normal 47 3 5" xfId="15764"/>
    <cellStyle name="Normal 47 3 5 2" xfId="23140"/>
    <cellStyle name="Normal 47 3 5 2 2" xfId="47683"/>
    <cellStyle name="Normal 47 3 5 2 3" xfId="63817"/>
    <cellStyle name="Normal 47 3 5 3" xfId="40561"/>
    <cellStyle name="Normal 47 3 5 4" xfId="63818"/>
    <cellStyle name="Normal 47 3 6" xfId="16824"/>
    <cellStyle name="Normal 47 3 6 2" xfId="24242"/>
    <cellStyle name="Normal 47 3 6 2 2" xfId="48781"/>
    <cellStyle name="Normal 47 3 6 2 3" xfId="63819"/>
    <cellStyle name="Normal 47 3 6 3" xfId="41576"/>
    <cellStyle name="Normal 47 3 6 4" xfId="63820"/>
    <cellStyle name="Normal 47 3 7" xfId="17906"/>
    <cellStyle name="Normal 47 3 7 2" xfId="25348"/>
    <cellStyle name="Normal 47 3 7 2 2" xfId="49871"/>
    <cellStyle name="Normal 47 3 7 2 3" xfId="63821"/>
    <cellStyle name="Normal 47 3 7 3" xfId="42605"/>
    <cellStyle name="Normal 47 3 7 4" xfId="63822"/>
    <cellStyle name="Normal 47 3 8" xfId="19795"/>
    <cellStyle name="Normal 47 3 8 2" xfId="44369"/>
    <cellStyle name="Normal 47 3 8 3" xfId="63823"/>
    <cellStyle name="Normal 47 3 9" xfId="8339"/>
    <cellStyle name="Normal 47 3 9 2" xfId="33356"/>
    <cellStyle name="Normal 47 4" xfId="2651"/>
    <cellStyle name="Normal 47 5" xfId="3208"/>
    <cellStyle name="Normal 47 5 2" xfId="7373"/>
    <cellStyle name="Normal 47 5 2 2" xfId="26359"/>
    <cellStyle name="Normal 47 5 2 2 2" xfId="50882"/>
    <cellStyle name="Normal 47 5 2 3" xfId="11303"/>
    <cellStyle name="Normal 47 5 2 3 2" xfId="36320"/>
    <cellStyle name="Normal 47 5 2 4" xfId="32447"/>
    <cellStyle name="Normal 47 5 3" xfId="5394"/>
    <cellStyle name="Normal 47 5 3 2" xfId="13077"/>
    <cellStyle name="Normal 47 5 3 2 2" xfId="38094"/>
    <cellStyle name="Normal 47 5 3 3" xfId="30516"/>
    <cellStyle name="Normal 47 5 4" xfId="9360"/>
    <cellStyle name="Normal 47 5 4 2" xfId="34377"/>
    <cellStyle name="Normal 47 5 5" xfId="28584"/>
    <cellStyle name="Normal 47 6" xfId="3621"/>
    <cellStyle name="Normal 47 6 2" xfId="26880"/>
    <cellStyle name="Normal 47 7" xfId="63824"/>
    <cellStyle name="Normal 470" xfId="3530"/>
    <cellStyle name="Normal 470 2" xfId="7668"/>
    <cellStyle name="Normal 470 2 2" xfId="26945"/>
    <cellStyle name="Normal 470 2 2 2" xfId="51117"/>
    <cellStyle name="Normal 470 2 3" xfId="11598"/>
    <cellStyle name="Normal 470 2 3 2" xfId="36615"/>
    <cellStyle name="Normal 470 2 4" xfId="32742"/>
    <cellStyle name="Normal 470 3" xfId="5689"/>
    <cellStyle name="Normal 470 3 2" xfId="13078"/>
    <cellStyle name="Normal 470 3 2 2" xfId="38095"/>
    <cellStyle name="Normal 470 3 3" xfId="30811"/>
    <cellStyle name="Normal 470 4" xfId="9665"/>
    <cellStyle name="Normal 470 4 2" xfId="34682"/>
    <cellStyle name="Normal 470 5" xfId="28879"/>
    <cellStyle name="Normal 471" xfId="3466"/>
    <cellStyle name="Normal 471 2" xfId="7609"/>
    <cellStyle name="Normal 471 2 2" xfId="26915"/>
    <cellStyle name="Normal 471 2 2 2" xfId="51093"/>
    <cellStyle name="Normal 471 2 3" xfId="11539"/>
    <cellStyle name="Normal 471 2 3 2" xfId="36556"/>
    <cellStyle name="Normal 471 2 4" xfId="32683"/>
    <cellStyle name="Normal 471 3" xfId="5630"/>
    <cellStyle name="Normal 471 3 2" xfId="13079"/>
    <cellStyle name="Normal 471 3 2 2" xfId="38096"/>
    <cellStyle name="Normal 471 3 3" xfId="30752"/>
    <cellStyle name="Normal 471 4" xfId="9606"/>
    <cellStyle name="Normal 471 4 2" xfId="34623"/>
    <cellStyle name="Normal 471 5" xfId="28820"/>
    <cellStyle name="Normal 472" xfId="3526"/>
    <cellStyle name="Normal 472 2" xfId="7664"/>
    <cellStyle name="Normal 472 2 2" xfId="26938"/>
    <cellStyle name="Normal 472 2 2 2" xfId="51111"/>
    <cellStyle name="Normal 472 2 3" xfId="11594"/>
    <cellStyle name="Normal 472 2 3 2" xfId="36611"/>
    <cellStyle name="Normal 472 2 4" xfId="32738"/>
    <cellStyle name="Normal 472 3" xfId="5685"/>
    <cellStyle name="Normal 472 3 2" xfId="13080"/>
    <cellStyle name="Normal 472 3 2 2" xfId="38097"/>
    <cellStyle name="Normal 472 3 3" xfId="30807"/>
    <cellStyle name="Normal 472 4" xfId="9661"/>
    <cellStyle name="Normal 472 4 2" xfId="34678"/>
    <cellStyle name="Normal 472 5" xfId="28875"/>
    <cellStyle name="Normal 473" xfId="3488"/>
    <cellStyle name="Normal 473 2" xfId="7626"/>
    <cellStyle name="Normal 473 2 2" xfId="14678"/>
    <cellStyle name="Normal 473 2 2 2" xfId="39542"/>
    <cellStyle name="Normal 473 2 3" xfId="11556"/>
    <cellStyle name="Normal 473 2 3 2" xfId="36573"/>
    <cellStyle name="Normal 473 2 4" xfId="32700"/>
    <cellStyle name="Normal 473 3" xfId="5647"/>
    <cellStyle name="Normal 473 3 2" xfId="13081"/>
    <cellStyle name="Normal 473 3 2 2" xfId="38098"/>
    <cellStyle name="Normal 473 3 3" xfId="30769"/>
    <cellStyle name="Normal 473 4" xfId="9623"/>
    <cellStyle name="Normal 473 4 2" xfId="34640"/>
    <cellStyle name="Normal 473 5" xfId="28837"/>
    <cellStyle name="Normal 474" xfId="3532"/>
    <cellStyle name="Normal 474 2" xfId="7670"/>
    <cellStyle name="Normal 474 2 2" xfId="26937"/>
    <cellStyle name="Normal 474 2 2 2" xfId="51110"/>
    <cellStyle name="Normal 474 2 3" xfId="11600"/>
    <cellStyle name="Normal 474 2 3 2" xfId="36617"/>
    <cellStyle name="Normal 474 2 4" xfId="32744"/>
    <cellStyle name="Normal 474 3" xfId="5691"/>
    <cellStyle name="Normal 474 3 2" xfId="13082"/>
    <cellStyle name="Normal 474 3 2 2" xfId="38099"/>
    <cellStyle name="Normal 474 3 3" xfId="30813"/>
    <cellStyle name="Normal 474 4" xfId="9667"/>
    <cellStyle name="Normal 474 4 2" xfId="34684"/>
    <cellStyle name="Normal 474 5" xfId="28881"/>
    <cellStyle name="Normal 475" xfId="3449"/>
    <cellStyle name="Normal 476" xfId="3578"/>
    <cellStyle name="Normal 477" xfId="3657"/>
    <cellStyle name="Normal 478" xfId="3594"/>
    <cellStyle name="Normal 479" xfId="3606"/>
    <cellStyle name="Normal 48" xfId="614"/>
    <cellStyle name="Normal 48 2" xfId="1772"/>
    <cellStyle name="Normal 48 2 10" xfId="27576"/>
    <cellStyle name="Normal 48 2 10 2" xfId="63825"/>
    <cellStyle name="Normal 48 2 11" xfId="63826"/>
    <cellStyle name="Normal 48 2 2" xfId="3211"/>
    <cellStyle name="Normal 48 2 2 2" xfId="7376"/>
    <cellStyle name="Normal 48 2 2 2 2" xfId="26362"/>
    <cellStyle name="Normal 48 2 2 2 2 2" xfId="50885"/>
    <cellStyle name="Normal 48 2 2 2 2 3" xfId="63827"/>
    <cellStyle name="Normal 48 2 2 2 3" xfId="18844"/>
    <cellStyle name="Normal 48 2 2 2 3 2" xfId="43538"/>
    <cellStyle name="Normal 48 2 2 2 4" xfId="11306"/>
    <cellStyle name="Normal 48 2 2 2 4 2" xfId="36323"/>
    <cellStyle name="Normal 48 2 2 2 5" xfId="32450"/>
    <cellStyle name="Normal 48 2 2 3" xfId="5397"/>
    <cellStyle name="Normal 48 2 2 3 2" xfId="13083"/>
    <cellStyle name="Normal 48 2 2 3 2 2" xfId="38100"/>
    <cellStyle name="Normal 48 2 2 3 3" xfId="30519"/>
    <cellStyle name="Normal 48 2 2 4" xfId="9363"/>
    <cellStyle name="Normal 48 2 2 4 2" xfId="34380"/>
    <cellStyle name="Normal 48 2 2 5" xfId="28587"/>
    <cellStyle name="Normal 48 2 2 5 2" xfId="63828"/>
    <cellStyle name="Normal 48 2 2 6" xfId="63829"/>
    <cellStyle name="Normal 48 2 3" xfId="6341"/>
    <cellStyle name="Normal 48 2 3 2" xfId="21110"/>
    <cellStyle name="Normal 48 2 3 2 2" xfId="45671"/>
    <cellStyle name="Normal 48 2 3 2 3" xfId="63830"/>
    <cellStyle name="Normal 48 2 3 3" xfId="14529"/>
    <cellStyle name="Normal 48 2 3 3 2" xfId="39402"/>
    <cellStyle name="Normal 48 2 3 4" xfId="10295"/>
    <cellStyle name="Normal 48 2 3 4 2" xfId="35312"/>
    <cellStyle name="Normal 48 2 3 5" xfId="31439"/>
    <cellStyle name="Normal 48 2 4" xfId="4386"/>
    <cellStyle name="Normal 48 2 4 2" xfId="22121"/>
    <cellStyle name="Normal 48 2 4 2 2" xfId="46680"/>
    <cellStyle name="Normal 48 2 4 2 3" xfId="63831"/>
    <cellStyle name="Normal 48 2 4 3" xfId="13084"/>
    <cellStyle name="Normal 48 2 4 3 2" xfId="38101"/>
    <cellStyle name="Normal 48 2 4 4" xfId="29508"/>
    <cellStyle name="Normal 48 2 5" xfId="15767"/>
    <cellStyle name="Normal 48 2 5 2" xfId="23143"/>
    <cellStyle name="Normal 48 2 5 2 2" xfId="47686"/>
    <cellStyle name="Normal 48 2 5 2 3" xfId="63832"/>
    <cellStyle name="Normal 48 2 5 3" xfId="40564"/>
    <cellStyle name="Normal 48 2 5 4" xfId="63833"/>
    <cellStyle name="Normal 48 2 6" xfId="16827"/>
    <cellStyle name="Normal 48 2 6 2" xfId="24245"/>
    <cellStyle name="Normal 48 2 6 2 2" xfId="48784"/>
    <cellStyle name="Normal 48 2 6 2 3" xfId="63834"/>
    <cellStyle name="Normal 48 2 6 3" xfId="41579"/>
    <cellStyle name="Normal 48 2 6 4" xfId="63835"/>
    <cellStyle name="Normal 48 2 7" xfId="17909"/>
    <cellStyle name="Normal 48 2 7 2" xfId="25351"/>
    <cellStyle name="Normal 48 2 7 2 2" xfId="49874"/>
    <cellStyle name="Normal 48 2 7 2 3" xfId="63836"/>
    <cellStyle name="Normal 48 2 7 3" xfId="42608"/>
    <cellStyle name="Normal 48 2 7 4" xfId="63837"/>
    <cellStyle name="Normal 48 2 8" xfId="19798"/>
    <cellStyle name="Normal 48 2 8 2" xfId="44372"/>
    <cellStyle name="Normal 48 2 8 3" xfId="63838"/>
    <cellStyle name="Normal 48 2 9" xfId="8342"/>
    <cellStyle name="Normal 48 2 9 2" xfId="33359"/>
    <cellStyle name="Normal 48 3" xfId="1771"/>
    <cellStyle name="Normal 48 3 10" xfId="27575"/>
    <cellStyle name="Normal 48 3 10 2" xfId="63839"/>
    <cellStyle name="Normal 48 3 11" xfId="63840"/>
    <cellStyle name="Normal 48 3 2" xfId="6340"/>
    <cellStyle name="Normal 48 3 2 2" xfId="20200"/>
    <cellStyle name="Normal 48 3 2 2 2" xfId="44764"/>
    <cellStyle name="Normal 48 3 2 2 3" xfId="63841"/>
    <cellStyle name="Normal 48 3 2 3" xfId="13814"/>
    <cellStyle name="Normal 48 3 2 3 2" xfId="38722"/>
    <cellStyle name="Normal 48 3 2 4" xfId="10294"/>
    <cellStyle name="Normal 48 3 2 4 2" xfId="35311"/>
    <cellStyle name="Normal 48 3 2 5" xfId="31438"/>
    <cellStyle name="Normal 48 3 3" xfId="4385"/>
    <cellStyle name="Normal 48 3 3 2" xfId="21109"/>
    <cellStyle name="Normal 48 3 3 2 2" xfId="45670"/>
    <cellStyle name="Normal 48 3 3 2 3" xfId="63842"/>
    <cellStyle name="Normal 48 3 3 3" xfId="13085"/>
    <cellStyle name="Normal 48 3 3 3 2" xfId="38102"/>
    <cellStyle name="Normal 48 3 3 4" xfId="29507"/>
    <cellStyle name="Normal 48 3 4" xfId="14876"/>
    <cellStyle name="Normal 48 3 4 2" xfId="22120"/>
    <cellStyle name="Normal 48 3 4 2 2" xfId="46679"/>
    <cellStyle name="Normal 48 3 4 2 3" xfId="63843"/>
    <cellStyle name="Normal 48 3 4 3" xfId="39720"/>
    <cellStyle name="Normal 48 3 4 4" xfId="63844"/>
    <cellStyle name="Normal 48 3 5" xfId="15766"/>
    <cellStyle name="Normal 48 3 5 2" xfId="23142"/>
    <cellStyle name="Normal 48 3 5 2 2" xfId="47685"/>
    <cellStyle name="Normal 48 3 5 2 3" xfId="63845"/>
    <cellStyle name="Normal 48 3 5 3" xfId="40563"/>
    <cellStyle name="Normal 48 3 5 4" xfId="63846"/>
    <cellStyle name="Normal 48 3 6" xfId="16826"/>
    <cellStyle name="Normal 48 3 6 2" xfId="24244"/>
    <cellStyle name="Normal 48 3 6 2 2" xfId="48783"/>
    <cellStyle name="Normal 48 3 6 2 3" xfId="63847"/>
    <cellStyle name="Normal 48 3 6 3" xfId="41578"/>
    <cellStyle name="Normal 48 3 6 4" xfId="63848"/>
    <cellStyle name="Normal 48 3 7" xfId="17908"/>
    <cellStyle name="Normal 48 3 7 2" xfId="25350"/>
    <cellStyle name="Normal 48 3 7 2 2" xfId="49873"/>
    <cellStyle name="Normal 48 3 7 2 3" xfId="63849"/>
    <cellStyle name="Normal 48 3 7 3" xfId="42607"/>
    <cellStyle name="Normal 48 3 7 4" xfId="63850"/>
    <cellStyle name="Normal 48 3 8" xfId="19797"/>
    <cellStyle name="Normal 48 3 8 2" xfId="44371"/>
    <cellStyle name="Normal 48 3 8 3" xfId="63851"/>
    <cellStyle name="Normal 48 3 9" xfId="8341"/>
    <cellStyle name="Normal 48 3 9 2" xfId="33358"/>
    <cellStyle name="Normal 48 4" xfId="3210"/>
    <cellStyle name="Normal 48 4 2" xfId="7375"/>
    <cellStyle name="Normal 48 4 2 2" xfId="26361"/>
    <cellStyle name="Normal 48 4 2 2 2" xfId="50884"/>
    <cellStyle name="Normal 48 4 2 3" xfId="11305"/>
    <cellStyle name="Normal 48 4 2 3 2" xfId="36322"/>
    <cellStyle name="Normal 48 4 2 4" xfId="32449"/>
    <cellStyle name="Normal 48 4 3" xfId="5396"/>
    <cellStyle name="Normal 48 4 3 2" xfId="13086"/>
    <cellStyle name="Normal 48 4 3 2 2" xfId="38103"/>
    <cellStyle name="Normal 48 4 3 3" xfId="30518"/>
    <cellStyle name="Normal 48 4 4" xfId="9362"/>
    <cellStyle name="Normal 48 4 4 2" xfId="34379"/>
    <cellStyle name="Normal 48 4 5" xfId="28586"/>
    <cellStyle name="Normal 48 5" xfId="3653"/>
    <cellStyle name="Normal 48 5 2" xfId="26847"/>
    <cellStyle name="Normal 48 6" xfId="63852"/>
    <cellStyle name="Normal 480" xfId="3715"/>
    <cellStyle name="Normal 481" xfId="3607"/>
    <cellStyle name="Normal 482" xfId="3576"/>
    <cellStyle name="Normal 483" xfId="3651"/>
    <cellStyle name="Normal 484" xfId="544"/>
    <cellStyle name="Normal 485" xfId="3711"/>
    <cellStyle name="Normal 485 2" xfId="5703"/>
    <cellStyle name="Normal 485 2 2" xfId="13087"/>
    <cellStyle name="Normal 485 2 2 2" xfId="38104"/>
    <cellStyle name="Normal 485 2 3" xfId="30825"/>
    <cellStyle name="Normal 485 3" xfId="9679"/>
    <cellStyle name="Normal 485 3 2" xfId="34696"/>
    <cellStyle name="Normal 485 4" xfId="28893"/>
    <cellStyle name="Normal 486" xfId="3588"/>
    <cellStyle name="Normal 486 2" xfId="5698"/>
    <cellStyle name="Normal 486 2 2" xfId="13088"/>
    <cellStyle name="Normal 486 2 2 2" xfId="38105"/>
    <cellStyle name="Normal 486 2 3" xfId="30820"/>
    <cellStyle name="Normal 486 3" xfId="9674"/>
    <cellStyle name="Normal 486 3 2" xfId="34691"/>
    <cellStyle name="Normal 486 4" xfId="28888"/>
    <cellStyle name="Normal 487" xfId="3614"/>
    <cellStyle name="Normal 487 2" xfId="5700"/>
    <cellStyle name="Normal 487 2 2" xfId="13089"/>
    <cellStyle name="Normal 487 2 2 2" xfId="38106"/>
    <cellStyle name="Normal 487 2 3" xfId="30822"/>
    <cellStyle name="Normal 487 3" xfId="9676"/>
    <cellStyle name="Normal 487 3 2" xfId="34693"/>
    <cellStyle name="Normal 487 4" xfId="28890"/>
    <cellStyle name="Normal 488" xfId="3595"/>
    <cellStyle name="Normal 488 2" xfId="5699"/>
    <cellStyle name="Normal 488 2 2" xfId="13090"/>
    <cellStyle name="Normal 488 2 2 2" xfId="38107"/>
    <cellStyle name="Normal 488 2 3" xfId="30821"/>
    <cellStyle name="Normal 488 3" xfId="9675"/>
    <cellStyle name="Normal 488 3 2" xfId="34692"/>
    <cellStyle name="Normal 488 4" xfId="28889"/>
    <cellStyle name="Normal 489" xfId="3559"/>
    <cellStyle name="Normal 489 2" xfId="5694"/>
    <cellStyle name="Normal 489 2 2" xfId="13091"/>
    <cellStyle name="Normal 489 2 2 2" xfId="38108"/>
    <cellStyle name="Normal 489 2 3" xfId="30816"/>
    <cellStyle name="Normal 489 3" xfId="9670"/>
    <cellStyle name="Normal 489 3 2" xfId="34687"/>
    <cellStyle name="Normal 489 4" xfId="28884"/>
    <cellStyle name="Normal 49" xfId="606"/>
    <cellStyle name="Normal 49 2" xfId="1774"/>
    <cellStyle name="Normal 49 2 10" xfId="27578"/>
    <cellStyle name="Normal 49 2 10 2" xfId="63853"/>
    <cellStyle name="Normal 49 2 11" xfId="63854"/>
    <cellStyle name="Normal 49 2 2" xfId="3213"/>
    <cellStyle name="Normal 49 2 2 2" xfId="7378"/>
    <cellStyle name="Normal 49 2 2 2 2" xfId="26364"/>
    <cellStyle name="Normal 49 2 2 2 2 2" xfId="50887"/>
    <cellStyle name="Normal 49 2 2 2 2 3" xfId="63855"/>
    <cellStyle name="Normal 49 2 2 2 3" xfId="18845"/>
    <cellStyle name="Normal 49 2 2 2 3 2" xfId="43539"/>
    <cellStyle name="Normal 49 2 2 2 4" xfId="11308"/>
    <cellStyle name="Normal 49 2 2 2 4 2" xfId="36325"/>
    <cellStyle name="Normal 49 2 2 2 5" xfId="32452"/>
    <cellStyle name="Normal 49 2 2 3" xfId="5399"/>
    <cellStyle name="Normal 49 2 2 3 2" xfId="13092"/>
    <cellStyle name="Normal 49 2 2 3 2 2" xfId="38109"/>
    <cellStyle name="Normal 49 2 2 3 3" xfId="30521"/>
    <cellStyle name="Normal 49 2 2 4" xfId="9365"/>
    <cellStyle name="Normal 49 2 2 4 2" xfId="34382"/>
    <cellStyle name="Normal 49 2 2 5" xfId="28589"/>
    <cellStyle name="Normal 49 2 2 5 2" xfId="63856"/>
    <cellStyle name="Normal 49 2 2 6" xfId="63857"/>
    <cellStyle name="Normal 49 2 3" xfId="6343"/>
    <cellStyle name="Normal 49 2 3 2" xfId="21112"/>
    <cellStyle name="Normal 49 2 3 2 2" xfId="45673"/>
    <cellStyle name="Normal 49 2 3 2 3" xfId="63858"/>
    <cellStyle name="Normal 49 2 3 3" xfId="14530"/>
    <cellStyle name="Normal 49 2 3 3 2" xfId="39403"/>
    <cellStyle name="Normal 49 2 3 4" xfId="10297"/>
    <cellStyle name="Normal 49 2 3 4 2" xfId="35314"/>
    <cellStyle name="Normal 49 2 3 5" xfId="31441"/>
    <cellStyle name="Normal 49 2 4" xfId="4388"/>
    <cellStyle name="Normal 49 2 4 2" xfId="22123"/>
    <cellStyle name="Normal 49 2 4 2 2" xfId="46682"/>
    <cellStyle name="Normal 49 2 4 2 3" xfId="63859"/>
    <cellStyle name="Normal 49 2 4 3" xfId="13093"/>
    <cellStyle name="Normal 49 2 4 3 2" xfId="38110"/>
    <cellStyle name="Normal 49 2 4 4" xfId="29510"/>
    <cellStyle name="Normal 49 2 5" xfId="15769"/>
    <cellStyle name="Normal 49 2 5 2" xfId="23145"/>
    <cellStyle name="Normal 49 2 5 2 2" xfId="47688"/>
    <cellStyle name="Normal 49 2 5 2 3" xfId="63860"/>
    <cellStyle name="Normal 49 2 5 3" xfId="40566"/>
    <cellStyle name="Normal 49 2 5 4" xfId="63861"/>
    <cellStyle name="Normal 49 2 6" xfId="16829"/>
    <cellStyle name="Normal 49 2 6 2" xfId="24247"/>
    <cellStyle name="Normal 49 2 6 2 2" xfId="48786"/>
    <cellStyle name="Normal 49 2 6 2 3" xfId="63862"/>
    <cellStyle name="Normal 49 2 6 3" xfId="41581"/>
    <cellStyle name="Normal 49 2 6 4" xfId="63863"/>
    <cellStyle name="Normal 49 2 7" xfId="17911"/>
    <cellStyle name="Normal 49 2 7 2" xfId="25353"/>
    <cellStyle name="Normal 49 2 7 2 2" xfId="49876"/>
    <cellStyle name="Normal 49 2 7 2 3" xfId="63864"/>
    <cellStyle name="Normal 49 2 7 3" xfId="42610"/>
    <cellStyle name="Normal 49 2 7 4" xfId="63865"/>
    <cellStyle name="Normal 49 2 8" xfId="19800"/>
    <cellStyle name="Normal 49 2 8 2" xfId="44374"/>
    <cellStyle name="Normal 49 2 8 3" xfId="63866"/>
    <cellStyle name="Normal 49 2 9" xfId="8344"/>
    <cellStyle name="Normal 49 2 9 2" xfId="33361"/>
    <cellStyle name="Normal 49 3" xfId="1773"/>
    <cellStyle name="Normal 49 3 10" xfId="27577"/>
    <cellStyle name="Normal 49 3 10 2" xfId="63867"/>
    <cellStyle name="Normal 49 3 11" xfId="63868"/>
    <cellStyle name="Normal 49 3 2" xfId="6342"/>
    <cellStyle name="Normal 49 3 2 2" xfId="20201"/>
    <cellStyle name="Normal 49 3 2 2 2" xfId="44765"/>
    <cellStyle name="Normal 49 3 2 2 3" xfId="63869"/>
    <cellStyle name="Normal 49 3 2 3" xfId="13815"/>
    <cellStyle name="Normal 49 3 2 3 2" xfId="38723"/>
    <cellStyle name="Normal 49 3 2 4" xfId="10296"/>
    <cellStyle name="Normal 49 3 2 4 2" xfId="35313"/>
    <cellStyle name="Normal 49 3 2 5" xfId="31440"/>
    <cellStyle name="Normal 49 3 3" xfId="4387"/>
    <cellStyle name="Normal 49 3 3 2" xfId="21111"/>
    <cellStyle name="Normal 49 3 3 2 2" xfId="45672"/>
    <cellStyle name="Normal 49 3 3 2 3" xfId="63870"/>
    <cellStyle name="Normal 49 3 3 3" xfId="13094"/>
    <cellStyle name="Normal 49 3 3 3 2" xfId="38111"/>
    <cellStyle name="Normal 49 3 3 4" xfId="29509"/>
    <cellStyle name="Normal 49 3 4" xfId="14877"/>
    <cellStyle name="Normal 49 3 4 2" xfId="22122"/>
    <cellStyle name="Normal 49 3 4 2 2" xfId="46681"/>
    <cellStyle name="Normal 49 3 4 2 3" xfId="63871"/>
    <cellStyle name="Normal 49 3 4 3" xfId="39721"/>
    <cellStyle name="Normal 49 3 4 4" xfId="63872"/>
    <cellStyle name="Normal 49 3 5" xfId="15768"/>
    <cellStyle name="Normal 49 3 5 2" xfId="23144"/>
    <cellStyle name="Normal 49 3 5 2 2" xfId="47687"/>
    <cellStyle name="Normal 49 3 5 2 3" xfId="63873"/>
    <cellStyle name="Normal 49 3 5 3" xfId="40565"/>
    <cellStyle name="Normal 49 3 5 4" xfId="63874"/>
    <cellStyle name="Normal 49 3 6" xfId="16828"/>
    <cellStyle name="Normal 49 3 6 2" xfId="24246"/>
    <cellStyle name="Normal 49 3 6 2 2" xfId="48785"/>
    <cellStyle name="Normal 49 3 6 2 3" xfId="63875"/>
    <cellStyle name="Normal 49 3 6 3" xfId="41580"/>
    <cellStyle name="Normal 49 3 6 4" xfId="63876"/>
    <cellStyle name="Normal 49 3 7" xfId="17910"/>
    <cellStyle name="Normal 49 3 7 2" xfId="25352"/>
    <cellStyle name="Normal 49 3 7 2 2" xfId="49875"/>
    <cellStyle name="Normal 49 3 7 2 3" xfId="63877"/>
    <cellStyle name="Normal 49 3 7 3" xfId="42609"/>
    <cellStyle name="Normal 49 3 7 4" xfId="63878"/>
    <cellStyle name="Normal 49 3 8" xfId="19799"/>
    <cellStyle name="Normal 49 3 8 2" xfId="44373"/>
    <cellStyle name="Normal 49 3 8 3" xfId="63879"/>
    <cellStyle name="Normal 49 3 9" xfId="8343"/>
    <cellStyle name="Normal 49 3 9 2" xfId="33360"/>
    <cellStyle name="Normal 49 4" xfId="3212"/>
    <cellStyle name="Normal 49 4 2" xfId="7377"/>
    <cellStyle name="Normal 49 4 2 2" xfId="26363"/>
    <cellStyle name="Normal 49 4 2 2 2" xfId="50886"/>
    <cellStyle name="Normal 49 4 2 3" xfId="11307"/>
    <cellStyle name="Normal 49 4 2 3 2" xfId="36324"/>
    <cellStyle name="Normal 49 4 2 4" xfId="32451"/>
    <cellStyle name="Normal 49 4 3" xfId="5398"/>
    <cellStyle name="Normal 49 4 3 2" xfId="13095"/>
    <cellStyle name="Normal 49 4 3 2 2" xfId="38112"/>
    <cellStyle name="Normal 49 4 3 3" xfId="30520"/>
    <cellStyle name="Normal 49 4 4" xfId="9364"/>
    <cellStyle name="Normal 49 4 4 2" xfId="34381"/>
    <cellStyle name="Normal 49 4 5" xfId="28588"/>
    <cellStyle name="Normal 49 5" xfId="3560"/>
    <cellStyle name="Normal 49 5 2" xfId="24737"/>
    <cellStyle name="Normal 49 6" xfId="63880"/>
    <cellStyle name="Normal 490" xfId="3678"/>
    <cellStyle name="Normal 490 2" xfId="5702"/>
    <cellStyle name="Normal 490 2 2" xfId="13096"/>
    <cellStyle name="Normal 490 2 2 2" xfId="38113"/>
    <cellStyle name="Normal 490 2 3" xfId="30824"/>
    <cellStyle name="Normal 490 3" xfId="9678"/>
    <cellStyle name="Normal 490 3 2" xfId="34695"/>
    <cellStyle name="Normal 490 4" xfId="28892"/>
    <cellStyle name="Normal 491" xfId="3587"/>
    <cellStyle name="Normal 491 2" xfId="5697"/>
    <cellStyle name="Normal 491 2 2" xfId="13097"/>
    <cellStyle name="Normal 491 2 2 2" xfId="38114"/>
    <cellStyle name="Normal 491 2 3" xfId="30819"/>
    <cellStyle name="Normal 491 3" xfId="9673"/>
    <cellStyle name="Normal 491 3 2" xfId="34690"/>
    <cellStyle name="Normal 491 4" xfId="28887"/>
    <cellStyle name="Normal 492" xfId="3553"/>
    <cellStyle name="Normal 492 2" xfId="5692"/>
    <cellStyle name="Normal 492 2 2" xfId="13098"/>
    <cellStyle name="Normal 492 2 2 2" xfId="38115"/>
    <cellStyle name="Normal 492 2 3" xfId="30814"/>
    <cellStyle name="Normal 492 3" xfId="9668"/>
    <cellStyle name="Normal 492 3 2" xfId="34685"/>
    <cellStyle name="Normal 492 4" xfId="28882"/>
    <cellStyle name="Normal 493" xfId="3556"/>
    <cellStyle name="Normal 493 2" xfId="5693"/>
    <cellStyle name="Normal 493 2 2" xfId="13099"/>
    <cellStyle name="Normal 493 2 2 2" xfId="38116"/>
    <cellStyle name="Normal 493 2 3" xfId="30815"/>
    <cellStyle name="Normal 493 3" xfId="9669"/>
    <cellStyle name="Normal 493 3 2" xfId="34686"/>
    <cellStyle name="Normal 493 4" xfId="28883"/>
    <cellStyle name="Normal 494" xfId="3571"/>
    <cellStyle name="Normal 494 2" xfId="5696"/>
    <cellStyle name="Normal 494 2 2" xfId="13100"/>
    <cellStyle name="Normal 494 2 2 2" xfId="38117"/>
    <cellStyle name="Normal 494 2 3" xfId="30818"/>
    <cellStyle name="Normal 494 3" xfId="9672"/>
    <cellStyle name="Normal 494 3 2" xfId="34689"/>
    <cellStyle name="Normal 494 4" xfId="28886"/>
    <cellStyle name="Normal 495" xfId="3669"/>
    <cellStyle name="Normal 495 2" xfId="5701"/>
    <cellStyle name="Normal 495 2 2" xfId="13101"/>
    <cellStyle name="Normal 495 2 2 2" xfId="38118"/>
    <cellStyle name="Normal 495 2 3" xfId="30823"/>
    <cellStyle name="Normal 495 3" xfId="9677"/>
    <cellStyle name="Normal 495 3 2" xfId="34694"/>
    <cellStyle name="Normal 495 4" xfId="28891"/>
    <cellStyle name="Normal 496" xfId="3563"/>
    <cellStyle name="Normal 496 2" xfId="5695"/>
    <cellStyle name="Normal 496 2 2" xfId="13102"/>
    <cellStyle name="Normal 496 2 2 2" xfId="38119"/>
    <cellStyle name="Normal 496 2 3" xfId="30817"/>
    <cellStyle name="Normal 496 3" xfId="9671"/>
    <cellStyle name="Normal 496 3 2" xfId="34688"/>
    <cellStyle name="Normal 496 4" xfId="28885"/>
    <cellStyle name="Normal 497" xfId="5704"/>
    <cellStyle name="Normal 497 2" xfId="7722"/>
    <cellStyle name="Normal 497 3" xfId="9680"/>
    <cellStyle name="Normal 497 3 2" xfId="34697"/>
    <cellStyle name="Normal 498" xfId="5705"/>
    <cellStyle name="Normal 498 2" xfId="7723"/>
    <cellStyle name="Normal 498 3" xfId="9681"/>
    <cellStyle name="Normal 498 3 2" xfId="34698"/>
    <cellStyle name="Normal 499" xfId="5706"/>
    <cellStyle name="Normal 5" xfId="128"/>
    <cellStyle name="Normal 5 10" xfId="2652"/>
    <cellStyle name="Normal 5 11" xfId="514"/>
    <cellStyle name="Normal 5 11 2" xfId="26603"/>
    <cellStyle name="Normal 5 12" xfId="19008"/>
    <cellStyle name="Normal 5 13" xfId="19062"/>
    <cellStyle name="Normal 5 2" xfId="629"/>
    <cellStyle name="Normal 5 2 2" xfId="1775"/>
    <cellStyle name="Normal 5 2 3" xfId="855"/>
    <cellStyle name="Normal 5 2 4" xfId="2653"/>
    <cellStyle name="Normal 5 2 5" xfId="26604"/>
    <cellStyle name="Normal 5 2 6" xfId="19040"/>
    <cellStyle name="Normal 5 2 7" xfId="19009"/>
    <cellStyle name="Normal 5 2 8" xfId="19025"/>
    <cellStyle name="Normal 5 3" xfId="1776"/>
    <cellStyle name="Normal 5 3 2" xfId="2654"/>
    <cellStyle name="Normal 5 3 3" xfId="13557"/>
    <cellStyle name="Normal 5 4" xfId="1777"/>
    <cellStyle name="Normal 5 5" xfId="1778"/>
    <cellStyle name="Normal 5 6" xfId="1779"/>
    <cellStyle name="Normal 5 6 2" xfId="1780"/>
    <cellStyle name="Normal 5 7" xfId="1781"/>
    <cellStyle name="Normal 5 8" xfId="854"/>
    <cellStyle name="Normal 5 9" xfId="2190"/>
    <cellStyle name="Normal 5_PY2012 HEAT AccrualsSummary(3 26 12)Q1-Excludes invoices less than $10K" xfId="2165"/>
    <cellStyle name="Normal 50" xfId="615"/>
    <cellStyle name="Normal 50 2" xfId="1783"/>
    <cellStyle name="Normal 50 2 10" xfId="27580"/>
    <cellStyle name="Normal 50 2 10 2" xfId="63881"/>
    <cellStyle name="Normal 50 2 11" xfId="63882"/>
    <cellStyle name="Normal 50 2 2" xfId="3215"/>
    <cellStyle name="Normal 50 2 2 2" xfId="7380"/>
    <cellStyle name="Normal 50 2 2 2 2" xfId="26366"/>
    <cellStyle name="Normal 50 2 2 2 2 2" xfId="50889"/>
    <cellStyle name="Normal 50 2 2 2 2 3" xfId="63883"/>
    <cellStyle name="Normal 50 2 2 2 3" xfId="18846"/>
    <cellStyle name="Normal 50 2 2 2 3 2" xfId="43540"/>
    <cellStyle name="Normal 50 2 2 2 4" xfId="11310"/>
    <cellStyle name="Normal 50 2 2 2 4 2" xfId="36327"/>
    <cellStyle name="Normal 50 2 2 2 5" xfId="32454"/>
    <cellStyle name="Normal 50 2 2 3" xfId="5401"/>
    <cellStyle name="Normal 50 2 2 3 2" xfId="13103"/>
    <cellStyle name="Normal 50 2 2 3 2 2" xfId="38120"/>
    <cellStyle name="Normal 50 2 2 3 3" xfId="30523"/>
    <cellStyle name="Normal 50 2 2 4" xfId="9367"/>
    <cellStyle name="Normal 50 2 2 4 2" xfId="34384"/>
    <cellStyle name="Normal 50 2 2 5" xfId="28591"/>
    <cellStyle name="Normal 50 2 2 5 2" xfId="63884"/>
    <cellStyle name="Normal 50 2 2 6" xfId="63885"/>
    <cellStyle name="Normal 50 2 3" xfId="6345"/>
    <cellStyle name="Normal 50 2 3 2" xfId="21114"/>
    <cellStyle name="Normal 50 2 3 2 2" xfId="45675"/>
    <cellStyle name="Normal 50 2 3 2 3" xfId="63886"/>
    <cellStyle name="Normal 50 2 3 3" xfId="14531"/>
    <cellStyle name="Normal 50 2 3 3 2" xfId="39404"/>
    <cellStyle name="Normal 50 2 3 4" xfId="10299"/>
    <cellStyle name="Normal 50 2 3 4 2" xfId="35316"/>
    <cellStyle name="Normal 50 2 3 5" xfId="31443"/>
    <cellStyle name="Normal 50 2 4" xfId="4390"/>
    <cellStyle name="Normal 50 2 4 2" xfId="22125"/>
    <cellStyle name="Normal 50 2 4 2 2" xfId="46684"/>
    <cellStyle name="Normal 50 2 4 2 3" xfId="63887"/>
    <cellStyle name="Normal 50 2 4 3" xfId="13104"/>
    <cellStyle name="Normal 50 2 4 3 2" xfId="38121"/>
    <cellStyle name="Normal 50 2 4 4" xfId="29512"/>
    <cellStyle name="Normal 50 2 5" xfId="15771"/>
    <cellStyle name="Normal 50 2 5 2" xfId="23147"/>
    <cellStyle name="Normal 50 2 5 2 2" xfId="47690"/>
    <cellStyle name="Normal 50 2 5 2 3" xfId="63888"/>
    <cellStyle name="Normal 50 2 5 3" xfId="40568"/>
    <cellStyle name="Normal 50 2 5 4" xfId="63889"/>
    <cellStyle name="Normal 50 2 6" xfId="16831"/>
    <cellStyle name="Normal 50 2 6 2" xfId="24249"/>
    <cellStyle name="Normal 50 2 6 2 2" xfId="48788"/>
    <cellStyle name="Normal 50 2 6 2 3" xfId="63890"/>
    <cellStyle name="Normal 50 2 6 3" xfId="41583"/>
    <cellStyle name="Normal 50 2 6 4" xfId="63891"/>
    <cellStyle name="Normal 50 2 7" xfId="17913"/>
    <cellStyle name="Normal 50 2 7 2" xfId="25355"/>
    <cellStyle name="Normal 50 2 7 2 2" xfId="49878"/>
    <cellStyle name="Normal 50 2 7 2 3" xfId="63892"/>
    <cellStyle name="Normal 50 2 7 3" xfId="42612"/>
    <cellStyle name="Normal 50 2 7 4" xfId="63893"/>
    <cellStyle name="Normal 50 2 8" xfId="19802"/>
    <cellStyle name="Normal 50 2 8 2" xfId="44376"/>
    <cellStyle name="Normal 50 2 8 3" xfId="63894"/>
    <cellStyle name="Normal 50 2 9" xfId="8346"/>
    <cellStyle name="Normal 50 2 9 2" xfId="33363"/>
    <cellStyle name="Normal 50 3" xfId="1782"/>
    <cellStyle name="Normal 50 3 10" xfId="27579"/>
    <cellStyle name="Normal 50 3 10 2" xfId="63895"/>
    <cellStyle name="Normal 50 3 11" xfId="63896"/>
    <cellStyle name="Normal 50 3 2" xfId="6344"/>
    <cellStyle name="Normal 50 3 2 2" xfId="20202"/>
    <cellStyle name="Normal 50 3 2 2 2" xfId="44766"/>
    <cellStyle name="Normal 50 3 2 2 3" xfId="63897"/>
    <cellStyle name="Normal 50 3 2 3" xfId="13816"/>
    <cellStyle name="Normal 50 3 2 3 2" xfId="38724"/>
    <cellStyle name="Normal 50 3 2 4" xfId="10298"/>
    <cellStyle name="Normal 50 3 2 4 2" xfId="35315"/>
    <cellStyle name="Normal 50 3 2 5" xfId="31442"/>
    <cellStyle name="Normal 50 3 3" xfId="4389"/>
    <cellStyle name="Normal 50 3 3 2" xfId="21113"/>
    <cellStyle name="Normal 50 3 3 2 2" xfId="45674"/>
    <cellStyle name="Normal 50 3 3 2 3" xfId="63898"/>
    <cellStyle name="Normal 50 3 3 3" xfId="13105"/>
    <cellStyle name="Normal 50 3 3 3 2" xfId="38122"/>
    <cellStyle name="Normal 50 3 3 4" xfId="29511"/>
    <cellStyle name="Normal 50 3 4" xfId="14878"/>
    <cellStyle name="Normal 50 3 4 2" xfId="22124"/>
    <cellStyle name="Normal 50 3 4 2 2" xfId="46683"/>
    <cellStyle name="Normal 50 3 4 2 3" xfId="63899"/>
    <cellStyle name="Normal 50 3 4 3" xfId="39722"/>
    <cellStyle name="Normal 50 3 4 4" xfId="63900"/>
    <cellStyle name="Normal 50 3 5" xfId="15770"/>
    <cellStyle name="Normal 50 3 5 2" xfId="23146"/>
    <cellStyle name="Normal 50 3 5 2 2" xfId="47689"/>
    <cellStyle name="Normal 50 3 5 2 3" xfId="63901"/>
    <cellStyle name="Normal 50 3 5 3" xfId="40567"/>
    <cellStyle name="Normal 50 3 5 4" xfId="63902"/>
    <cellStyle name="Normal 50 3 6" xfId="16830"/>
    <cellStyle name="Normal 50 3 6 2" xfId="24248"/>
    <cellStyle name="Normal 50 3 6 2 2" xfId="48787"/>
    <cellStyle name="Normal 50 3 6 2 3" xfId="63903"/>
    <cellStyle name="Normal 50 3 6 3" xfId="41582"/>
    <cellStyle name="Normal 50 3 6 4" xfId="63904"/>
    <cellStyle name="Normal 50 3 7" xfId="17912"/>
    <cellStyle name="Normal 50 3 7 2" xfId="25354"/>
    <cellStyle name="Normal 50 3 7 2 2" xfId="49877"/>
    <cellStyle name="Normal 50 3 7 2 3" xfId="63905"/>
    <cellStyle name="Normal 50 3 7 3" xfId="42611"/>
    <cellStyle name="Normal 50 3 7 4" xfId="63906"/>
    <cellStyle name="Normal 50 3 8" xfId="19801"/>
    <cellStyle name="Normal 50 3 8 2" xfId="44375"/>
    <cellStyle name="Normal 50 3 8 3" xfId="63907"/>
    <cellStyle name="Normal 50 3 9" xfId="8345"/>
    <cellStyle name="Normal 50 3 9 2" xfId="33362"/>
    <cellStyle name="Normal 50 4" xfId="3214"/>
    <cellStyle name="Normal 50 4 2" xfId="7379"/>
    <cellStyle name="Normal 50 4 2 2" xfId="26365"/>
    <cellStyle name="Normal 50 4 2 2 2" xfId="50888"/>
    <cellStyle name="Normal 50 4 2 3" xfId="11309"/>
    <cellStyle name="Normal 50 4 2 3 2" xfId="36326"/>
    <cellStyle name="Normal 50 4 2 4" xfId="32453"/>
    <cellStyle name="Normal 50 4 3" xfId="5400"/>
    <cellStyle name="Normal 50 4 3 2" xfId="13106"/>
    <cellStyle name="Normal 50 4 3 2 2" xfId="38123"/>
    <cellStyle name="Normal 50 4 3 3" xfId="30522"/>
    <cellStyle name="Normal 50 4 4" xfId="9366"/>
    <cellStyle name="Normal 50 4 4 2" xfId="34383"/>
    <cellStyle name="Normal 50 4 5" xfId="28590"/>
    <cellStyle name="Normal 50 5" xfId="3704"/>
    <cellStyle name="Normal 50 5 2" xfId="26770"/>
    <cellStyle name="Normal 50 6" xfId="63908"/>
    <cellStyle name="Normal 500" xfId="5707"/>
    <cellStyle name="Normal 501" xfId="5708"/>
    <cellStyle name="Normal 502" xfId="6469"/>
    <cellStyle name="Normal 503" xfId="7678"/>
    <cellStyle name="Normal 504" xfId="6544"/>
    <cellStyle name="Normal 505" xfId="7715"/>
    <cellStyle name="Normal 506" xfId="7686"/>
    <cellStyle name="Normal 507" xfId="7720"/>
    <cellStyle name="Normal 508" xfId="7696"/>
    <cellStyle name="Normal 509" xfId="7680"/>
    <cellStyle name="Normal 51" xfId="616"/>
    <cellStyle name="Normal 51 2" xfId="1785"/>
    <cellStyle name="Normal 51 2 10" xfId="27582"/>
    <cellStyle name="Normal 51 2 10 2" xfId="63909"/>
    <cellStyle name="Normal 51 2 11" xfId="63910"/>
    <cellStyle name="Normal 51 2 2" xfId="3217"/>
    <cellStyle name="Normal 51 2 2 2" xfId="7382"/>
    <cellStyle name="Normal 51 2 2 2 2" xfId="26368"/>
    <cellStyle name="Normal 51 2 2 2 2 2" xfId="50891"/>
    <cellStyle name="Normal 51 2 2 2 2 3" xfId="63911"/>
    <cellStyle name="Normal 51 2 2 2 3" xfId="18847"/>
    <cellStyle name="Normal 51 2 2 2 3 2" xfId="43541"/>
    <cellStyle name="Normal 51 2 2 2 4" xfId="11312"/>
    <cellStyle name="Normal 51 2 2 2 4 2" xfId="36329"/>
    <cellStyle name="Normal 51 2 2 2 5" xfId="32456"/>
    <cellStyle name="Normal 51 2 2 3" xfId="5403"/>
    <cellStyle name="Normal 51 2 2 3 2" xfId="13107"/>
    <cellStyle name="Normal 51 2 2 3 2 2" xfId="38124"/>
    <cellStyle name="Normal 51 2 2 3 3" xfId="30525"/>
    <cellStyle name="Normal 51 2 2 4" xfId="9369"/>
    <cellStyle name="Normal 51 2 2 4 2" xfId="34386"/>
    <cellStyle name="Normal 51 2 2 5" xfId="28593"/>
    <cellStyle name="Normal 51 2 2 5 2" xfId="63912"/>
    <cellStyle name="Normal 51 2 2 6" xfId="63913"/>
    <cellStyle name="Normal 51 2 3" xfId="6347"/>
    <cellStyle name="Normal 51 2 3 2" xfId="21116"/>
    <cellStyle name="Normal 51 2 3 2 2" xfId="45677"/>
    <cellStyle name="Normal 51 2 3 2 3" xfId="63914"/>
    <cellStyle name="Normal 51 2 3 3" xfId="14532"/>
    <cellStyle name="Normal 51 2 3 3 2" xfId="39405"/>
    <cellStyle name="Normal 51 2 3 4" xfId="10301"/>
    <cellStyle name="Normal 51 2 3 4 2" xfId="35318"/>
    <cellStyle name="Normal 51 2 3 5" xfId="31445"/>
    <cellStyle name="Normal 51 2 4" xfId="4392"/>
    <cellStyle name="Normal 51 2 4 2" xfId="22127"/>
    <cellStyle name="Normal 51 2 4 2 2" xfId="46686"/>
    <cellStyle name="Normal 51 2 4 2 3" xfId="63915"/>
    <cellStyle name="Normal 51 2 4 3" xfId="13108"/>
    <cellStyle name="Normal 51 2 4 3 2" xfId="38125"/>
    <cellStyle name="Normal 51 2 4 4" xfId="29514"/>
    <cellStyle name="Normal 51 2 5" xfId="15773"/>
    <cellStyle name="Normal 51 2 5 2" xfId="23149"/>
    <cellStyle name="Normal 51 2 5 2 2" xfId="47692"/>
    <cellStyle name="Normal 51 2 5 2 3" xfId="63916"/>
    <cellStyle name="Normal 51 2 5 3" xfId="40570"/>
    <cellStyle name="Normal 51 2 5 4" xfId="63917"/>
    <cellStyle name="Normal 51 2 6" xfId="16833"/>
    <cellStyle name="Normal 51 2 6 2" xfId="24251"/>
    <cellStyle name="Normal 51 2 6 2 2" xfId="48790"/>
    <cellStyle name="Normal 51 2 6 2 3" xfId="63918"/>
    <cellStyle name="Normal 51 2 6 3" xfId="41585"/>
    <cellStyle name="Normal 51 2 6 4" xfId="63919"/>
    <cellStyle name="Normal 51 2 7" xfId="17915"/>
    <cellStyle name="Normal 51 2 7 2" xfId="25357"/>
    <cellStyle name="Normal 51 2 7 2 2" xfId="49880"/>
    <cellStyle name="Normal 51 2 7 2 3" xfId="63920"/>
    <cellStyle name="Normal 51 2 7 3" xfId="42614"/>
    <cellStyle name="Normal 51 2 7 4" xfId="63921"/>
    <cellStyle name="Normal 51 2 8" xfId="19804"/>
    <cellStyle name="Normal 51 2 8 2" xfId="44378"/>
    <cellStyle name="Normal 51 2 8 3" xfId="63922"/>
    <cellStyle name="Normal 51 2 9" xfId="8348"/>
    <cellStyle name="Normal 51 2 9 2" xfId="33365"/>
    <cellStyle name="Normal 51 3" xfId="1784"/>
    <cellStyle name="Normal 51 3 10" xfId="27581"/>
    <cellStyle name="Normal 51 3 10 2" xfId="63923"/>
    <cellStyle name="Normal 51 3 11" xfId="63924"/>
    <cellStyle name="Normal 51 3 2" xfId="6346"/>
    <cellStyle name="Normal 51 3 2 2" xfId="20203"/>
    <cellStyle name="Normal 51 3 2 2 2" xfId="44767"/>
    <cellStyle name="Normal 51 3 2 2 3" xfId="63925"/>
    <cellStyle name="Normal 51 3 2 3" xfId="13817"/>
    <cellStyle name="Normal 51 3 2 3 2" xfId="38725"/>
    <cellStyle name="Normal 51 3 2 4" xfId="10300"/>
    <cellStyle name="Normal 51 3 2 4 2" xfId="35317"/>
    <cellStyle name="Normal 51 3 2 5" xfId="31444"/>
    <cellStyle name="Normal 51 3 3" xfId="4391"/>
    <cellStyle name="Normal 51 3 3 2" xfId="21115"/>
    <cellStyle name="Normal 51 3 3 2 2" xfId="45676"/>
    <cellStyle name="Normal 51 3 3 2 3" xfId="63926"/>
    <cellStyle name="Normal 51 3 3 3" xfId="13109"/>
    <cellStyle name="Normal 51 3 3 3 2" xfId="38126"/>
    <cellStyle name="Normal 51 3 3 4" xfId="29513"/>
    <cellStyle name="Normal 51 3 4" xfId="14879"/>
    <cellStyle name="Normal 51 3 4 2" xfId="22126"/>
    <cellStyle name="Normal 51 3 4 2 2" xfId="46685"/>
    <cellStyle name="Normal 51 3 4 2 3" xfId="63927"/>
    <cellStyle name="Normal 51 3 4 3" xfId="39723"/>
    <cellStyle name="Normal 51 3 4 4" xfId="63928"/>
    <cellStyle name="Normal 51 3 5" xfId="15772"/>
    <cellStyle name="Normal 51 3 5 2" xfId="23148"/>
    <cellStyle name="Normal 51 3 5 2 2" xfId="47691"/>
    <cellStyle name="Normal 51 3 5 2 3" xfId="63929"/>
    <cellStyle name="Normal 51 3 5 3" xfId="40569"/>
    <cellStyle name="Normal 51 3 5 4" xfId="63930"/>
    <cellStyle name="Normal 51 3 6" xfId="16832"/>
    <cellStyle name="Normal 51 3 6 2" xfId="24250"/>
    <cellStyle name="Normal 51 3 6 2 2" xfId="48789"/>
    <cellStyle name="Normal 51 3 6 2 3" xfId="63931"/>
    <cellStyle name="Normal 51 3 6 3" xfId="41584"/>
    <cellStyle name="Normal 51 3 6 4" xfId="63932"/>
    <cellStyle name="Normal 51 3 7" xfId="17914"/>
    <cellStyle name="Normal 51 3 7 2" xfId="25356"/>
    <cellStyle name="Normal 51 3 7 2 2" xfId="49879"/>
    <cellStyle name="Normal 51 3 7 2 3" xfId="63933"/>
    <cellStyle name="Normal 51 3 7 3" xfId="42613"/>
    <cellStyle name="Normal 51 3 7 4" xfId="63934"/>
    <cellStyle name="Normal 51 3 8" xfId="19803"/>
    <cellStyle name="Normal 51 3 8 2" xfId="44377"/>
    <cellStyle name="Normal 51 3 8 3" xfId="63935"/>
    <cellStyle name="Normal 51 3 9" xfId="8347"/>
    <cellStyle name="Normal 51 3 9 2" xfId="33364"/>
    <cellStyle name="Normal 51 4" xfId="3216"/>
    <cellStyle name="Normal 51 4 2" xfId="7381"/>
    <cellStyle name="Normal 51 4 2 2" xfId="26367"/>
    <cellStyle name="Normal 51 4 2 2 2" xfId="50890"/>
    <cellStyle name="Normal 51 4 2 3" xfId="11311"/>
    <cellStyle name="Normal 51 4 2 3 2" xfId="36328"/>
    <cellStyle name="Normal 51 4 2 4" xfId="32455"/>
    <cellStyle name="Normal 51 4 3" xfId="5402"/>
    <cellStyle name="Normal 51 4 3 2" xfId="13110"/>
    <cellStyle name="Normal 51 4 3 2 2" xfId="38127"/>
    <cellStyle name="Normal 51 4 3 3" xfId="30524"/>
    <cellStyle name="Normal 51 4 4" xfId="9368"/>
    <cellStyle name="Normal 51 4 4 2" xfId="34385"/>
    <cellStyle name="Normal 51 4 5" xfId="28592"/>
    <cellStyle name="Normal 51 5" xfId="26645"/>
    <cellStyle name="Normal 510" xfId="6552"/>
    <cellStyle name="Normal 511" xfId="7694"/>
    <cellStyle name="Normal 512" xfId="6465"/>
    <cellStyle name="Normal 513" xfId="6843"/>
    <cellStyle name="Normal 514" xfId="5909"/>
    <cellStyle name="Normal 515" xfId="7692"/>
    <cellStyle name="Normal 516" xfId="6853"/>
    <cellStyle name="Normal 516 2" xfId="63936"/>
    <cellStyle name="Normal 517" xfId="7724"/>
    <cellStyle name="Normal 517 2" xfId="63937"/>
    <cellStyle name="Normal 518" xfId="7725"/>
    <cellStyle name="Normal 519" xfId="7721"/>
    <cellStyle name="Normal 52" xfId="617"/>
    <cellStyle name="Normal 52 2" xfId="1787"/>
    <cellStyle name="Normal 52 2 10" xfId="27584"/>
    <cellStyle name="Normal 52 2 10 2" xfId="63938"/>
    <cellStyle name="Normal 52 2 11" xfId="63939"/>
    <cellStyle name="Normal 52 2 2" xfId="3219"/>
    <cellStyle name="Normal 52 2 2 2" xfId="7384"/>
    <cellStyle name="Normal 52 2 2 2 2" xfId="26370"/>
    <cellStyle name="Normal 52 2 2 2 2 2" xfId="50893"/>
    <cellStyle name="Normal 52 2 2 2 2 3" xfId="63940"/>
    <cellStyle name="Normal 52 2 2 2 3" xfId="18848"/>
    <cellStyle name="Normal 52 2 2 2 3 2" xfId="43542"/>
    <cellStyle name="Normal 52 2 2 2 4" xfId="11314"/>
    <cellStyle name="Normal 52 2 2 2 4 2" xfId="36331"/>
    <cellStyle name="Normal 52 2 2 2 5" xfId="32458"/>
    <cellStyle name="Normal 52 2 2 3" xfId="5405"/>
    <cellStyle name="Normal 52 2 2 3 2" xfId="13111"/>
    <cellStyle name="Normal 52 2 2 3 2 2" xfId="38128"/>
    <cellStyle name="Normal 52 2 2 3 3" xfId="30527"/>
    <cellStyle name="Normal 52 2 2 4" xfId="9371"/>
    <cellStyle name="Normal 52 2 2 4 2" xfId="34388"/>
    <cellStyle name="Normal 52 2 2 5" xfId="28595"/>
    <cellStyle name="Normal 52 2 2 5 2" xfId="63941"/>
    <cellStyle name="Normal 52 2 2 6" xfId="63942"/>
    <cellStyle name="Normal 52 2 3" xfId="6349"/>
    <cellStyle name="Normal 52 2 3 2" xfId="21118"/>
    <cellStyle name="Normal 52 2 3 2 2" xfId="45679"/>
    <cellStyle name="Normal 52 2 3 2 3" xfId="63943"/>
    <cellStyle name="Normal 52 2 3 3" xfId="14533"/>
    <cellStyle name="Normal 52 2 3 3 2" xfId="39406"/>
    <cellStyle name="Normal 52 2 3 4" xfId="10303"/>
    <cellStyle name="Normal 52 2 3 4 2" xfId="35320"/>
    <cellStyle name="Normal 52 2 3 5" xfId="31447"/>
    <cellStyle name="Normal 52 2 4" xfId="4394"/>
    <cellStyle name="Normal 52 2 4 2" xfId="22129"/>
    <cellStyle name="Normal 52 2 4 2 2" xfId="46688"/>
    <cellStyle name="Normal 52 2 4 2 3" xfId="63944"/>
    <cellStyle name="Normal 52 2 4 3" xfId="13112"/>
    <cellStyle name="Normal 52 2 4 3 2" xfId="38129"/>
    <cellStyle name="Normal 52 2 4 4" xfId="29516"/>
    <cellStyle name="Normal 52 2 5" xfId="15775"/>
    <cellStyle name="Normal 52 2 5 2" xfId="23151"/>
    <cellStyle name="Normal 52 2 5 2 2" xfId="47694"/>
    <cellStyle name="Normal 52 2 5 2 3" xfId="63945"/>
    <cellStyle name="Normal 52 2 5 3" xfId="40572"/>
    <cellStyle name="Normal 52 2 5 4" xfId="63946"/>
    <cellStyle name="Normal 52 2 6" xfId="16835"/>
    <cellStyle name="Normal 52 2 6 2" xfId="24253"/>
    <cellStyle name="Normal 52 2 6 2 2" xfId="48792"/>
    <cellStyle name="Normal 52 2 6 2 3" xfId="63947"/>
    <cellStyle name="Normal 52 2 6 3" xfId="41587"/>
    <cellStyle name="Normal 52 2 6 4" xfId="63948"/>
    <cellStyle name="Normal 52 2 7" xfId="17917"/>
    <cellStyle name="Normal 52 2 7 2" xfId="25359"/>
    <cellStyle name="Normal 52 2 7 2 2" xfId="49882"/>
    <cellStyle name="Normal 52 2 7 2 3" xfId="63949"/>
    <cellStyle name="Normal 52 2 7 3" xfId="42616"/>
    <cellStyle name="Normal 52 2 7 4" xfId="63950"/>
    <cellStyle name="Normal 52 2 8" xfId="19806"/>
    <cellStyle name="Normal 52 2 8 2" xfId="44380"/>
    <cellStyle name="Normal 52 2 8 3" xfId="63951"/>
    <cellStyle name="Normal 52 2 9" xfId="8350"/>
    <cellStyle name="Normal 52 2 9 2" xfId="33367"/>
    <cellStyle name="Normal 52 3" xfId="1786"/>
    <cellStyle name="Normal 52 3 10" xfId="27583"/>
    <cellStyle name="Normal 52 3 10 2" xfId="63952"/>
    <cellStyle name="Normal 52 3 11" xfId="63953"/>
    <cellStyle name="Normal 52 3 2" xfId="6348"/>
    <cellStyle name="Normal 52 3 2 2" xfId="20204"/>
    <cellStyle name="Normal 52 3 2 2 2" xfId="44768"/>
    <cellStyle name="Normal 52 3 2 2 3" xfId="63954"/>
    <cellStyle name="Normal 52 3 2 3" xfId="13818"/>
    <cellStyle name="Normal 52 3 2 3 2" xfId="38726"/>
    <cellStyle name="Normal 52 3 2 4" xfId="10302"/>
    <cellStyle name="Normal 52 3 2 4 2" xfId="35319"/>
    <cellStyle name="Normal 52 3 2 5" xfId="31446"/>
    <cellStyle name="Normal 52 3 3" xfId="4393"/>
    <cellStyle name="Normal 52 3 3 2" xfId="21117"/>
    <cellStyle name="Normal 52 3 3 2 2" xfId="45678"/>
    <cellStyle name="Normal 52 3 3 2 3" xfId="63955"/>
    <cellStyle name="Normal 52 3 3 3" xfId="13113"/>
    <cellStyle name="Normal 52 3 3 3 2" xfId="38130"/>
    <cellStyle name="Normal 52 3 3 4" xfId="29515"/>
    <cellStyle name="Normal 52 3 4" xfId="14880"/>
    <cellStyle name="Normal 52 3 4 2" xfId="22128"/>
    <cellStyle name="Normal 52 3 4 2 2" xfId="46687"/>
    <cellStyle name="Normal 52 3 4 2 3" xfId="63956"/>
    <cellStyle name="Normal 52 3 4 3" xfId="39724"/>
    <cellStyle name="Normal 52 3 4 4" xfId="63957"/>
    <cellStyle name="Normal 52 3 5" xfId="15774"/>
    <cellStyle name="Normal 52 3 5 2" xfId="23150"/>
    <cellStyle name="Normal 52 3 5 2 2" xfId="47693"/>
    <cellStyle name="Normal 52 3 5 2 3" xfId="63958"/>
    <cellStyle name="Normal 52 3 5 3" xfId="40571"/>
    <cellStyle name="Normal 52 3 5 4" xfId="63959"/>
    <cellStyle name="Normal 52 3 6" xfId="16834"/>
    <cellStyle name="Normal 52 3 6 2" xfId="24252"/>
    <cellStyle name="Normal 52 3 6 2 2" xfId="48791"/>
    <cellStyle name="Normal 52 3 6 2 3" xfId="63960"/>
    <cellStyle name="Normal 52 3 6 3" xfId="41586"/>
    <cellStyle name="Normal 52 3 6 4" xfId="63961"/>
    <cellStyle name="Normal 52 3 7" xfId="17916"/>
    <cellStyle name="Normal 52 3 7 2" xfId="25358"/>
    <cellStyle name="Normal 52 3 7 2 2" xfId="49881"/>
    <cellStyle name="Normal 52 3 7 2 3" xfId="63962"/>
    <cellStyle name="Normal 52 3 7 3" xfId="42615"/>
    <cellStyle name="Normal 52 3 7 4" xfId="63963"/>
    <cellStyle name="Normal 52 3 8" xfId="19805"/>
    <cellStyle name="Normal 52 3 8 2" xfId="44379"/>
    <cellStyle name="Normal 52 3 8 3" xfId="63964"/>
    <cellStyle name="Normal 52 3 9" xfId="8349"/>
    <cellStyle name="Normal 52 3 9 2" xfId="33366"/>
    <cellStyle name="Normal 52 4" xfId="3218"/>
    <cellStyle name="Normal 52 4 2" xfId="7383"/>
    <cellStyle name="Normal 52 4 2 2" xfId="26369"/>
    <cellStyle name="Normal 52 4 2 2 2" xfId="50892"/>
    <cellStyle name="Normal 52 4 2 3" xfId="11313"/>
    <cellStyle name="Normal 52 4 2 3 2" xfId="36330"/>
    <cellStyle name="Normal 52 4 2 4" xfId="32457"/>
    <cellStyle name="Normal 52 4 3" xfId="5404"/>
    <cellStyle name="Normal 52 4 3 2" xfId="13114"/>
    <cellStyle name="Normal 52 4 3 2 2" xfId="38131"/>
    <cellStyle name="Normal 52 4 3 3" xfId="30526"/>
    <cellStyle name="Normal 52 4 4" xfId="9370"/>
    <cellStyle name="Normal 52 4 4 2" xfId="34387"/>
    <cellStyle name="Normal 52 4 5" xfId="28594"/>
    <cellStyle name="Normal 52 5" xfId="26848"/>
    <cellStyle name="Normal 520" xfId="13533"/>
    <cellStyle name="Normal 520 2" xfId="38550"/>
    <cellStyle name="Normal 521" xfId="26954"/>
    <cellStyle name="Normal 522" xfId="26905"/>
    <cellStyle name="Normal 523" xfId="26913"/>
    <cellStyle name="Normal 524" xfId="26903"/>
    <cellStyle name="Normal 525" xfId="26942"/>
    <cellStyle name="Normal 526" xfId="14937"/>
    <cellStyle name="Normal 527" xfId="26918"/>
    <cellStyle name="Normal 528" xfId="26908"/>
    <cellStyle name="Normal 529" xfId="26907"/>
    <cellStyle name="Normal 53" xfId="618"/>
    <cellStyle name="Normal 53 2" xfId="708"/>
    <cellStyle name="Normal 53 2 2" xfId="1789"/>
    <cellStyle name="Normal 53 2 2 10" xfId="27586"/>
    <cellStyle name="Normal 53 2 2 10 2" xfId="63965"/>
    <cellStyle name="Normal 53 2 2 11" xfId="63966"/>
    <cellStyle name="Normal 53 2 2 2" xfId="6351"/>
    <cellStyle name="Normal 53 2 2 2 2" xfId="20206"/>
    <cellStyle name="Normal 53 2 2 2 2 2" xfId="44770"/>
    <cellStyle name="Normal 53 2 2 2 2 3" xfId="63967"/>
    <cellStyle name="Normal 53 2 2 2 3" xfId="13820"/>
    <cellStyle name="Normal 53 2 2 2 3 2" xfId="38728"/>
    <cellStyle name="Normal 53 2 2 2 4" xfId="10305"/>
    <cellStyle name="Normal 53 2 2 2 4 2" xfId="35322"/>
    <cellStyle name="Normal 53 2 2 2 5" xfId="31449"/>
    <cellStyle name="Normal 53 2 2 3" xfId="4396"/>
    <cellStyle name="Normal 53 2 2 3 2" xfId="21120"/>
    <cellStyle name="Normal 53 2 2 3 2 2" xfId="45681"/>
    <cellStyle name="Normal 53 2 2 3 2 3" xfId="63968"/>
    <cellStyle name="Normal 53 2 2 3 3" xfId="13115"/>
    <cellStyle name="Normal 53 2 2 3 3 2" xfId="38132"/>
    <cellStyle name="Normal 53 2 2 3 4" xfId="29518"/>
    <cellStyle name="Normal 53 2 2 4" xfId="14882"/>
    <cellStyle name="Normal 53 2 2 4 2" xfId="22131"/>
    <cellStyle name="Normal 53 2 2 4 2 2" xfId="46690"/>
    <cellStyle name="Normal 53 2 2 4 2 3" xfId="63969"/>
    <cellStyle name="Normal 53 2 2 4 3" xfId="39726"/>
    <cellStyle name="Normal 53 2 2 4 4" xfId="63970"/>
    <cellStyle name="Normal 53 2 2 5" xfId="15777"/>
    <cellStyle name="Normal 53 2 2 5 2" xfId="23153"/>
    <cellStyle name="Normal 53 2 2 5 2 2" xfId="47696"/>
    <cellStyle name="Normal 53 2 2 5 2 3" xfId="63971"/>
    <cellStyle name="Normal 53 2 2 5 3" xfId="40574"/>
    <cellStyle name="Normal 53 2 2 5 4" xfId="63972"/>
    <cellStyle name="Normal 53 2 2 6" xfId="16837"/>
    <cellStyle name="Normal 53 2 2 6 2" xfId="24255"/>
    <cellStyle name="Normal 53 2 2 6 2 2" xfId="48794"/>
    <cellStyle name="Normal 53 2 2 6 2 3" xfId="63973"/>
    <cellStyle name="Normal 53 2 2 6 3" xfId="41589"/>
    <cellStyle name="Normal 53 2 2 6 4" xfId="63974"/>
    <cellStyle name="Normal 53 2 2 7" xfId="17919"/>
    <cellStyle name="Normal 53 2 2 7 2" xfId="25361"/>
    <cellStyle name="Normal 53 2 2 7 2 2" xfId="49884"/>
    <cellStyle name="Normal 53 2 2 7 2 3" xfId="63975"/>
    <cellStyle name="Normal 53 2 2 7 3" xfId="42618"/>
    <cellStyle name="Normal 53 2 2 7 4" xfId="63976"/>
    <cellStyle name="Normal 53 2 2 8" xfId="19808"/>
    <cellStyle name="Normal 53 2 2 8 2" xfId="44382"/>
    <cellStyle name="Normal 53 2 2 8 3" xfId="63977"/>
    <cellStyle name="Normal 53 2 2 9" xfId="8352"/>
    <cellStyle name="Normal 53 2 2 9 2" xfId="33369"/>
    <cellStyle name="Normal 53 2 3" xfId="3221"/>
    <cellStyle name="Normal 53 2 3 2" xfId="7386"/>
    <cellStyle name="Normal 53 2 3 2 2" xfId="26372"/>
    <cellStyle name="Normal 53 2 3 2 2 2" xfId="50895"/>
    <cellStyle name="Normal 53 2 3 2 3" xfId="11316"/>
    <cellStyle name="Normal 53 2 3 2 3 2" xfId="36333"/>
    <cellStyle name="Normal 53 2 3 2 4" xfId="32460"/>
    <cellStyle name="Normal 53 2 3 3" xfId="5407"/>
    <cellStyle name="Normal 53 2 3 3 2" xfId="13116"/>
    <cellStyle name="Normal 53 2 3 3 2 2" xfId="38133"/>
    <cellStyle name="Normal 53 2 3 3 3" xfId="30529"/>
    <cellStyle name="Normal 53 2 3 4" xfId="9373"/>
    <cellStyle name="Normal 53 2 3 4 2" xfId="34390"/>
    <cellStyle name="Normal 53 2 3 5" xfId="28597"/>
    <cellStyle name="Normal 53 2 4" xfId="26700"/>
    <cellStyle name="Normal 53 3" xfId="1788"/>
    <cellStyle name="Normal 53 3 10" xfId="27585"/>
    <cellStyle name="Normal 53 3 10 2" xfId="63978"/>
    <cellStyle name="Normal 53 3 11" xfId="63979"/>
    <cellStyle name="Normal 53 3 2" xfId="6350"/>
    <cellStyle name="Normal 53 3 2 2" xfId="20205"/>
    <cellStyle name="Normal 53 3 2 2 2" xfId="44769"/>
    <cellStyle name="Normal 53 3 2 2 3" xfId="63980"/>
    <cellStyle name="Normal 53 3 2 3" xfId="13819"/>
    <cellStyle name="Normal 53 3 2 3 2" xfId="38727"/>
    <cellStyle name="Normal 53 3 2 4" xfId="10304"/>
    <cellStyle name="Normal 53 3 2 4 2" xfId="35321"/>
    <cellStyle name="Normal 53 3 2 5" xfId="31448"/>
    <cellStyle name="Normal 53 3 3" xfId="4395"/>
    <cellStyle name="Normal 53 3 3 2" xfId="21119"/>
    <cellStyle name="Normal 53 3 3 2 2" xfId="45680"/>
    <cellStyle name="Normal 53 3 3 2 3" xfId="63981"/>
    <cellStyle name="Normal 53 3 3 3" xfId="13117"/>
    <cellStyle name="Normal 53 3 3 3 2" xfId="38134"/>
    <cellStyle name="Normal 53 3 3 4" xfId="29517"/>
    <cellStyle name="Normal 53 3 4" xfId="14881"/>
    <cellStyle name="Normal 53 3 4 2" xfId="22130"/>
    <cellStyle name="Normal 53 3 4 2 2" xfId="46689"/>
    <cellStyle name="Normal 53 3 4 2 3" xfId="63982"/>
    <cellStyle name="Normal 53 3 4 3" xfId="39725"/>
    <cellStyle name="Normal 53 3 4 4" xfId="63983"/>
    <cellStyle name="Normal 53 3 5" xfId="15776"/>
    <cellStyle name="Normal 53 3 5 2" xfId="23152"/>
    <cellStyle name="Normal 53 3 5 2 2" xfId="47695"/>
    <cellStyle name="Normal 53 3 5 2 3" xfId="63984"/>
    <cellStyle name="Normal 53 3 5 3" xfId="40573"/>
    <cellStyle name="Normal 53 3 5 4" xfId="63985"/>
    <cellStyle name="Normal 53 3 6" xfId="16836"/>
    <cellStyle name="Normal 53 3 6 2" xfId="24254"/>
    <cellStyle name="Normal 53 3 6 2 2" xfId="48793"/>
    <cellStyle name="Normal 53 3 6 2 3" xfId="63986"/>
    <cellStyle name="Normal 53 3 6 3" xfId="41588"/>
    <cellStyle name="Normal 53 3 6 4" xfId="63987"/>
    <cellStyle name="Normal 53 3 7" xfId="17918"/>
    <cellStyle name="Normal 53 3 7 2" xfId="25360"/>
    <cellStyle name="Normal 53 3 7 2 2" xfId="49883"/>
    <cellStyle name="Normal 53 3 7 2 3" xfId="63988"/>
    <cellStyle name="Normal 53 3 7 3" xfId="42617"/>
    <cellStyle name="Normal 53 3 7 4" xfId="63989"/>
    <cellStyle name="Normal 53 3 8" xfId="19807"/>
    <cellStyle name="Normal 53 3 8 2" xfId="44381"/>
    <cellStyle name="Normal 53 3 8 3" xfId="63990"/>
    <cellStyle name="Normal 53 3 9" xfId="8351"/>
    <cellStyle name="Normal 53 3 9 2" xfId="33368"/>
    <cellStyle name="Normal 53 4" xfId="3220"/>
    <cellStyle name="Normal 53 4 2" xfId="7385"/>
    <cellStyle name="Normal 53 4 2 2" xfId="26371"/>
    <cellStyle name="Normal 53 4 2 2 2" xfId="50894"/>
    <cellStyle name="Normal 53 4 2 3" xfId="11315"/>
    <cellStyle name="Normal 53 4 2 3 2" xfId="36332"/>
    <cellStyle name="Normal 53 4 2 4" xfId="32459"/>
    <cellStyle name="Normal 53 4 3" xfId="5406"/>
    <cellStyle name="Normal 53 4 3 2" xfId="13118"/>
    <cellStyle name="Normal 53 4 3 2 2" xfId="38135"/>
    <cellStyle name="Normal 53 4 3 3" xfId="30528"/>
    <cellStyle name="Normal 53 4 4" xfId="9372"/>
    <cellStyle name="Normal 53 4 4 2" xfId="34389"/>
    <cellStyle name="Normal 53 4 5" xfId="28596"/>
    <cellStyle name="Normal 53 5" xfId="26834"/>
    <cellStyle name="Normal 530" xfId="26920"/>
    <cellStyle name="Normal 531" xfId="26914"/>
    <cellStyle name="Normal 532" xfId="7828"/>
    <cellStyle name="Normal 533" xfId="7727"/>
    <cellStyle name="Normal 534" xfId="26956"/>
    <cellStyle name="Normal 535" xfId="26955"/>
    <cellStyle name="Normal 536" xfId="26958"/>
    <cellStyle name="Normal 537" xfId="26961"/>
    <cellStyle name="Normal 538" xfId="26959"/>
    <cellStyle name="Normal 539" xfId="26960"/>
    <cellStyle name="Normal 54" xfId="631"/>
    <cellStyle name="Normal 54 2" xfId="709"/>
    <cellStyle name="Normal 54 2 2" xfId="1791"/>
    <cellStyle name="Normal 54 2 2 10" xfId="27588"/>
    <cellStyle name="Normal 54 2 2 10 2" xfId="63991"/>
    <cellStyle name="Normal 54 2 2 11" xfId="63992"/>
    <cellStyle name="Normal 54 2 2 2" xfId="6353"/>
    <cellStyle name="Normal 54 2 2 2 2" xfId="20208"/>
    <cellStyle name="Normal 54 2 2 2 2 2" xfId="44772"/>
    <cellStyle name="Normal 54 2 2 2 2 3" xfId="63993"/>
    <cellStyle name="Normal 54 2 2 2 3" xfId="13822"/>
    <cellStyle name="Normal 54 2 2 2 3 2" xfId="38730"/>
    <cellStyle name="Normal 54 2 2 2 4" xfId="10307"/>
    <cellStyle name="Normal 54 2 2 2 4 2" xfId="35324"/>
    <cellStyle name="Normal 54 2 2 2 5" xfId="31451"/>
    <cellStyle name="Normal 54 2 2 3" xfId="4398"/>
    <cellStyle name="Normal 54 2 2 3 2" xfId="21122"/>
    <cellStyle name="Normal 54 2 2 3 2 2" xfId="45683"/>
    <cellStyle name="Normal 54 2 2 3 2 3" xfId="63994"/>
    <cellStyle name="Normal 54 2 2 3 3" xfId="13119"/>
    <cellStyle name="Normal 54 2 2 3 3 2" xfId="38136"/>
    <cellStyle name="Normal 54 2 2 3 4" xfId="29520"/>
    <cellStyle name="Normal 54 2 2 4" xfId="14884"/>
    <cellStyle name="Normal 54 2 2 4 2" xfId="22133"/>
    <cellStyle name="Normal 54 2 2 4 2 2" xfId="46692"/>
    <cellStyle name="Normal 54 2 2 4 2 3" xfId="63995"/>
    <cellStyle name="Normal 54 2 2 4 3" xfId="39728"/>
    <cellStyle name="Normal 54 2 2 4 4" xfId="63996"/>
    <cellStyle name="Normal 54 2 2 5" xfId="15779"/>
    <cellStyle name="Normal 54 2 2 5 2" xfId="23155"/>
    <cellStyle name="Normal 54 2 2 5 2 2" xfId="47698"/>
    <cellStyle name="Normal 54 2 2 5 2 3" xfId="63997"/>
    <cellStyle name="Normal 54 2 2 5 3" xfId="40576"/>
    <cellStyle name="Normal 54 2 2 5 4" xfId="63998"/>
    <cellStyle name="Normal 54 2 2 6" xfId="16839"/>
    <cellStyle name="Normal 54 2 2 6 2" xfId="24257"/>
    <cellStyle name="Normal 54 2 2 6 2 2" xfId="48796"/>
    <cellStyle name="Normal 54 2 2 6 2 3" xfId="63999"/>
    <cellStyle name="Normal 54 2 2 6 3" xfId="41591"/>
    <cellStyle name="Normal 54 2 2 6 4" xfId="64000"/>
    <cellStyle name="Normal 54 2 2 7" xfId="17921"/>
    <cellStyle name="Normal 54 2 2 7 2" xfId="25363"/>
    <cellStyle name="Normal 54 2 2 7 2 2" xfId="49886"/>
    <cellStyle name="Normal 54 2 2 7 2 3" xfId="64001"/>
    <cellStyle name="Normal 54 2 2 7 3" xfId="42620"/>
    <cellStyle name="Normal 54 2 2 7 4" xfId="64002"/>
    <cellStyle name="Normal 54 2 2 8" xfId="19810"/>
    <cellStyle name="Normal 54 2 2 8 2" xfId="44384"/>
    <cellStyle name="Normal 54 2 2 8 3" xfId="64003"/>
    <cellStyle name="Normal 54 2 2 9" xfId="8354"/>
    <cellStyle name="Normal 54 2 2 9 2" xfId="33371"/>
    <cellStyle name="Normal 54 2 3" xfId="3223"/>
    <cellStyle name="Normal 54 2 3 2" xfId="7388"/>
    <cellStyle name="Normal 54 2 3 2 2" xfId="26374"/>
    <cellStyle name="Normal 54 2 3 2 2 2" xfId="50897"/>
    <cellStyle name="Normal 54 2 3 2 3" xfId="11318"/>
    <cellStyle name="Normal 54 2 3 2 3 2" xfId="36335"/>
    <cellStyle name="Normal 54 2 3 2 4" xfId="32462"/>
    <cellStyle name="Normal 54 2 3 3" xfId="5409"/>
    <cellStyle name="Normal 54 2 3 3 2" xfId="13120"/>
    <cellStyle name="Normal 54 2 3 3 2 2" xfId="38137"/>
    <cellStyle name="Normal 54 2 3 3 3" xfId="30531"/>
    <cellStyle name="Normal 54 2 3 4" xfId="9375"/>
    <cellStyle name="Normal 54 2 3 4 2" xfId="34392"/>
    <cellStyle name="Normal 54 2 3 5" xfId="28599"/>
    <cellStyle name="Normal 54 2 4" xfId="26867"/>
    <cellStyle name="Normal 54 3" xfId="1790"/>
    <cellStyle name="Normal 54 3 10" xfId="27587"/>
    <cellStyle name="Normal 54 3 10 2" xfId="64004"/>
    <cellStyle name="Normal 54 3 11" xfId="64005"/>
    <cellStyle name="Normal 54 3 2" xfId="6352"/>
    <cellStyle name="Normal 54 3 2 2" xfId="20207"/>
    <cellStyle name="Normal 54 3 2 2 2" xfId="44771"/>
    <cellStyle name="Normal 54 3 2 2 3" xfId="64006"/>
    <cellStyle name="Normal 54 3 2 3" xfId="13821"/>
    <cellStyle name="Normal 54 3 2 3 2" xfId="38729"/>
    <cellStyle name="Normal 54 3 2 4" xfId="10306"/>
    <cellStyle name="Normal 54 3 2 4 2" xfId="35323"/>
    <cellStyle name="Normal 54 3 2 5" xfId="31450"/>
    <cellStyle name="Normal 54 3 3" xfId="4397"/>
    <cellStyle name="Normal 54 3 3 2" xfId="21121"/>
    <cellStyle name="Normal 54 3 3 2 2" xfId="45682"/>
    <cellStyle name="Normal 54 3 3 2 3" xfId="64007"/>
    <cellStyle name="Normal 54 3 3 3" xfId="13121"/>
    <cellStyle name="Normal 54 3 3 3 2" xfId="38138"/>
    <cellStyle name="Normal 54 3 3 4" xfId="29519"/>
    <cellStyle name="Normal 54 3 4" xfId="14883"/>
    <cellStyle name="Normal 54 3 4 2" xfId="22132"/>
    <cellStyle name="Normal 54 3 4 2 2" xfId="46691"/>
    <cellStyle name="Normal 54 3 4 2 3" xfId="64008"/>
    <cellStyle name="Normal 54 3 4 3" xfId="39727"/>
    <cellStyle name="Normal 54 3 4 4" xfId="64009"/>
    <cellStyle name="Normal 54 3 5" xfId="15778"/>
    <cellStyle name="Normal 54 3 5 2" xfId="23154"/>
    <cellStyle name="Normal 54 3 5 2 2" xfId="47697"/>
    <cellStyle name="Normal 54 3 5 2 3" xfId="64010"/>
    <cellStyle name="Normal 54 3 5 3" xfId="40575"/>
    <cellStyle name="Normal 54 3 5 4" xfId="64011"/>
    <cellStyle name="Normal 54 3 6" xfId="16838"/>
    <cellStyle name="Normal 54 3 6 2" xfId="24256"/>
    <cellStyle name="Normal 54 3 6 2 2" xfId="48795"/>
    <cellStyle name="Normal 54 3 6 2 3" xfId="64012"/>
    <cellStyle name="Normal 54 3 6 3" xfId="41590"/>
    <cellStyle name="Normal 54 3 6 4" xfId="64013"/>
    <cellStyle name="Normal 54 3 7" xfId="17920"/>
    <cellStyle name="Normal 54 3 7 2" xfId="25362"/>
    <cellStyle name="Normal 54 3 7 2 2" xfId="49885"/>
    <cellStyle name="Normal 54 3 7 2 3" xfId="64014"/>
    <cellStyle name="Normal 54 3 7 3" xfId="42619"/>
    <cellStyle name="Normal 54 3 7 4" xfId="64015"/>
    <cellStyle name="Normal 54 3 8" xfId="19809"/>
    <cellStyle name="Normal 54 3 8 2" xfId="44383"/>
    <cellStyle name="Normal 54 3 8 3" xfId="64016"/>
    <cellStyle name="Normal 54 3 9" xfId="8353"/>
    <cellStyle name="Normal 54 3 9 2" xfId="33370"/>
    <cellStyle name="Normal 54 4" xfId="3222"/>
    <cellStyle name="Normal 54 4 2" xfId="7387"/>
    <cellStyle name="Normal 54 4 2 2" xfId="26373"/>
    <cellStyle name="Normal 54 4 2 2 2" xfId="50896"/>
    <cellStyle name="Normal 54 4 2 3" xfId="11317"/>
    <cellStyle name="Normal 54 4 2 3 2" xfId="36334"/>
    <cellStyle name="Normal 54 4 2 4" xfId="32461"/>
    <cellStyle name="Normal 54 4 3" xfId="5408"/>
    <cellStyle name="Normal 54 4 3 2" xfId="13122"/>
    <cellStyle name="Normal 54 4 3 2 2" xfId="38139"/>
    <cellStyle name="Normal 54 4 3 3" xfId="30530"/>
    <cellStyle name="Normal 54 4 4" xfId="9374"/>
    <cellStyle name="Normal 54 4 4 2" xfId="34391"/>
    <cellStyle name="Normal 54 4 5" xfId="28598"/>
    <cellStyle name="Normal 54 5" xfId="26737"/>
    <cellStyle name="Normal 540" xfId="26957"/>
    <cellStyle name="Normal 540 2" xfId="64017"/>
    <cellStyle name="Normal 541" xfId="51125"/>
    <cellStyle name="Normal 542" xfId="64018"/>
    <cellStyle name="Normal 543" xfId="64019"/>
    <cellStyle name="Normal 544" xfId="64020"/>
    <cellStyle name="Normal 545" xfId="64021"/>
    <cellStyle name="Normal 546" xfId="64022"/>
    <cellStyle name="Normal 547" xfId="64023"/>
    <cellStyle name="Normal 548" xfId="64024"/>
    <cellStyle name="Normal 549" xfId="64025"/>
    <cellStyle name="Normal 55" xfId="636"/>
    <cellStyle name="Normal 55 2" xfId="710"/>
    <cellStyle name="Normal 55 2 2" xfId="1793"/>
    <cellStyle name="Normal 55 2 2 10" xfId="27590"/>
    <cellStyle name="Normal 55 2 2 10 2" xfId="64026"/>
    <cellStyle name="Normal 55 2 2 11" xfId="64027"/>
    <cellStyle name="Normal 55 2 2 2" xfId="6355"/>
    <cellStyle name="Normal 55 2 2 2 2" xfId="20210"/>
    <cellStyle name="Normal 55 2 2 2 2 2" xfId="44774"/>
    <cellStyle name="Normal 55 2 2 2 2 3" xfId="64028"/>
    <cellStyle name="Normal 55 2 2 2 3" xfId="13824"/>
    <cellStyle name="Normal 55 2 2 2 3 2" xfId="38732"/>
    <cellStyle name="Normal 55 2 2 2 4" xfId="10309"/>
    <cellStyle name="Normal 55 2 2 2 4 2" xfId="35326"/>
    <cellStyle name="Normal 55 2 2 2 5" xfId="31453"/>
    <cellStyle name="Normal 55 2 2 3" xfId="4400"/>
    <cellStyle name="Normal 55 2 2 3 2" xfId="21124"/>
    <cellStyle name="Normal 55 2 2 3 2 2" xfId="45685"/>
    <cellStyle name="Normal 55 2 2 3 2 3" xfId="64029"/>
    <cellStyle name="Normal 55 2 2 3 3" xfId="13123"/>
    <cellStyle name="Normal 55 2 2 3 3 2" xfId="38140"/>
    <cellStyle name="Normal 55 2 2 3 4" xfId="29522"/>
    <cellStyle name="Normal 55 2 2 4" xfId="14886"/>
    <cellStyle name="Normal 55 2 2 4 2" xfId="22135"/>
    <cellStyle name="Normal 55 2 2 4 2 2" xfId="46694"/>
    <cellStyle name="Normal 55 2 2 4 2 3" xfId="64030"/>
    <cellStyle name="Normal 55 2 2 4 3" xfId="39730"/>
    <cellStyle name="Normal 55 2 2 4 4" xfId="64031"/>
    <cellStyle name="Normal 55 2 2 5" xfId="15781"/>
    <cellStyle name="Normal 55 2 2 5 2" xfId="23157"/>
    <cellStyle name="Normal 55 2 2 5 2 2" xfId="47700"/>
    <cellStyle name="Normal 55 2 2 5 2 3" xfId="64032"/>
    <cellStyle name="Normal 55 2 2 5 3" xfId="40578"/>
    <cellStyle name="Normal 55 2 2 5 4" xfId="64033"/>
    <cellStyle name="Normal 55 2 2 6" xfId="16841"/>
    <cellStyle name="Normal 55 2 2 6 2" xfId="24259"/>
    <cellStyle name="Normal 55 2 2 6 2 2" xfId="48798"/>
    <cellStyle name="Normal 55 2 2 6 2 3" xfId="64034"/>
    <cellStyle name="Normal 55 2 2 6 3" xfId="41593"/>
    <cellStyle name="Normal 55 2 2 6 4" xfId="64035"/>
    <cellStyle name="Normal 55 2 2 7" xfId="17923"/>
    <cellStyle name="Normal 55 2 2 7 2" xfId="25365"/>
    <cellStyle name="Normal 55 2 2 7 2 2" xfId="49888"/>
    <cellStyle name="Normal 55 2 2 7 2 3" xfId="64036"/>
    <cellStyle name="Normal 55 2 2 7 3" xfId="42622"/>
    <cellStyle name="Normal 55 2 2 7 4" xfId="64037"/>
    <cellStyle name="Normal 55 2 2 8" xfId="19812"/>
    <cellStyle name="Normal 55 2 2 8 2" xfId="44386"/>
    <cellStyle name="Normal 55 2 2 8 3" xfId="64038"/>
    <cellStyle name="Normal 55 2 2 9" xfId="8356"/>
    <cellStyle name="Normal 55 2 2 9 2" xfId="33373"/>
    <cellStyle name="Normal 55 2 3" xfId="3225"/>
    <cellStyle name="Normal 55 2 3 2" xfId="7390"/>
    <cellStyle name="Normal 55 2 3 2 2" xfId="26376"/>
    <cellStyle name="Normal 55 2 3 2 2 2" xfId="50899"/>
    <cellStyle name="Normal 55 2 3 2 3" xfId="11320"/>
    <cellStyle name="Normal 55 2 3 2 3 2" xfId="36337"/>
    <cellStyle name="Normal 55 2 3 2 4" xfId="32464"/>
    <cellStyle name="Normal 55 2 3 3" xfId="5411"/>
    <cellStyle name="Normal 55 2 3 3 2" xfId="13124"/>
    <cellStyle name="Normal 55 2 3 3 2 2" xfId="38141"/>
    <cellStyle name="Normal 55 2 3 3 3" xfId="30533"/>
    <cellStyle name="Normal 55 2 3 4" xfId="9377"/>
    <cellStyle name="Normal 55 2 3 4 2" xfId="34394"/>
    <cellStyle name="Normal 55 2 3 5" xfId="28601"/>
    <cellStyle name="Normal 55 2 4" xfId="19018"/>
    <cellStyle name="Normal 55 3" xfId="1792"/>
    <cellStyle name="Normal 55 3 10" xfId="27589"/>
    <cellStyle name="Normal 55 3 10 2" xfId="64039"/>
    <cellStyle name="Normal 55 3 11" xfId="64040"/>
    <cellStyle name="Normal 55 3 2" xfId="6354"/>
    <cellStyle name="Normal 55 3 2 2" xfId="20209"/>
    <cellStyle name="Normal 55 3 2 2 2" xfId="44773"/>
    <cellStyle name="Normal 55 3 2 2 3" xfId="64041"/>
    <cellStyle name="Normal 55 3 2 3" xfId="13823"/>
    <cellStyle name="Normal 55 3 2 3 2" xfId="38731"/>
    <cellStyle name="Normal 55 3 2 4" xfId="10308"/>
    <cellStyle name="Normal 55 3 2 4 2" xfId="35325"/>
    <cellStyle name="Normal 55 3 2 5" xfId="31452"/>
    <cellStyle name="Normal 55 3 3" xfId="4399"/>
    <cellStyle name="Normal 55 3 3 2" xfId="21123"/>
    <cellStyle name="Normal 55 3 3 2 2" xfId="45684"/>
    <cellStyle name="Normal 55 3 3 2 3" xfId="64042"/>
    <cellStyle name="Normal 55 3 3 3" xfId="13125"/>
    <cellStyle name="Normal 55 3 3 3 2" xfId="38142"/>
    <cellStyle name="Normal 55 3 3 4" xfId="29521"/>
    <cellStyle name="Normal 55 3 4" xfId="14885"/>
    <cellStyle name="Normal 55 3 4 2" xfId="22134"/>
    <cellStyle name="Normal 55 3 4 2 2" xfId="46693"/>
    <cellStyle name="Normal 55 3 4 2 3" xfId="64043"/>
    <cellStyle name="Normal 55 3 4 3" xfId="39729"/>
    <cellStyle name="Normal 55 3 4 4" xfId="64044"/>
    <cellStyle name="Normal 55 3 5" xfId="15780"/>
    <cellStyle name="Normal 55 3 5 2" xfId="23156"/>
    <cellStyle name="Normal 55 3 5 2 2" xfId="47699"/>
    <cellStyle name="Normal 55 3 5 2 3" xfId="64045"/>
    <cellStyle name="Normal 55 3 5 3" xfId="40577"/>
    <cellStyle name="Normal 55 3 5 4" xfId="64046"/>
    <cellStyle name="Normal 55 3 6" xfId="16840"/>
    <cellStyle name="Normal 55 3 6 2" xfId="24258"/>
    <cellStyle name="Normal 55 3 6 2 2" xfId="48797"/>
    <cellStyle name="Normal 55 3 6 2 3" xfId="64047"/>
    <cellStyle name="Normal 55 3 6 3" xfId="41592"/>
    <cellStyle name="Normal 55 3 6 4" xfId="64048"/>
    <cellStyle name="Normal 55 3 7" xfId="17922"/>
    <cellStyle name="Normal 55 3 7 2" xfId="25364"/>
    <cellStyle name="Normal 55 3 7 2 2" xfId="49887"/>
    <cellStyle name="Normal 55 3 7 2 3" xfId="64049"/>
    <cellStyle name="Normal 55 3 7 3" xfId="42621"/>
    <cellStyle name="Normal 55 3 7 4" xfId="64050"/>
    <cellStyle name="Normal 55 3 8" xfId="19811"/>
    <cellStyle name="Normal 55 3 8 2" xfId="44385"/>
    <cellStyle name="Normal 55 3 8 3" xfId="64051"/>
    <cellStyle name="Normal 55 3 9" xfId="8355"/>
    <cellStyle name="Normal 55 3 9 2" xfId="33372"/>
    <cellStyle name="Normal 55 4" xfId="3224"/>
    <cellStyle name="Normal 55 4 2" xfId="7389"/>
    <cellStyle name="Normal 55 4 2 2" xfId="26375"/>
    <cellStyle name="Normal 55 4 2 2 2" xfId="50898"/>
    <cellStyle name="Normal 55 4 2 3" xfId="11319"/>
    <cellStyle name="Normal 55 4 2 3 2" xfId="36336"/>
    <cellStyle name="Normal 55 4 2 4" xfId="32463"/>
    <cellStyle name="Normal 55 4 3" xfId="5410"/>
    <cellStyle name="Normal 55 4 3 2" xfId="13126"/>
    <cellStyle name="Normal 55 4 3 2 2" xfId="38143"/>
    <cellStyle name="Normal 55 4 3 3" xfId="30532"/>
    <cellStyle name="Normal 55 4 4" xfId="9376"/>
    <cellStyle name="Normal 55 4 4 2" xfId="34393"/>
    <cellStyle name="Normal 55 4 5" xfId="28600"/>
    <cellStyle name="Normal 55 5" xfId="26798"/>
    <cellStyle name="Normal 550" xfId="64052"/>
    <cellStyle name="Normal 551" xfId="64053"/>
    <cellStyle name="Normal 552" xfId="64054"/>
    <cellStyle name="Normal 553" xfId="64055"/>
    <cellStyle name="Normal 554" xfId="64056"/>
    <cellStyle name="Normal 555" xfId="64057"/>
    <cellStyle name="Normal 556" xfId="64058"/>
    <cellStyle name="Normal 557" xfId="64059"/>
    <cellStyle name="Normal 558" xfId="64060"/>
    <cellStyle name="Normal 559" xfId="64061"/>
    <cellStyle name="Normal 56" xfId="623"/>
    <cellStyle name="Normal 56 2" xfId="711"/>
    <cellStyle name="Normal 56 2 2" xfId="1795"/>
    <cellStyle name="Normal 56 2 2 10" xfId="27592"/>
    <cellStyle name="Normal 56 2 2 10 2" xfId="64062"/>
    <cellStyle name="Normal 56 2 2 11" xfId="64063"/>
    <cellStyle name="Normal 56 2 2 2" xfId="6357"/>
    <cellStyle name="Normal 56 2 2 2 2" xfId="20212"/>
    <cellStyle name="Normal 56 2 2 2 2 2" xfId="44776"/>
    <cellStyle name="Normal 56 2 2 2 2 3" xfId="64064"/>
    <cellStyle name="Normal 56 2 2 2 3" xfId="13826"/>
    <cellStyle name="Normal 56 2 2 2 3 2" xfId="38734"/>
    <cellStyle name="Normal 56 2 2 2 4" xfId="10311"/>
    <cellStyle name="Normal 56 2 2 2 4 2" xfId="35328"/>
    <cellStyle name="Normal 56 2 2 2 5" xfId="31455"/>
    <cellStyle name="Normal 56 2 2 3" xfId="4402"/>
    <cellStyle name="Normal 56 2 2 3 2" xfId="21126"/>
    <cellStyle name="Normal 56 2 2 3 2 2" xfId="45687"/>
    <cellStyle name="Normal 56 2 2 3 2 3" xfId="64065"/>
    <cellStyle name="Normal 56 2 2 3 3" xfId="13127"/>
    <cellStyle name="Normal 56 2 2 3 3 2" xfId="38144"/>
    <cellStyle name="Normal 56 2 2 3 4" xfId="29524"/>
    <cellStyle name="Normal 56 2 2 4" xfId="14888"/>
    <cellStyle name="Normal 56 2 2 4 2" xfId="22137"/>
    <cellStyle name="Normal 56 2 2 4 2 2" xfId="46696"/>
    <cellStyle name="Normal 56 2 2 4 2 3" xfId="64066"/>
    <cellStyle name="Normal 56 2 2 4 3" xfId="39732"/>
    <cellStyle name="Normal 56 2 2 4 4" xfId="64067"/>
    <cellStyle name="Normal 56 2 2 5" xfId="15783"/>
    <cellStyle name="Normal 56 2 2 5 2" xfId="23159"/>
    <cellStyle name="Normal 56 2 2 5 2 2" xfId="47702"/>
    <cellStyle name="Normal 56 2 2 5 2 3" xfId="64068"/>
    <cellStyle name="Normal 56 2 2 5 3" xfId="40580"/>
    <cellStyle name="Normal 56 2 2 5 4" xfId="64069"/>
    <cellStyle name="Normal 56 2 2 6" xfId="16843"/>
    <cellStyle name="Normal 56 2 2 6 2" xfId="24261"/>
    <cellStyle name="Normal 56 2 2 6 2 2" xfId="48800"/>
    <cellStyle name="Normal 56 2 2 6 2 3" xfId="64070"/>
    <cellStyle name="Normal 56 2 2 6 3" xfId="41595"/>
    <cellStyle name="Normal 56 2 2 6 4" xfId="64071"/>
    <cellStyle name="Normal 56 2 2 7" xfId="17925"/>
    <cellStyle name="Normal 56 2 2 7 2" xfId="25367"/>
    <cellStyle name="Normal 56 2 2 7 2 2" xfId="49890"/>
    <cellStyle name="Normal 56 2 2 7 2 3" xfId="64072"/>
    <cellStyle name="Normal 56 2 2 7 3" xfId="42624"/>
    <cellStyle name="Normal 56 2 2 7 4" xfId="64073"/>
    <cellStyle name="Normal 56 2 2 8" xfId="19814"/>
    <cellStyle name="Normal 56 2 2 8 2" xfId="44388"/>
    <cellStyle name="Normal 56 2 2 8 3" xfId="64074"/>
    <cellStyle name="Normal 56 2 2 9" xfId="8358"/>
    <cellStyle name="Normal 56 2 2 9 2" xfId="33375"/>
    <cellStyle name="Normal 56 2 3" xfId="3227"/>
    <cellStyle name="Normal 56 2 3 2" xfId="7392"/>
    <cellStyle name="Normal 56 2 3 2 2" xfId="26378"/>
    <cellStyle name="Normal 56 2 3 2 2 2" xfId="50901"/>
    <cellStyle name="Normal 56 2 3 2 3" xfId="11322"/>
    <cellStyle name="Normal 56 2 3 2 3 2" xfId="36339"/>
    <cellStyle name="Normal 56 2 3 2 4" xfId="32466"/>
    <cellStyle name="Normal 56 2 3 3" xfId="5413"/>
    <cellStyle name="Normal 56 2 3 3 2" xfId="13128"/>
    <cellStyle name="Normal 56 2 3 3 2 2" xfId="38145"/>
    <cellStyle name="Normal 56 2 3 3 3" xfId="30535"/>
    <cellStyle name="Normal 56 2 3 4" xfId="9379"/>
    <cellStyle name="Normal 56 2 3 4 2" xfId="34396"/>
    <cellStyle name="Normal 56 2 3 5" xfId="28603"/>
    <cellStyle name="Normal 56 2 4" xfId="19022"/>
    <cellStyle name="Normal 56 3" xfId="1794"/>
    <cellStyle name="Normal 56 3 10" xfId="27591"/>
    <cellStyle name="Normal 56 3 10 2" xfId="64075"/>
    <cellStyle name="Normal 56 3 11" xfId="64076"/>
    <cellStyle name="Normal 56 3 2" xfId="6356"/>
    <cellStyle name="Normal 56 3 2 2" xfId="20211"/>
    <cellStyle name="Normal 56 3 2 2 2" xfId="44775"/>
    <cellStyle name="Normal 56 3 2 2 3" xfId="64077"/>
    <cellStyle name="Normal 56 3 2 3" xfId="13825"/>
    <cellStyle name="Normal 56 3 2 3 2" xfId="38733"/>
    <cellStyle name="Normal 56 3 2 4" xfId="10310"/>
    <cellStyle name="Normal 56 3 2 4 2" xfId="35327"/>
    <cellStyle name="Normal 56 3 2 5" xfId="31454"/>
    <cellStyle name="Normal 56 3 3" xfId="4401"/>
    <cellStyle name="Normal 56 3 3 2" xfId="21125"/>
    <cellStyle name="Normal 56 3 3 2 2" xfId="45686"/>
    <cellStyle name="Normal 56 3 3 2 3" xfId="64078"/>
    <cellStyle name="Normal 56 3 3 3" xfId="13129"/>
    <cellStyle name="Normal 56 3 3 3 2" xfId="38146"/>
    <cellStyle name="Normal 56 3 3 4" xfId="29523"/>
    <cellStyle name="Normal 56 3 4" xfId="14887"/>
    <cellStyle name="Normal 56 3 4 2" xfId="22136"/>
    <cellStyle name="Normal 56 3 4 2 2" xfId="46695"/>
    <cellStyle name="Normal 56 3 4 2 3" xfId="64079"/>
    <cellStyle name="Normal 56 3 4 3" xfId="39731"/>
    <cellStyle name="Normal 56 3 4 4" xfId="64080"/>
    <cellStyle name="Normal 56 3 5" xfId="15782"/>
    <cellStyle name="Normal 56 3 5 2" xfId="23158"/>
    <cellStyle name="Normal 56 3 5 2 2" xfId="47701"/>
    <cellStyle name="Normal 56 3 5 2 3" xfId="64081"/>
    <cellStyle name="Normal 56 3 5 3" xfId="40579"/>
    <cellStyle name="Normal 56 3 5 4" xfId="64082"/>
    <cellStyle name="Normal 56 3 6" xfId="16842"/>
    <cellStyle name="Normal 56 3 6 2" xfId="24260"/>
    <cellStyle name="Normal 56 3 6 2 2" xfId="48799"/>
    <cellStyle name="Normal 56 3 6 2 3" xfId="64083"/>
    <cellStyle name="Normal 56 3 6 3" xfId="41594"/>
    <cellStyle name="Normal 56 3 6 4" xfId="64084"/>
    <cellStyle name="Normal 56 3 7" xfId="17924"/>
    <cellStyle name="Normal 56 3 7 2" xfId="25366"/>
    <cellStyle name="Normal 56 3 7 2 2" xfId="49889"/>
    <cellStyle name="Normal 56 3 7 2 3" xfId="64085"/>
    <cellStyle name="Normal 56 3 7 3" xfId="42623"/>
    <cellStyle name="Normal 56 3 7 4" xfId="64086"/>
    <cellStyle name="Normal 56 3 8" xfId="19813"/>
    <cellStyle name="Normal 56 3 8 2" xfId="44387"/>
    <cellStyle name="Normal 56 3 8 3" xfId="64087"/>
    <cellStyle name="Normal 56 3 9" xfId="8357"/>
    <cellStyle name="Normal 56 3 9 2" xfId="33374"/>
    <cellStyle name="Normal 56 4" xfId="3226"/>
    <cellStyle name="Normal 56 4 2" xfId="7391"/>
    <cellStyle name="Normal 56 4 2 2" xfId="26377"/>
    <cellStyle name="Normal 56 4 2 2 2" xfId="50900"/>
    <cellStyle name="Normal 56 4 2 3" xfId="11321"/>
    <cellStyle name="Normal 56 4 2 3 2" xfId="36338"/>
    <cellStyle name="Normal 56 4 2 4" xfId="32465"/>
    <cellStyle name="Normal 56 4 3" xfId="5412"/>
    <cellStyle name="Normal 56 4 3 2" xfId="13130"/>
    <cellStyle name="Normal 56 4 3 2 2" xfId="38147"/>
    <cellStyle name="Normal 56 4 3 3" xfId="30534"/>
    <cellStyle name="Normal 56 4 4" xfId="9378"/>
    <cellStyle name="Normal 56 4 4 2" xfId="34395"/>
    <cellStyle name="Normal 56 4 5" xfId="28602"/>
    <cellStyle name="Normal 56 5" xfId="26839"/>
    <cellStyle name="Normal 560" xfId="64088"/>
    <cellStyle name="Normal 561" xfId="64089"/>
    <cellStyle name="Normal 562" xfId="64090"/>
    <cellStyle name="Normal 563" xfId="64091"/>
    <cellStyle name="Normal 564" xfId="64092"/>
    <cellStyle name="Normal 565" xfId="64093"/>
    <cellStyle name="Normal 566" xfId="64094"/>
    <cellStyle name="Normal 567" xfId="64095"/>
    <cellStyle name="Normal 568" xfId="64096"/>
    <cellStyle name="Normal 569" xfId="64097"/>
    <cellStyle name="Normal 57" xfId="635"/>
    <cellStyle name="Normal 57 2" xfId="712"/>
    <cellStyle name="Normal 57 2 2" xfId="1797"/>
    <cellStyle name="Normal 57 2 2 10" xfId="27594"/>
    <cellStyle name="Normal 57 2 2 10 2" xfId="64098"/>
    <cellStyle name="Normal 57 2 2 11" xfId="64099"/>
    <cellStyle name="Normal 57 2 2 2" xfId="6359"/>
    <cellStyle name="Normal 57 2 2 2 2" xfId="20214"/>
    <cellStyle name="Normal 57 2 2 2 2 2" xfId="44778"/>
    <cellStyle name="Normal 57 2 2 2 2 3" xfId="64100"/>
    <cellStyle name="Normal 57 2 2 2 3" xfId="13828"/>
    <cellStyle name="Normal 57 2 2 2 3 2" xfId="38736"/>
    <cellStyle name="Normal 57 2 2 2 4" xfId="10313"/>
    <cellStyle name="Normal 57 2 2 2 4 2" xfId="35330"/>
    <cellStyle name="Normal 57 2 2 2 5" xfId="31457"/>
    <cellStyle name="Normal 57 2 2 3" xfId="4404"/>
    <cellStyle name="Normal 57 2 2 3 2" xfId="21128"/>
    <cellStyle name="Normal 57 2 2 3 2 2" xfId="45689"/>
    <cellStyle name="Normal 57 2 2 3 2 3" xfId="64101"/>
    <cellStyle name="Normal 57 2 2 3 3" xfId="13131"/>
    <cellStyle name="Normal 57 2 2 3 3 2" xfId="38148"/>
    <cellStyle name="Normal 57 2 2 3 4" xfId="29526"/>
    <cellStyle name="Normal 57 2 2 4" xfId="14890"/>
    <cellStyle name="Normal 57 2 2 4 2" xfId="22139"/>
    <cellStyle name="Normal 57 2 2 4 2 2" xfId="46698"/>
    <cellStyle name="Normal 57 2 2 4 2 3" xfId="64102"/>
    <cellStyle name="Normal 57 2 2 4 3" xfId="39734"/>
    <cellStyle name="Normal 57 2 2 4 4" xfId="64103"/>
    <cellStyle name="Normal 57 2 2 5" xfId="15785"/>
    <cellStyle name="Normal 57 2 2 5 2" xfId="23161"/>
    <cellStyle name="Normal 57 2 2 5 2 2" xfId="47704"/>
    <cellStyle name="Normal 57 2 2 5 2 3" xfId="64104"/>
    <cellStyle name="Normal 57 2 2 5 3" xfId="40582"/>
    <cellStyle name="Normal 57 2 2 5 4" xfId="64105"/>
    <cellStyle name="Normal 57 2 2 6" xfId="16845"/>
    <cellStyle name="Normal 57 2 2 6 2" xfId="24263"/>
    <cellStyle name="Normal 57 2 2 6 2 2" xfId="48802"/>
    <cellStyle name="Normal 57 2 2 6 2 3" xfId="64106"/>
    <cellStyle name="Normal 57 2 2 6 3" xfId="41597"/>
    <cellStyle name="Normal 57 2 2 6 4" xfId="64107"/>
    <cellStyle name="Normal 57 2 2 7" xfId="17927"/>
    <cellStyle name="Normal 57 2 2 7 2" xfId="25369"/>
    <cellStyle name="Normal 57 2 2 7 2 2" xfId="49892"/>
    <cellStyle name="Normal 57 2 2 7 2 3" xfId="64108"/>
    <cellStyle name="Normal 57 2 2 7 3" xfId="42626"/>
    <cellStyle name="Normal 57 2 2 7 4" xfId="64109"/>
    <cellStyle name="Normal 57 2 2 8" xfId="19816"/>
    <cellStyle name="Normal 57 2 2 8 2" xfId="44390"/>
    <cellStyle name="Normal 57 2 2 8 3" xfId="64110"/>
    <cellStyle name="Normal 57 2 2 9" xfId="8360"/>
    <cellStyle name="Normal 57 2 2 9 2" xfId="33377"/>
    <cellStyle name="Normal 57 2 3" xfId="3229"/>
    <cellStyle name="Normal 57 2 3 2" xfId="7394"/>
    <cellStyle name="Normal 57 2 3 2 2" xfId="26380"/>
    <cellStyle name="Normal 57 2 3 2 2 2" xfId="50903"/>
    <cellStyle name="Normal 57 2 3 2 3" xfId="11324"/>
    <cellStyle name="Normal 57 2 3 2 3 2" xfId="36341"/>
    <cellStyle name="Normal 57 2 3 2 4" xfId="32468"/>
    <cellStyle name="Normal 57 2 3 3" xfId="5415"/>
    <cellStyle name="Normal 57 2 3 3 2" xfId="13132"/>
    <cellStyle name="Normal 57 2 3 3 2 2" xfId="38149"/>
    <cellStyle name="Normal 57 2 3 3 3" xfId="30537"/>
    <cellStyle name="Normal 57 2 3 4" xfId="9381"/>
    <cellStyle name="Normal 57 2 3 4 2" xfId="34398"/>
    <cellStyle name="Normal 57 2 3 5" xfId="28605"/>
    <cellStyle name="Normal 57 2 4" xfId="26803"/>
    <cellStyle name="Normal 57 3" xfId="1796"/>
    <cellStyle name="Normal 57 3 10" xfId="27593"/>
    <cellStyle name="Normal 57 3 10 2" xfId="64111"/>
    <cellStyle name="Normal 57 3 11" xfId="64112"/>
    <cellStyle name="Normal 57 3 2" xfId="6358"/>
    <cellStyle name="Normal 57 3 2 2" xfId="20213"/>
    <cellStyle name="Normal 57 3 2 2 2" xfId="44777"/>
    <cellStyle name="Normal 57 3 2 2 3" xfId="64113"/>
    <cellStyle name="Normal 57 3 2 3" xfId="13827"/>
    <cellStyle name="Normal 57 3 2 3 2" xfId="38735"/>
    <cellStyle name="Normal 57 3 2 4" xfId="10312"/>
    <cellStyle name="Normal 57 3 2 4 2" xfId="35329"/>
    <cellStyle name="Normal 57 3 2 5" xfId="31456"/>
    <cellStyle name="Normal 57 3 3" xfId="4403"/>
    <cellStyle name="Normal 57 3 3 2" xfId="21127"/>
    <cellStyle name="Normal 57 3 3 2 2" xfId="45688"/>
    <cellStyle name="Normal 57 3 3 2 3" xfId="64114"/>
    <cellStyle name="Normal 57 3 3 3" xfId="13133"/>
    <cellStyle name="Normal 57 3 3 3 2" xfId="38150"/>
    <cellStyle name="Normal 57 3 3 4" xfId="29525"/>
    <cellStyle name="Normal 57 3 4" xfId="14889"/>
    <cellStyle name="Normal 57 3 4 2" xfId="22138"/>
    <cellStyle name="Normal 57 3 4 2 2" xfId="46697"/>
    <cellStyle name="Normal 57 3 4 2 3" xfId="64115"/>
    <cellStyle name="Normal 57 3 4 3" xfId="39733"/>
    <cellStyle name="Normal 57 3 4 4" xfId="64116"/>
    <cellStyle name="Normal 57 3 5" xfId="15784"/>
    <cellStyle name="Normal 57 3 5 2" xfId="23160"/>
    <cellStyle name="Normal 57 3 5 2 2" xfId="47703"/>
    <cellStyle name="Normal 57 3 5 2 3" xfId="64117"/>
    <cellStyle name="Normal 57 3 5 3" xfId="40581"/>
    <cellStyle name="Normal 57 3 5 4" xfId="64118"/>
    <cellStyle name="Normal 57 3 6" xfId="16844"/>
    <cellStyle name="Normal 57 3 6 2" xfId="24262"/>
    <cellStyle name="Normal 57 3 6 2 2" xfId="48801"/>
    <cellStyle name="Normal 57 3 6 2 3" xfId="64119"/>
    <cellStyle name="Normal 57 3 6 3" xfId="41596"/>
    <cellStyle name="Normal 57 3 6 4" xfId="64120"/>
    <cellStyle name="Normal 57 3 7" xfId="17926"/>
    <cellStyle name="Normal 57 3 7 2" xfId="25368"/>
    <cellStyle name="Normal 57 3 7 2 2" xfId="49891"/>
    <cellStyle name="Normal 57 3 7 2 3" xfId="64121"/>
    <cellStyle name="Normal 57 3 7 3" xfId="42625"/>
    <cellStyle name="Normal 57 3 7 4" xfId="64122"/>
    <cellStyle name="Normal 57 3 8" xfId="19815"/>
    <cellStyle name="Normal 57 3 8 2" xfId="44389"/>
    <cellStyle name="Normal 57 3 8 3" xfId="64123"/>
    <cellStyle name="Normal 57 3 9" xfId="8359"/>
    <cellStyle name="Normal 57 3 9 2" xfId="33376"/>
    <cellStyle name="Normal 57 4" xfId="3228"/>
    <cellStyle name="Normal 57 4 2" xfId="7393"/>
    <cellStyle name="Normal 57 4 2 2" xfId="26379"/>
    <cellStyle name="Normal 57 4 2 2 2" xfId="50902"/>
    <cellStyle name="Normal 57 4 2 3" xfId="11323"/>
    <cellStyle name="Normal 57 4 2 3 2" xfId="36340"/>
    <cellStyle name="Normal 57 4 2 4" xfId="32467"/>
    <cellStyle name="Normal 57 4 3" xfId="5414"/>
    <cellStyle name="Normal 57 4 3 2" xfId="13134"/>
    <cellStyle name="Normal 57 4 3 2 2" xfId="38151"/>
    <cellStyle name="Normal 57 4 3 3" xfId="30536"/>
    <cellStyle name="Normal 57 4 4" xfId="9380"/>
    <cellStyle name="Normal 57 4 4 2" xfId="34397"/>
    <cellStyle name="Normal 57 4 5" xfId="28604"/>
    <cellStyle name="Normal 57 5" xfId="26755"/>
    <cellStyle name="Normal 570" xfId="64124"/>
    <cellStyle name="Normal 571" xfId="64125"/>
    <cellStyle name="Normal 572" xfId="64126"/>
    <cellStyle name="Normal 573" xfId="64127"/>
    <cellStyle name="Normal 574" xfId="64128"/>
    <cellStyle name="Normal 575" xfId="64129"/>
    <cellStyle name="Normal 576" xfId="64130"/>
    <cellStyle name="Normal 577" xfId="64131"/>
    <cellStyle name="Normal 578" xfId="64132"/>
    <cellStyle name="Normal 579" xfId="64133"/>
    <cellStyle name="Normal 58" xfId="637"/>
    <cellStyle name="Normal 58 2" xfId="714"/>
    <cellStyle name="Normal 58 2 2" xfId="1799"/>
    <cellStyle name="Normal 58 2 2 10" xfId="8362"/>
    <cellStyle name="Normal 58 2 2 10 2" xfId="33379"/>
    <cellStyle name="Normal 58 2 2 11" xfId="27596"/>
    <cellStyle name="Normal 58 2 2 2" xfId="6361"/>
    <cellStyle name="Normal 58 2 2 2 2" xfId="19818"/>
    <cellStyle name="Normal 58 2 2 2 2 2" xfId="44392"/>
    <cellStyle name="Normal 58 2 2 2 2 3" xfId="64134"/>
    <cellStyle name="Normal 58 2 2 2 3" xfId="13598"/>
    <cellStyle name="Normal 58 2 2 2 3 2" xfId="38582"/>
    <cellStyle name="Normal 58 2 2 2 4" xfId="10315"/>
    <cellStyle name="Normal 58 2 2 2 4 2" xfId="35332"/>
    <cellStyle name="Normal 58 2 2 2 5" xfId="31459"/>
    <cellStyle name="Normal 58 2 2 3" xfId="4406"/>
    <cellStyle name="Normal 58 2 2 3 2" xfId="20216"/>
    <cellStyle name="Normal 58 2 2 3 2 2" xfId="44780"/>
    <cellStyle name="Normal 58 2 2 3 2 3" xfId="64135"/>
    <cellStyle name="Normal 58 2 2 3 3" xfId="13135"/>
    <cellStyle name="Normal 58 2 2 3 3 2" xfId="38152"/>
    <cellStyle name="Normal 58 2 2 3 4" xfId="29528"/>
    <cellStyle name="Normal 58 2 2 4" xfId="14535"/>
    <cellStyle name="Normal 58 2 2 4 2" xfId="21130"/>
    <cellStyle name="Normal 58 2 2 4 2 2" xfId="45691"/>
    <cellStyle name="Normal 58 2 2 4 2 3" xfId="64136"/>
    <cellStyle name="Normal 58 2 2 4 3" xfId="39408"/>
    <cellStyle name="Normal 58 2 2 4 4" xfId="64137"/>
    <cellStyle name="Normal 58 2 2 5" xfId="14892"/>
    <cellStyle name="Normal 58 2 2 5 2" xfId="22141"/>
    <cellStyle name="Normal 58 2 2 5 2 2" xfId="46700"/>
    <cellStyle name="Normal 58 2 2 5 2 3" xfId="64138"/>
    <cellStyle name="Normal 58 2 2 5 3" xfId="39736"/>
    <cellStyle name="Normal 58 2 2 5 4" xfId="64139"/>
    <cellStyle name="Normal 58 2 2 6" xfId="15787"/>
    <cellStyle name="Normal 58 2 2 6 2" xfId="23163"/>
    <cellStyle name="Normal 58 2 2 6 2 2" xfId="47706"/>
    <cellStyle name="Normal 58 2 2 6 2 3" xfId="64140"/>
    <cellStyle name="Normal 58 2 2 6 3" xfId="40584"/>
    <cellStyle name="Normal 58 2 2 6 4" xfId="64141"/>
    <cellStyle name="Normal 58 2 2 7" xfId="16847"/>
    <cellStyle name="Normal 58 2 2 7 2" xfId="24265"/>
    <cellStyle name="Normal 58 2 2 7 2 2" xfId="48804"/>
    <cellStyle name="Normal 58 2 2 7 2 3" xfId="64142"/>
    <cellStyle name="Normal 58 2 2 7 3" xfId="41599"/>
    <cellStyle name="Normal 58 2 2 7 4" xfId="64143"/>
    <cellStyle name="Normal 58 2 2 8" xfId="17929"/>
    <cellStyle name="Normal 58 2 2 8 2" xfId="25371"/>
    <cellStyle name="Normal 58 2 2 8 2 2" xfId="49894"/>
    <cellStyle name="Normal 58 2 2 8 2 3" xfId="64144"/>
    <cellStyle name="Normal 58 2 2 8 3" xfId="42628"/>
    <cellStyle name="Normal 58 2 2 8 4" xfId="64145"/>
    <cellStyle name="Normal 58 2 2 9" xfId="13691"/>
    <cellStyle name="Normal 58 2 2 9 2" xfId="64146"/>
    <cellStyle name="Normal 58 2 3" xfId="3231"/>
    <cellStyle name="Normal 58 2 3 2" xfId="7396"/>
    <cellStyle name="Normal 58 2 3 2 2" xfId="26382"/>
    <cellStyle name="Normal 58 2 3 2 2 2" xfId="50905"/>
    <cellStyle name="Normal 58 2 3 2 3" xfId="11326"/>
    <cellStyle name="Normal 58 2 3 2 3 2" xfId="36343"/>
    <cellStyle name="Normal 58 2 3 2 4" xfId="32470"/>
    <cellStyle name="Normal 58 2 3 3" xfId="5417"/>
    <cellStyle name="Normal 58 2 3 3 2" xfId="13136"/>
    <cellStyle name="Normal 58 2 3 3 2 2" xfId="38153"/>
    <cellStyle name="Normal 58 2 3 3 3" xfId="30539"/>
    <cellStyle name="Normal 58 2 3 4" xfId="9383"/>
    <cellStyle name="Normal 58 2 3 4 2" xfId="34400"/>
    <cellStyle name="Normal 58 2 3 5" xfId="28607"/>
    <cellStyle name="Normal 58 2 4" xfId="26765"/>
    <cellStyle name="Normal 58 3" xfId="715"/>
    <cellStyle name="Normal 58 4" xfId="713"/>
    <cellStyle name="Normal 58 5" xfId="1798"/>
    <cellStyle name="Normal 58 5 10" xfId="13605"/>
    <cellStyle name="Normal 58 5 10 2" xfId="64147"/>
    <cellStyle name="Normal 58 5 11" xfId="8361"/>
    <cellStyle name="Normal 58 5 11 2" xfId="33378"/>
    <cellStyle name="Normal 58 5 12" xfId="27595"/>
    <cellStyle name="Normal 58 5 2" xfId="6360"/>
    <cellStyle name="Normal 58 5 2 2" xfId="19817"/>
    <cellStyle name="Normal 58 5 2 2 2" xfId="44391"/>
    <cellStyle name="Normal 58 5 2 2 3" xfId="64148"/>
    <cellStyle name="Normal 58 5 2 3" xfId="13611"/>
    <cellStyle name="Normal 58 5 2 3 2" xfId="38589"/>
    <cellStyle name="Normal 58 5 2 4" xfId="10314"/>
    <cellStyle name="Normal 58 5 2 4 2" xfId="35331"/>
    <cellStyle name="Normal 58 5 2 5" xfId="31458"/>
    <cellStyle name="Normal 58 5 3" xfId="4405"/>
    <cellStyle name="Normal 58 5 3 2" xfId="20215"/>
    <cellStyle name="Normal 58 5 3 2 2" xfId="44779"/>
    <cellStyle name="Normal 58 5 3 2 3" xfId="64149"/>
    <cellStyle name="Normal 58 5 3 3" xfId="13137"/>
    <cellStyle name="Normal 58 5 3 3 2" xfId="38154"/>
    <cellStyle name="Normal 58 5 3 4" xfId="29527"/>
    <cellStyle name="Normal 58 5 4" xfId="14534"/>
    <cellStyle name="Normal 58 5 4 2" xfId="21129"/>
    <cellStyle name="Normal 58 5 4 2 2" xfId="45690"/>
    <cellStyle name="Normal 58 5 4 2 3" xfId="64150"/>
    <cellStyle name="Normal 58 5 4 3" xfId="39407"/>
    <cellStyle name="Normal 58 5 4 4" xfId="64151"/>
    <cellStyle name="Normal 58 5 5" xfId="14891"/>
    <cellStyle name="Normal 58 5 5 2" xfId="22140"/>
    <cellStyle name="Normal 58 5 5 2 2" xfId="46699"/>
    <cellStyle name="Normal 58 5 5 2 3" xfId="64152"/>
    <cellStyle name="Normal 58 5 5 3" xfId="39735"/>
    <cellStyle name="Normal 58 5 5 4" xfId="64153"/>
    <cellStyle name="Normal 58 5 6" xfId="15786"/>
    <cellStyle name="Normal 58 5 6 2" xfId="23162"/>
    <cellStyle name="Normal 58 5 6 2 2" xfId="47705"/>
    <cellStyle name="Normal 58 5 6 2 3" xfId="64154"/>
    <cellStyle name="Normal 58 5 6 3" xfId="40583"/>
    <cellStyle name="Normal 58 5 6 4" xfId="64155"/>
    <cellStyle name="Normal 58 5 7" xfId="16846"/>
    <cellStyle name="Normal 58 5 7 2" xfId="24264"/>
    <cellStyle name="Normal 58 5 7 2 2" xfId="48803"/>
    <cellStyle name="Normal 58 5 7 2 3" xfId="64156"/>
    <cellStyle name="Normal 58 5 7 3" xfId="41598"/>
    <cellStyle name="Normal 58 5 7 4" xfId="64157"/>
    <cellStyle name="Normal 58 5 8" xfId="17928"/>
    <cellStyle name="Normal 58 5 8 2" xfId="25370"/>
    <cellStyle name="Normal 58 5 8 2 2" xfId="49893"/>
    <cellStyle name="Normal 58 5 8 2 3" xfId="64158"/>
    <cellStyle name="Normal 58 5 8 3" xfId="42627"/>
    <cellStyle name="Normal 58 5 8 4" xfId="64159"/>
    <cellStyle name="Normal 58 5 9" xfId="19066"/>
    <cellStyle name="Normal 58 6" xfId="3230"/>
    <cellStyle name="Normal 58 6 2" xfId="7395"/>
    <cellStyle name="Normal 58 6 2 2" xfId="26381"/>
    <cellStyle name="Normal 58 6 2 2 2" xfId="50904"/>
    <cellStyle name="Normal 58 6 2 3" xfId="11325"/>
    <cellStyle name="Normal 58 6 2 3 2" xfId="36342"/>
    <cellStyle name="Normal 58 6 2 4" xfId="32469"/>
    <cellStyle name="Normal 58 6 3" xfId="5416"/>
    <cellStyle name="Normal 58 6 3 2" xfId="13138"/>
    <cellStyle name="Normal 58 6 3 2 2" xfId="38155"/>
    <cellStyle name="Normal 58 6 3 3" xfId="30538"/>
    <cellStyle name="Normal 58 6 4" xfId="9382"/>
    <cellStyle name="Normal 58 6 4 2" xfId="34399"/>
    <cellStyle name="Normal 58 6 5" xfId="28606"/>
    <cellStyle name="Normal 58 7" xfId="26711"/>
    <cellStyle name="Normal 580" xfId="64160"/>
    <cellStyle name="Normal 581" xfId="64161"/>
    <cellStyle name="Normal 582" xfId="64162"/>
    <cellStyle name="Normal 583" xfId="64163"/>
    <cellStyle name="Normal 584" xfId="64164"/>
    <cellStyle name="Normal 585" xfId="64165"/>
    <cellStyle name="Normal 586" xfId="64166"/>
    <cellStyle name="Normal 587" xfId="64167"/>
    <cellStyle name="Normal 588" xfId="64168"/>
    <cellStyle name="Normal 589" xfId="64169"/>
    <cellStyle name="Normal 59" xfId="639"/>
    <cellStyle name="Normal 59 2" xfId="717"/>
    <cellStyle name="Normal 59 2 2" xfId="1801"/>
    <cellStyle name="Normal 59 2 2 10" xfId="27598"/>
    <cellStyle name="Normal 59 2 2 10 2" xfId="64170"/>
    <cellStyle name="Normal 59 2 2 11" xfId="64171"/>
    <cellStyle name="Normal 59 2 2 2" xfId="6363"/>
    <cellStyle name="Normal 59 2 2 2 2" xfId="20218"/>
    <cellStyle name="Normal 59 2 2 2 2 2" xfId="44782"/>
    <cellStyle name="Normal 59 2 2 2 2 3" xfId="64172"/>
    <cellStyle name="Normal 59 2 2 2 3" xfId="13829"/>
    <cellStyle name="Normal 59 2 2 2 3 2" xfId="38737"/>
    <cellStyle name="Normal 59 2 2 2 4" xfId="10317"/>
    <cellStyle name="Normal 59 2 2 2 4 2" xfId="35334"/>
    <cellStyle name="Normal 59 2 2 2 5" xfId="31461"/>
    <cellStyle name="Normal 59 2 2 3" xfId="4408"/>
    <cellStyle name="Normal 59 2 2 3 2" xfId="21132"/>
    <cellStyle name="Normal 59 2 2 3 2 2" xfId="45693"/>
    <cellStyle name="Normal 59 2 2 3 2 3" xfId="64173"/>
    <cellStyle name="Normal 59 2 2 3 3" xfId="13139"/>
    <cellStyle name="Normal 59 2 2 3 3 2" xfId="38156"/>
    <cellStyle name="Normal 59 2 2 3 4" xfId="29530"/>
    <cellStyle name="Normal 59 2 2 4" xfId="14894"/>
    <cellStyle name="Normal 59 2 2 4 2" xfId="22143"/>
    <cellStyle name="Normal 59 2 2 4 2 2" xfId="46702"/>
    <cellStyle name="Normal 59 2 2 4 2 3" xfId="64174"/>
    <cellStyle name="Normal 59 2 2 4 3" xfId="39738"/>
    <cellStyle name="Normal 59 2 2 4 4" xfId="64175"/>
    <cellStyle name="Normal 59 2 2 5" xfId="15789"/>
    <cellStyle name="Normal 59 2 2 5 2" xfId="23165"/>
    <cellStyle name="Normal 59 2 2 5 2 2" xfId="47708"/>
    <cellStyle name="Normal 59 2 2 5 2 3" xfId="64176"/>
    <cellStyle name="Normal 59 2 2 5 3" xfId="40586"/>
    <cellStyle name="Normal 59 2 2 5 4" xfId="64177"/>
    <cellStyle name="Normal 59 2 2 6" xfId="16849"/>
    <cellStyle name="Normal 59 2 2 6 2" xfId="24267"/>
    <cellStyle name="Normal 59 2 2 6 2 2" xfId="48806"/>
    <cellStyle name="Normal 59 2 2 6 2 3" xfId="64178"/>
    <cellStyle name="Normal 59 2 2 6 3" xfId="41601"/>
    <cellStyle name="Normal 59 2 2 6 4" xfId="64179"/>
    <cellStyle name="Normal 59 2 2 7" xfId="17931"/>
    <cellStyle name="Normal 59 2 2 7 2" xfId="25373"/>
    <cellStyle name="Normal 59 2 2 7 2 2" xfId="49896"/>
    <cellStyle name="Normal 59 2 2 7 2 3" xfId="64180"/>
    <cellStyle name="Normal 59 2 2 7 3" xfId="42630"/>
    <cellStyle name="Normal 59 2 2 7 4" xfId="64181"/>
    <cellStyle name="Normal 59 2 2 8" xfId="19820"/>
    <cellStyle name="Normal 59 2 2 8 2" xfId="44394"/>
    <cellStyle name="Normal 59 2 2 8 3" xfId="64182"/>
    <cellStyle name="Normal 59 2 2 9" xfId="8364"/>
    <cellStyle name="Normal 59 2 2 9 2" xfId="33381"/>
    <cellStyle name="Normal 59 2 3" xfId="3233"/>
    <cellStyle name="Normal 59 2 3 2" xfId="7398"/>
    <cellStyle name="Normal 59 2 3 2 2" xfId="26384"/>
    <cellStyle name="Normal 59 2 3 2 2 2" xfId="50907"/>
    <cellStyle name="Normal 59 2 3 2 3" xfId="11328"/>
    <cellStyle name="Normal 59 2 3 2 3 2" xfId="36345"/>
    <cellStyle name="Normal 59 2 3 2 4" xfId="32472"/>
    <cellStyle name="Normal 59 2 3 3" xfId="5419"/>
    <cellStyle name="Normal 59 2 3 3 2" xfId="13140"/>
    <cellStyle name="Normal 59 2 3 3 2 2" xfId="38157"/>
    <cellStyle name="Normal 59 2 3 3 3" xfId="30541"/>
    <cellStyle name="Normal 59 2 3 4" xfId="9385"/>
    <cellStyle name="Normal 59 2 3 4 2" xfId="34402"/>
    <cellStyle name="Normal 59 2 3 5" xfId="28609"/>
    <cellStyle name="Normal 59 2 4" xfId="26763"/>
    <cellStyle name="Normal 59 3" xfId="716"/>
    <cellStyle name="Normal 59 4" xfId="1800"/>
    <cellStyle name="Normal 59 4 10" xfId="13697"/>
    <cellStyle name="Normal 59 4 10 2" xfId="64183"/>
    <cellStyle name="Normal 59 4 11" xfId="8363"/>
    <cellStyle name="Normal 59 4 11 2" xfId="33380"/>
    <cellStyle name="Normal 59 4 12" xfId="27597"/>
    <cellStyle name="Normal 59 4 2" xfId="6362"/>
    <cellStyle name="Normal 59 4 2 2" xfId="19819"/>
    <cellStyle name="Normal 59 4 2 2 2" xfId="44393"/>
    <cellStyle name="Normal 59 4 2 2 3" xfId="64184"/>
    <cellStyle name="Normal 59 4 2 3" xfId="13720"/>
    <cellStyle name="Normal 59 4 2 3 2" xfId="38662"/>
    <cellStyle name="Normal 59 4 2 4" xfId="10316"/>
    <cellStyle name="Normal 59 4 2 4 2" xfId="35333"/>
    <cellStyle name="Normal 59 4 2 5" xfId="31460"/>
    <cellStyle name="Normal 59 4 3" xfId="4407"/>
    <cellStyle name="Normal 59 4 3 2" xfId="20217"/>
    <cellStyle name="Normal 59 4 3 2 2" xfId="44781"/>
    <cellStyle name="Normal 59 4 3 2 3" xfId="64185"/>
    <cellStyle name="Normal 59 4 3 3" xfId="13141"/>
    <cellStyle name="Normal 59 4 3 3 2" xfId="38158"/>
    <cellStyle name="Normal 59 4 3 4" xfId="29529"/>
    <cellStyle name="Normal 59 4 4" xfId="14536"/>
    <cellStyle name="Normal 59 4 4 2" xfId="21131"/>
    <cellStyle name="Normal 59 4 4 2 2" xfId="45692"/>
    <cellStyle name="Normal 59 4 4 2 3" xfId="64186"/>
    <cellStyle name="Normal 59 4 4 3" xfId="39409"/>
    <cellStyle name="Normal 59 4 4 4" xfId="64187"/>
    <cellStyle name="Normal 59 4 5" xfId="14893"/>
    <cellStyle name="Normal 59 4 5 2" xfId="22142"/>
    <cellStyle name="Normal 59 4 5 2 2" xfId="46701"/>
    <cellStyle name="Normal 59 4 5 2 3" xfId="64188"/>
    <cellStyle name="Normal 59 4 5 3" xfId="39737"/>
    <cellStyle name="Normal 59 4 5 4" xfId="64189"/>
    <cellStyle name="Normal 59 4 6" xfId="15788"/>
    <cellStyle name="Normal 59 4 6 2" xfId="23164"/>
    <cellStyle name="Normal 59 4 6 2 2" xfId="47707"/>
    <cellStyle name="Normal 59 4 6 2 3" xfId="64190"/>
    <cellStyle name="Normal 59 4 6 3" xfId="40585"/>
    <cellStyle name="Normal 59 4 6 4" xfId="64191"/>
    <cellStyle name="Normal 59 4 7" xfId="16848"/>
    <cellStyle name="Normal 59 4 7 2" xfId="24266"/>
    <cellStyle name="Normal 59 4 7 2 2" xfId="48805"/>
    <cellStyle name="Normal 59 4 7 2 3" xfId="64192"/>
    <cellStyle name="Normal 59 4 7 3" xfId="41600"/>
    <cellStyle name="Normal 59 4 7 4" xfId="64193"/>
    <cellStyle name="Normal 59 4 8" xfId="17930"/>
    <cellStyle name="Normal 59 4 8 2" xfId="25372"/>
    <cellStyle name="Normal 59 4 8 2 2" xfId="49895"/>
    <cellStyle name="Normal 59 4 8 2 3" xfId="64194"/>
    <cellStyle name="Normal 59 4 8 3" xfId="42629"/>
    <cellStyle name="Normal 59 4 8 4" xfId="64195"/>
    <cellStyle name="Normal 59 4 9" xfId="19067"/>
    <cellStyle name="Normal 59 5" xfId="3232"/>
    <cellStyle name="Normal 59 5 2" xfId="7397"/>
    <cellStyle name="Normal 59 5 2 2" xfId="26383"/>
    <cellStyle name="Normal 59 5 2 2 2" xfId="50906"/>
    <cellStyle name="Normal 59 5 2 3" xfId="11327"/>
    <cellStyle name="Normal 59 5 2 3 2" xfId="36344"/>
    <cellStyle name="Normal 59 5 2 4" xfId="32471"/>
    <cellStyle name="Normal 59 5 3" xfId="5418"/>
    <cellStyle name="Normal 59 5 3 2" xfId="13142"/>
    <cellStyle name="Normal 59 5 3 2 2" xfId="38159"/>
    <cellStyle name="Normal 59 5 3 3" xfId="30540"/>
    <cellStyle name="Normal 59 5 4" xfId="9384"/>
    <cellStyle name="Normal 59 5 4 2" xfId="34401"/>
    <cellStyle name="Normal 59 5 5" xfId="28608"/>
    <cellStyle name="Normal 59 6" xfId="26876"/>
    <cellStyle name="Normal 590" xfId="64196"/>
    <cellStyle name="Normal 591" xfId="64197"/>
    <cellStyle name="Normal 592" xfId="64198"/>
    <cellStyle name="Normal 593" xfId="64199"/>
    <cellStyle name="Normal 594" xfId="64200"/>
    <cellStyle name="Normal 595" xfId="64201"/>
    <cellStyle name="Normal 596" xfId="64202"/>
    <cellStyle name="Normal 597" xfId="64203"/>
    <cellStyle name="Normal 598" xfId="64204"/>
    <cellStyle name="Normal 599" xfId="64205"/>
    <cellStyle name="Normal 6" xfId="129"/>
    <cellStyle name="Normal 6 10" xfId="26853"/>
    <cellStyle name="Normal 6 11" xfId="64206"/>
    <cellStyle name="Normal 6 2" xfId="630"/>
    <cellStyle name="Normal 6 2 10" xfId="19011"/>
    <cellStyle name="Normal 6 2 11" xfId="64207"/>
    <cellStyle name="Normal 6 2 12" xfId="64208"/>
    <cellStyle name="Normal 6 2 13" xfId="64209"/>
    <cellStyle name="Normal 6 2 14" xfId="64210"/>
    <cellStyle name="Normal 6 2 15" xfId="64211"/>
    <cellStyle name="Normal 6 2 16" xfId="64212"/>
    <cellStyle name="Normal 6 2 17" xfId="64213"/>
    <cellStyle name="Normal 6 2 18" xfId="64214"/>
    <cellStyle name="Normal 6 2 19" xfId="64215"/>
    <cellStyle name="Normal 6 2 2" xfId="2177"/>
    <cellStyle name="Normal 6 2 2 10" xfId="8540"/>
    <cellStyle name="Normal 6 2 2 10 2" xfId="33557"/>
    <cellStyle name="Normal 6 2 2 11" xfId="27774"/>
    <cellStyle name="Normal 6 2 2 11 2" xfId="64216"/>
    <cellStyle name="Normal 6 2 2 12" xfId="64217"/>
    <cellStyle name="Normal 6 2 2 13" xfId="64218"/>
    <cellStyle name="Normal 6 2 2 14" xfId="64219"/>
    <cellStyle name="Normal 6 2 2 15" xfId="64220"/>
    <cellStyle name="Normal 6 2 2 16" xfId="64221"/>
    <cellStyle name="Normal 6 2 2 17" xfId="64222"/>
    <cellStyle name="Normal 6 2 2 18" xfId="64223"/>
    <cellStyle name="Normal 6 2 2 19" xfId="64224"/>
    <cellStyle name="Normal 6 2 2 2" xfId="2302"/>
    <cellStyle name="Normal 6 2 2 2 10" xfId="64225"/>
    <cellStyle name="Normal 6 2 2 2 11" xfId="64226"/>
    <cellStyle name="Normal 6 2 2 2 12" xfId="64227"/>
    <cellStyle name="Normal 6 2 2 2 13" xfId="64228"/>
    <cellStyle name="Normal 6 2 2 2 14" xfId="64229"/>
    <cellStyle name="Normal 6 2 2 2 15" xfId="64230"/>
    <cellStyle name="Normal 6 2 2 2 16" xfId="64231"/>
    <cellStyle name="Normal 6 2 2 2 17" xfId="64232"/>
    <cellStyle name="Normal 6 2 2 2 18" xfId="64233"/>
    <cellStyle name="Normal 6 2 2 2 19" xfId="64234"/>
    <cellStyle name="Normal 6 2 2 2 2" xfId="6652"/>
    <cellStyle name="Normal 6 2 2 2 2 2" xfId="21406"/>
    <cellStyle name="Normal 6 2 2 2 2 2 2" xfId="45965"/>
    <cellStyle name="Normal 6 2 2 2 2 2 3" xfId="64235"/>
    <cellStyle name="Normal 6 2 2 2 2 3" xfId="14664"/>
    <cellStyle name="Normal 6 2 2 2 2 3 2" xfId="39528"/>
    <cellStyle name="Normal 6 2 2 2 2 4" xfId="10591"/>
    <cellStyle name="Normal 6 2 2 2 2 4 2" xfId="35608"/>
    <cellStyle name="Normal 6 2 2 2 2 5" xfId="31735"/>
    <cellStyle name="Normal 6 2 2 2 20" xfId="64236"/>
    <cellStyle name="Normal 6 2 2 2 21" xfId="64237"/>
    <cellStyle name="Normal 6 2 2 2 22" xfId="64238"/>
    <cellStyle name="Normal 6 2 2 2 23" xfId="64239"/>
    <cellStyle name="Normal 6 2 2 2 24" xfId="64240"/>
    <cellStyle name="Normal 6 2 2 2 25" xfId="64241"/>
    <cellStyle name="Normal 6 2 2 2 26" xfId="64242"/>
    <cellStyle name="Normal 6 2 2 2 27" xfId="64243"/>
    <cellStyle name="Normal 6 2 2 2 28" xfId="64244"/>
    <cellStyle name="Normal 6 2 2 2 29" xfId="64245"/>
    <cellStyle name="Normal 6 2 2 2 3" xfId="4682"/>
    <cellStyle name="Normal 6 2 2 2 3 2" xfId="22404"/>
    <cellStyle name="Normal 6 2 2 2 3 2 2" xfId="46959"/>
    <cellStyle name="Normal 6 2 2 2 3 2 3" xfId="64246"/>
    <cellStyle name="Normal 6 2 2 2 3 3" xfId="13143"/>
    <cellStyle name="Normal 6 2 2 2 3 3 2" xfId="38160"/>
    <cellStyle name="Normal 6 2 2 2 3 4" xfId="29804"/>
    <cellStyle name="Normal 6 2 2 2 4" xfId="16046"/>
    <cellStyle name="Normal 6 2 2 2 4 2" xfId="23437"/>
    <cellStyle name="Normal 6 2 2 2 4 2 2" xfId="47980"/>
    <cellStyle name="Normal 6 2 2 2 4 2 3" xfId="64247"/>
    <cellStyle name="Normal 6 2 2 2 4 3" xfId="40841"/>
    <cellStyle name="Normal 6 2 2 2 4 4" xfId="64248"/>
    <cellStyle name="Normal 6 2 2 2 5" xfId="17111"/>
    <cellStyle name="Normal 6 2 2 2 5 2" xfId="24529"/>
    <cellStyle name="Normal 6 2 2 2 5 2 2" xfId="49068"/>
    <cellStyle name="Normal 6 2 2 2 5 2 3" xfId="64249"/>
    <cellStyle name="Normal 6 2 2 2 5 3" xfId="41861"/>
    <cellStyle name="Normal 6 2 2 2 5 4" xfId="64250"/>
    <cellStyle name="Normal 6 2 2 2 6" xfId="18205"/>
    <cellStyle name="Normal 6 2 2 2 6 2" xfId="25647"/>
    <cellStyle name="Normal 6 2 2 2 6 2 2" xfId="50170"/>
    <cellStyle name="Normal 6 2 2 2 6 2 3" xfId="64251"/>
    <cellStyle name="Normal 6 2 2 2 6 3" xfId="42901"/>
    <cellStyle name="Normal 6 2 2 2 6 4" xfId="64252"/>
    <cellStyle name="Normal 6 2 2 2 7" xfId="20450"/>
    <cellStyle name="Normal 6 2 2 2 7 2" xfId="45011"/>
    <cellStyle name="Normal 6 2 2 2 7 3" xfId="64253"/>
    <cellStyle name="Normal 6 2 2 2 8" xfId="8638"/>
    <cellStyle name="Normal 6 2 2 2 8 2" xfId="33655"/>
    <cellStyle name="Normal 6 2 2 2 9" xfId="27872"/>
    <cellStyle name="Normal 6 2 2 2 9 2" xfId="64254"/>
    <cellStyle name="Normal 6 2 2 20" xfId="64255"/>
    <cellStyle name="Normal 6 2 2 21" xfId="64256"/>
    <cellStyle name="Normal 6 2 2 22" xfId="64257"/>
    <cellStyle name="Normal 6 2 2 23" xfId="64258"/>
    <cellStyle name="Normal 6 2 2 24" xfId="64259"/>
    <cellStyle name="Normal 6 2 2 25" xfId="64260"/>
    <cellStyle name="Normal 6 2 2 26" xfId="64261"/>
    <cellStyle name="Normal 6 2 2 27" xfId="64262"/>
    <cellStyle name="Normal 6 2 2 28" xfId="64263"/>
    <cellStyle name="Normal 6 2 2 29" xfId="64264"/>
    <cellStyle name="Normal 6 2 2 3" xfId="2418"/>
    <cellStyle name="Normal 6 2 2 3 10" xfId="64265"/>
    <cellStyle name="Normal 6 2 2 3 11" xfId="64266"/>
    <cellStyle name="Normal 6 2 2 3 12" xfId="64267"/>
    <cellStyle name="Normal 6 2 2 3 13" xfId="64268"/>
    <cellStyle name="Normal 6 2 2 3 14" xfId="64269"/>
    <cellStyle name="Normal 6 2 2 3 15" xfId="64270"/>
    <cellStyle name="Normal 6 2 2 3 16" xfId="64271"/>
    <cellStyle name="Normal 6 2 2 3 17" xfId="64272"/>
    <cellStyle name="Normal 6 2 2 3 18" xfId="64273"/>
    <cellStyle name="Normal 6 2 2 3 19" xfId="64274"/>
    <cellStyle name="Normal 6 2 2 3 2" xfId="6755"/>
    <cellStyle name="Normal 6 2 2 3 2 2" xfId="21509"/>
    <cellStyle name="Normal 6 2 2 3 2 2 2" xfId="46068"/>
    <cellStyle name="Normal 6 2 2 3 2 2 3" xfId="64275"/>
    <cellStyle name="Normal 6 2 2 3 2 3" xfId="14711"/>
    <cellStyle name="Normal 6 2 2 3 2 3 2" xfId="39575"/>
    <cellStyle name="Normal 6 2 2 3 2 4" xfId="10694"/>
    <cellStyle name="Normal 6 2 2 3 2 4 2" xfId="35711"/>
    <cellStyle name="Normal 6 2 2 3 2 5" xfId="31838"/>
    <cellStyle name="Normal 6 2 2 3 20" xfId="64276"/>
    <cellStyle name="Normal 6 2 2 3 21" xfId="64277"/>
    <cellStyle name="Normal 6 2 2 3 3" xfId="4785"/>
    <cellStyle name="Normal 6 2 2 3 3 2" xfId="22516"/>
    <cellStyle name="Normal 6 2 2 3 3 2 2" xfId="47062"/>
    <cellStyle name="Normal 6 2 2 3 3 2 3" xfId="64278"/>
    <cellStyle name="Normal 6 2 2 3 3 3" xfId="13144"/>
    <cellStyle name="Normal 6 2 2 3 3 3 2" xfId="38161"/>
    <cellStyle name="Normal 6 2 2 3 3 4" xfId="29907"/>
    <cellStyle name="Normal 6 2 2 3 4" xfId="16126"/>
    <cellStyle name="Normal 6 2 2 3 4 2" xfId="23540"/>
    <cellStyle name="Normal 6 2 2 3 4 2 2" xfId="48083"/>
    <cellStyle name="Normal 6 2 2 3 4 2 3" xfId="64279"/>
    <cellStyle name="Normal 6 2 2 3 4 3" xfId="40921"/>
    <cellStyle name="Normal 6 2 2 3 4 4" xfId="64280"/>
    <cellStyle name="Normal 6 2 2 3 5" xfId="17214"/>
    <cellStyle name="Normal 6 2 2 3 5 2" xfId="24632"/>
    <cellStyle name="Normal 6 2 2 3 5 2 2" xfId="49171"/>
    <cellStyle name="Normal 6 2 2 3 5 2 3" xfId="64281"/>
    <cellStyle name="Normal 6 2 2 3 5 3" xfId="41964"/>
    <cellStyle name="Normal 6 2 2 3 6" xfId="18309"/>
    <cellStyle name="Normal 6 2 2 3 6 2" xfId="25750"/>
    <cellStyle name="Normal 6 2 2 3 6 2 2" xfId="50273"/>
    <cellStyle name="Normal 6 2 2 3 6 3" xfId="43004"/>
    <cellStyle name="Normal 6 2 2 3 7" xfId="20351"/>
    <cellStyle name="Normal 6 2 2 3 7 2" xfId="44913"/>
    <cellStyle name="Normal 6 2 2 3 8" xfId="8741"/>
    <cellStyle name="Normal 6 2 2 3 8 2" xfId="33758"/>
    <cellStyle name="Normal 6 2 2 3 9" xfId="27975"/>
    <cellStyle name="Normal 6 2 2 4" xfId="2502"/>
    <cellStyle name="Normal 6 2 2 4 2" xfId="6827"/>
    <cellStyle name="Normal 6 2 2 4 2 2" xfId="23613"/>
    <cellStyle name="Normal 6 2 2 4 2 2 2" xfId="48154"/>
    <cellStyle name="Normal 6 2 2 4 2 3" xfId="16186"/>
    <cellStyle name="Normal 6 2 2 4 2 3 2" xfId="40972"/>
    <cellStyle name="Normal 6 2 2 4 2 4" xfId="10765"/>
    <cellStyle name="Normal 6 2 2 4 2 4 2" xfId="35782"/>
    <cellStyle name="Normal 6 2 2 4 2 5" xfId="31909"/>
    <cellStyle name="Normal 6 2 2 4 3" xfId="4856"/>
    <cellStyle name="Normal 6 2 2 4 3 2" xfId="24703"/>
    <cellStyle name="Normal 6 2 2 4 3 2 2" xfId="49242"/>
    <cellStyle name="Normal 6 2 2 4 3 3" xfId="13145"/>
    <cellStyle name="Normal 6 2 2 4 3 3 2" xfId="38162"/>
    <cellStyle name="Normal 6 2 2 4 3 4" xfId="29978"/>
    <cellStyle name="Normal 6 2 2 4 4" xfId="18366"/>
    <cellStyle name="Normal 6 2 2 4 4 2" xfId="25821"/>
    <cellStyle name="Normal 6 2 2 4 4 2 2" xfId="50344"/>
    <cellStyle name="Normal 6 2 2 4 4 3" xfId="43061"/>
    <cellStyle name="Normal 6 2 2 4 5" xfId="21308"/>
    <cellStyle name="Normal 6 2 2 4 5 2" xfId="45867"/>
    <cellStyle name="Normal 6 2 2 4 6" xfId="8812"/>
    <cellStyle name="Normal 6 2 2 4 6 2" xfId="33829"/>
    <cellStyle name="Normal 6 2 2 4 7" xfId="28046"/>
    <cellStyle name="Normal 6 2 2 5" xfId="3403"/>
    <cellStyle name="Normal 6 2 2 5 2" xfId="7555"/>
    <cellStyle name="Normal 6 2 2 5 2 2" xfId="26542"/>
    <cellStyle name="Normal 6 2 2 5 2 2 2" xfId="51064"/>
    <cellStyle name="Normal 6 2 2 5 2 3" xfId="18941"/>
    <cellStyle name="Normal 6 2 2 5 2 3 2" xfId="43634"/>
    <cellStyle name="Normal 6 2 2 5 2 4" xfId="11485"/>
    <cellStyle name="Normal 6 2 2 5 2 4 2" xfId="36502"/>
    <cellStyle name="Normal 6 2 2 5 2 5" xfId="32629"/>
    <cellStyle name="Normal 6 2 2 5 3" xfId="5576"/>
    <cellStyle name="Normal 6 2 2 5 3 2" xfId="13146"/>
    <cellStyle name="Normal 6 2 2 5 3 2 2" xfId="38163"/>
    <cellStyle name="Normal 6 2 2 5 3 3" xfId="30698"/>
    <cellStyle name="Normal 6 2 2 5 4" xfId="9551"/>
    <cellStyle name="Normal 6 2 2 5 4 2" xfId="34568"/>
    <cellStyle name="Normal 6 2 2 5 5" xfId="28766"/>
    <cellStyle name="Normal 6 2 2 6" xfId="3510"/>
    <cellStyle name="Normal 6 2 2 6 2" xfId="7648"/>
    <cellStyle name="Normal 6 2 2 6 2 2" xfId="23339"/>
    <cellStyle name="Normal 6 2 2 6 2 2 2" xfId="47882"/>
    <cellStyle name="Normal 6 2 2 6 2 3" xfId="11578"/>
    <cellStyle name="Normal 6 2 2 6 2 3 2" xfId="36595"/>
    <cellStyle name="Normal 6 2 2 6 2 4" xfId="32722"/>
    <cellStyle name="Normal 6 2 2 6 3" xfId="5669"/>
    <cellStyle name="Normal 6 2 2 6 3 2" xfId="13147"/>
    <cellStyle name="Normal 6 2 2 6 3 2 2" xfId="38164"/>
    <cellStyle name="Normal 6 2 2 6 3 3" xfId="30791"/>
    <cellStyle name="Normal 6 2 2 6 4" xfId="9645"/>
    <cellStyle name="Normal 6 2 2 6 4 2" xfId="34662"/>
    <cellStyle name="Normal 6 2 2 6 5" xfId="28859"/>
    <cellStyle name="Normal 6 2 2 7" xfId="6554"/>
    <cellStyle name="Normal 6 2 2 7 2" xfId="24431"/>
    <cellStyle name="Normal 6 2 2 7 2 2" xfId="48970"/>
    <cellStyle name="Normal 6 2 2 7 3" xfId="17013"/>
    <cellStyle name="Normal 6 2 2 7 3 2" xfId="41763"/>
    <cellStyle name="Normal 6 2 2 7 4" xfId="10493"/>
    <cellStyle name="Normal 6 2 2 7 4 2" xfId="35510"/>
    <cellStyle name="Normal 6 2 2 7 5" xfId="31637"/>
    <cellStyle name="Normal 6 2 2 8" xfId="4584"/>
    <cellStyle name="Normal 6 2 2 8 2" xfId="25549"/>
    <cellStyle name="Normal 6 2 2 8 2 2" xfId="50072"/>
    <cellStyle name="Normal 6 2 2 8 3" xfId="13148"/>
    <cellStyle name="Normal 6 2 2 8 3 2" xfId="38165"/>
    <cellStyle name="Normal 6 2 2 8 4" xfId="29706"/>
    <cellStyle name="Normal 6 2 2 9" xfId="19991"/>
    <cellStyle name="Normal 6 2 2 9 2" xfId="44556"/>
    <cellStyle name="Normal 6 2 3" xfId="2281"/>
    <cellStyle name="Normal 6 2 3 2" xfId="6632"/>
    <cellStyle name="Normal 6 2 3 2 2" xfId="21386"/>
    <cellStyle name="Normal 6 2 3 2 2 2" xfId="45945"/>
    <cellStyle name="Normal 6 2 3 2 3" xfId="14648"/>
    <cellStyle name="Normal 6 2 3 2 3 2" xfId="39512"/>
    <cellStyle name="Normal 6 2 3 2 4" xfId="10571"/>
    <cellStyle name="Normal 6 2 3 2 4 2" xfId="35588"/>
    <cellStyle name="Normal 6 2 3 2 5" xfId="31715"/>
    <cellStyle name="Normal 6 2 3 3" xfId="4662"/>
    <cellStyle name="Normal 6 2 3 3 2" xfId="22384"/>
    <cellStyle name="Normal 6 2 3 3 2 2" xfId="46939"/>
    <cellStyle name="Normal 6 2 3 3 3" xfId="13149"/>
    <cellStyle name="Normal 6 2 3 3 3 2" xfId="38166"/>
    <cellStyle name="Normal 6 2 3 3 4" xfId="29784"/>
    <cellStyle name="Normal 6 2 3 4" xfId="16026"/>
    <cellStyle name="Normal 6 2 3 4 2" xfId="23417"/>
    <cellStyle name="Normal 6 2 3 4 2 2" xfId="47960"/>
    <cellStyle name="Normal 6 2 3 4 3" xfId="40821"/>
    <cellStyle name="Normal 6 2 3 5" xfId="17091"/>
    <cellStyle name="Normal 6 2 3 5 2" xfId="24509"/>
    <cellStyle name="Normal 6 2 3 5 2 2" xfId="49048"/>
    <cellStyle name="Normal 6 2 3 5 3" xfId="41841"/>
    <cellStyle name="Normal 6 2 3 6" xfId="18185"/>
    <cellStyle name="Normal 6 2 3 6 2" xfId="25627"/>
    <cellStyle name="Normal 6 2 3 6 2 2" xfId="50150"/>
    <cellStyle name="Normal 6 2 3 6 3" xfId="42881"/>
    <cellStyle name="Normal 6 2 3 7" xfId="20430"/>
    <cellStyle name="Normal 6 2 3 7 2" xfId="44991"/>
    <cellStyle name="Normal 6 2 3 8" xfId="8618"/>
    <cellStyle name="Normal 6 2 3 8 2" xfId="33635"/>
    <cellStyle name="Normal 6 2 3 9" xfId="27852"/>
    <cellStyle name="Normal 6 2 4" xfId="2399"/>
    <cellStyle name="Normal 6 2 4 2" xfId="6736"/>
    <cellStyle name="Normal 6 2 4 2 2" xfId="22497"/>
    <cellStyle name="Normal 6 2 4 2 2 2" xfId="47043"/>
    <cellStyle name="Normal 6 2 4 2 3" xfId="15130"/>
    <cellStyle name="Normal 6 2 4 2 3 2" xfId="39958"/>
    <cellStyle name="Normal 6 2 4 2 4" xfId="10675"/>
    <cellStyle name="Normal 6 2 4 2 4 2" xfId="35692"/>
    <cellStyle name="Normal 6 2 4 2 5" xfId="31819"/>
    <cellStyle name="Normal 6 2 4 3" xfId="4766"/>
    <cellStyle name="Normal 6 2 4 3 2" xfId="23521"/>
    <cellStyle name="Normal 6 2 4 3 2 2" xfId="48064"/>
    <cellStyle name="Normal 6 2 4 3 3" xfId="13150"/>
    <cellStyle name="Normal 6 2 4 3 3 2" xfId="38167"/>
    <cellStyle name="Normal 6 2 4 3 4" xfId="29888"/>
    <cellStyle name="Normal 6 2 4 4" xfId="17195"/>
    <cellStyle name="Normal 6 2 4 4 2" xfId="24613"/>
    <cellStyle name="Normal 6 2 4 4 2 2" xfId="49152"/>
    <cellStyle name="Normal 6 2 4 4 3" xfId="41945"/>
    <cellStyle name="Normal 6 2 4 5" xfId="18290"/>
    <cellStyle name="Normal 6 2 4 5 2" xfId="25731"/>
    <cellStyle name="Normal 6 2 4 5 2 2" xfId="50254"/>
    <cellStyle name="Normal 6 2 4 5 3" xfId="42985"/>
    <cellStyle name="Normal 6 2 4 6" xfId="21490"/>
    <cellStyle name="Normal 6 2 4 6 2" xfId="46049"/>
    <cellStyle name="Normal 6 2 4 7" xfId="8722"/>
    <cellStyle name="Normal 6 2 4 7 2" xfId="33739"/>
    <cellStyle name="Normal 6 2 4 8" xfId="27956"/>
    <cellStyle name="Normal 6 2 5" xfId="2484"/>
    <cellStyle name="Normal 6 2 5 2" xfId="6809"/>
    <cellStyle name="Normal 6 2 5 2 2" xfId="24685"/>
    <cellStyle name="Normal 6 2 5 2 2 2" xfId="49224"/>
    <cellStyle name="Normal 6 2 5 2 3" xfId="17243"/>
    <cellStyle name="Normal 6 2 5 2 3 2" xfId="41991"/>
    <cellStyle name="Normal 6 2 5 2 4" xfId="10747"/>
    <cellStyle name="Normal 6 2 5 2 4 2" xfId="35764"/>
    <cellStyle name="Normal 6 2 5 2 5" xfId="31891"/>
    <cellStyle name="Normal 6 2 5 3" xfId="4838"/>
    <cellStyle name="Normal 6 2 5 3 2" xfId="25803"/>
    <cellStyle name="Normal 6 2 5 3 2 2" xfId="50326"/>
    <cellStyle name="Normal 6 2 5 3 3" xfId="13151"/>
    <cellStyle name="Normal 6 2 5 3 3 2" xfId="38168"/>
    <cellStyle name="Normal 6 2 5 3 4" xfId="29960"/>
    <cellStyle name="Normal 6 2 5 4" xfId="23595"/>
    <cellStyle name="Normal 6 2 5 4 2" xfId="48136"/>
    <cellStyle name="Normal 6 2 5 5" xfId="8794"/>
    <cellStyle name="Normal 6 2 5 5 2" xfId="33811"/>
    <cellStyle name="Normal 6 2 5 6" xfId="28028"/>
    <cellStyle name="Normal 6 2 6" xfId="2655"/>
    <cellStyle name="Normal 6 2 7" xfId="3389"/>
    <cellStyle name="Normal 6 2 7 2" xfId="7541"/>
    <cellStyle name="Normal 6 2 7 2 2" xfId="26528"/>
    <cellStyle name="Normal 6 2 7 2 2 2" xfId="51050"/>
    <cellStyle name="Normal 6 2 7 2 3" xfId="11471"/>
    <cellStyle name="Normal 6 2 7 2 3 2" xfId="36488"/>
    <cellStyle name="Normal 6 2 7 2 4" xfId="32615"/>
    <cellStyle name="Normal 6 2 7 3" xfId="5562"/>
    <cellStyle name="Normal 6 2 7 3 2" xfId="13152"/>
    <cellStyle name="Normal 6 2 7 3 2 2" xfId="38169"/>
    <cellStyle name="Normal 6 2 7 3 3" xfId="30684"/>
    <cellStyle name="Normal 6 2 7 4" xfId="9537"/>
    <cellStyle name="Normal 6 2 7 4 2" xfId="34554"/>
    <cellStyle name="Normal 6 2 7 5" xfId="28752"/>
    <cellStyle name="Normal 6 2 8" xfId="3492"/>
    <cellStyle name="Normal 6 2 8 2" xfId="7630"/>
    <cellStyle name="Normal 6 2 8 2 2" xfId="26922"/>
    <cellStyle name="Normal 6 2 8 2 2 2" xfId="51097"/>
    <cellStyle name="Normal 6 2 8 2 3" xfId="11560"/>
    <cellStyle name="Normal 6 2 8 2 3 2" xfId="36577"/>
    <cellStyle name="Normal 6 2 8 2 4" xfId="32704"/>
    <cellStyle name="Normal 6 2 8 3" xfId="5651"/>
    <cellStyle name="Normal 6 2 8 3 2" xfId="13153"/>
    <cellStyle name="Normal 6 2 8 3 2 2" xfId="38170"/>
    <cellStyle name="Normal 6 2 8 3 3" xfId="30773"/>
    <cellStyle name="Normal 6 2 8 4" xfId="26607"/>
    <cellStyle name="Normal 6 2 8 5" xfId="9627"/>
    <cellStyle name="Normal 6 2 8 5 2" xfId="34644"/>
    <cellStyle name="Normal 6 2 8 6" xfId="28841"/>
    <cellStyle name="Normal 6 2 9" xfId="19041"/>
    <cellStyle name="Normal 6 3" xfId="1802"/>
    <cellStyle name="Normal 6 3 10" xfId="27599"/>
    <cellStyle name="Normal 6 3 2" xfId="3235"/>
    <cellStyle name="Normal 6 3 2 2" xfId="7400"/>
    <cellStyle name="Normal 6 3 2 2 2" xfId="26386"/>
    <cellStyle name="Normal 6 3 2 2 2 2" xfId="50909"/>
    <cellStyle name="Normal 6 3 2 2 3" xfId="18849"/>
    <cellStyle name="Normal 6 3 2 2 3 2" xfId="43543"/>
    <cellStyle name="Normal 6 3 2 2 4" xfId="11330"/>
    <cellStyle name="Normal 6 3 2 2 4 2" xfId="36347"/>
    <cellStyle name="Normal 6 3 2 2 5" xfId="32474"/>
    <cellStyle name="Normal 6 3 2 3" xfId="5421"/>
    <cellStyle name="Normal 6 3 2 3 2" xfId="13154"/>
    <cellStyle name="Normal 6 3 2 3 2 2" xfId="38171"/>
    <cellStyle name="Normal 6 3 2 3 3" xfId="30543"/>
    <cellStyle name="Normal 6 3 2 4" xfId="9387"/>
    <cellStyle name="Normal 6 3 2 4 2" xfId="34404"/>
    <cellStyle name="Normal 6 3 2 5" xfId="28611"/>
    <cellStyle name="Normal 6 3 3" xfId="6364"/>
    <cellStyle name="Normal 6 3 3 2" xfId="21133"/>
    <cellStyle name="Normal 6 3 3 2 2" xfId="45694"/>
    <cellStyle name="Normal 6 3 3 3" xfId="14537"/>
    <cellStyle name="Normal 6 3 3 3 2" xfId="39410"/>
    <cellStyle name="Normal 6 3 3 4" xfId="10318"/>
    <cellStyle name="Normal 6 3 3 4 2" xfId="35335"/>
    <cellStyle name="Normal 6 3 3 5" xfId="31462"/>
    <cellStyle name="Normal 6 3 4" xfId="4409"/>
    <cellStyle name="Normal 6 3 4 2" xfId="22144"/>
    <cellStyle name="Normal 6 3 4 2 2" xfId="46703"/>
    <cellStyle name="Normal 6 3 4 3" xfId="13155"/>
    <cellStyle name="Normal 6 3 4 3 2" xfId="38172"/>
    <cellStyle name="Normal 6 3 4 4" xfId="29531"/>
    <cellStyle name="Normal 6 3 5" xfId="15790"/>
    <cellStyle name="Normal 6 3 5 2" xfId="23166"/>
    <cellStyle name="Normal 6 3 5 2 2" xfId="47709"/>
    <cellStyle name="Normal 6 3 5 3" xfId="40587"/>
    <cellStyle name="Normal 6 3 6" xfId="16850"/>
    <cellStyle name="Normal 6 3 6 2" xfId="24268"/>
    <cellStyle name="Normal 6 3 6 2 2" xfId="48807"/>
    <cellStyle name="Normal 6 3 6 3" xfId="41602"/>
    <cellStyle name="Normal 6 3 7" xfId="17932"/>
    <cellStyle name="Normal 6 3 7 2" xfId="25374"/>
    <cellStyle name="Normal 6 3 7 2 2" xfId="49897"/>
    <cellStyle name="Normal 6 3 7 3" xfId="42631"/>
    <cellStyle name="Normal 6 3 8" xfId="19821"/>
    <cellStyle name="Normal 6 3 8 2" xfId="44395"/>
    <cellStyle name="Normal 6 3 9" xfId="8365"/>
    <cellStyle name="Normal 6 3 9 2" xfId="33382"/>
    <cellStyle name="Normal 6 4" xfId="856"/>
    <cellStyle name="Normal 6 4 10" xfId="27059"/>
    <cellStyle name="Normal 6 4 2" xfId="5812"/>
    <cellStyle name="Normal 6 4 2 2" xfId="20127"/>
    <cellStyle name="Normal 6 4 2 2 2" xfId="44691"/>
    <cellStyle name="Normal 6 4 2 3" xfId="13617"/>
    <cellStyle name="Normal 6 4 2 3 2" xfId="38594"/>
    <cellStyle name="Normal 6 4 2 4" xfId="9778"/>
    <cellStyle name="Normal 6 4 2 4 2" xfId="34795"/>
    <cellStyle name="Normal 6 4 2 5" xfId="30922"/>
    <cellStyle name="Normal 6 4 3" xfId="3869"/>
    <cellStyle name="Normal 6 4 3 2" xfId="20594"/>
    <cellStyle name="Normal 6 4 3 2 2" xfId="45155"/>
    <cellStyle name="Normal 6 4 3 3" xfId="13156"/>
    <cellStyle name="Normal 6 4 3 3 2" xfId="38173"/>
    <cellStyle name="Normal 6 4 3 4" xfId="28991"/>
    <cellStyle name="Normal 6 4 4" xfId="14819"/>
    <cellStyle name="Normal 6 4 4 2" xfId="21621"/>
    <cellStyle name="Normal 6 4 4 2 2" xfId="46180"/>
    <cellStyle name="Normal 6 4 4 3" xfId="39664"/>
    <cellStyle name="Normal 6 4 5" xfId="15262"/>
    <cellStyle name="Normal 6 4 5 2" xfId="22638"/>
    <cellStyle name="Normal 6 4 5 2 2" xfId="47182"/>
    <cellStyle name="Normal 6 4 5 3" xfId="40065"/>
    <cellStyle name="Normal 6 4 6" xfId="16316"/>
    <cellStyle name="Normal 6 4 6 2" xfId="23728"/>
    <cellStyle name="Normal 6 4 6 2 2" xfId="48267"/>
    <cellStyle name="Normal 6 4 6 3" xfId="41075"/>
    <cellStyle name="Normal 6 4 7" xfId="17394"/>
    <cellStyle name="Normal 6 4 7 2" xfId="24834"/>
    <cellStyle name="Normal 6 4 7 2 2" xfId="49357"/>
    <cellStyle name="Normal 6 4 7 3" xfId="42095"/>
    <cellStyle name="Normal 6 4 8" xfId="19276"/>
    <cellStyle name="Normal 6 4 8 2" xfId="43866"/>
    <cellStyle name="Normal 6 4 9" xfId="7824"/>
    <cellStyle name="Normal 6 4 9 2" xfId="32842"/>
    <cellStyle name="Normal 6 5" xfId="2243"/>
    <cellStyle name="Normal 6 6" xfId="2656"/>
    <cellStyle name="Normal 6 7" xfId="3234"/>
    <cellStyle name="Normal 6 7 2" xfId="7399"/>
    <cellStyle name="Normal 6 7 2 2" xfId="26385"/>
    <cellStyle name="Normal 6 7 2 2 2" xfId="50908"/>
    <cellStyle name="Normal 6 7 2 3" xfId="11329"/>
    <cellStyle name="Normal 6 7 2 3 2" xfId="36346"/>
    <cellStyle name="Normal 6 7 2 4" xfId="32473"/>
    <cellStyle name="Normal 6 7 3" xfId="5420"/>
    <cellStyle name="Normal 6 7 3 2" xfId="13157"/>
    <cellStyle name="Normal 6 7 3 2 2" xfId="38174"/>
    <cellStyle name="Normal 6 7 3 3" xfId="30542"/>
    <cellStyle name="Normal 6 7 4" xfId="9386"/>
    <cellStyle name="Normal 6 7 4 2" xfId="34403"/>
    <cellStyle name="Normal 6 7 5" xfId="28610"/>
    <cellStyle name="Normal 6 8" xfId="515"/>
    <cellStyle name="Normal 6 8 2" xfId="26606"/>
    <cellStyle name="Normal 6 9" xfId="19010"/>
    <cellStyle name="Normal 60" xfId="646"/>
    <cellStyle name="Normal 60 2" xfId="719"/>
    <cellStyle name="Normal 60 2 2" xfId="1804"/>
    <cellStyle name="Normal 60 2 2 10" xfId="27601"/>
    <cellStyle name="Normal 60 2 2 2" xfId="6366"/>
    <cellStyle name="Normal 60 2 2 2 2" xfId="20220"/>
    <cellStyle name="Normal 60 2 2 2 2 2" xfId="44784"/>
    <cellStyle name="Normal 60 2 2 2 3" xfId="13830"/>
    <cellStyle name="Normal 60 2 2 2 3 2" xfId="38738"/>
    <cellStyle name="Normal 60 2 2 2 4" xfId="10320"/>
    <cellStyle name="Normal 60 2 2 2 4 2" xfId="35337"/>
    <cellStyle name="Normal 60 2 2 2 5" xfId="31464"/>
    <cellStyle name="Normal 60 2 2 3" xfId="4411"/>
    <cellStyle name="Normal 60 2 2 3 2" xfId="21135"/>
    <cellStyle name="Normal 60 2 2 3 2 2" xfId="45696"/>
    <cellStyle name="Normal 60 2 2 3 3" xfId="13158"/>
    <cellStyle name="Normal 60 2 2 3 3 2" xfId="38175"/>
    <cellStyle name="Normal 60 2 2 3 4" xfId="29533"/>
    <cellStyle name="Normal 60 2 2 4" xfId="14896"/>
    <cellStyle name="Normal 60 2 2 4 2" xfId="22146"/>
    <cellStyle name="Normal 60 2 2 4 2 2" xfId="46705"/>
    <cellStyle name="Normal 60 2 2 4 3" xfId="39740"/>
    <cellStyle name="Normal 60 2 2 5" xfId="15792"/>
    <cellStyle name="Normal 60 2 2 5 2" xfId="23168"/>
    <cellStyle name="Normal 60 2 2 5 2 2" xfId="47711"/>
    <cellStyle name="Normal 60 2 2 5 3" xfId="40589"/>
    <cellStyle name="Normal 60 2 2 6" xfId="16852"/>
    <cellStyle name="Normal 60 2 2 6 2" xfId="24270"/>
    <cellStyle name="Normal 60 2 2 6 2 2" xfId="48809"/>
    <cellStyle name="Normal 60 2 2 6 3" xfId="41604"/>
    <cellStyle name="Normal 60 2 2 7" xfId="17934"/>
    <cellStyle name="Normal 60 2 2 7 2" xfId="25376"/>
    <cellStyle name="Normal 60 2 2 7 2 2" xfId="49899"/>
    <cellStyle name="Normal 60 2 2 7 3" xfId="42633"/>
    <cellStyle name="Normal 60 2 2 8" xfId="19823"/>
    <cellStyle name="Normal 60 2 2 8 2" xfId="44397"/>
    <cellStyle name="Normal 60 2 2 9" xfId="8367"/>
    <cellStyle name="Normal 60 2 2 9 2" xfId="33384"/>
    <cellStyle name="Normal 60 2 3" xfId="3237"/>
    <cellStyle name="Normal 60 2 3 2" xfId="7402"/>
    <cellStyle name="Normal 60 2 3 2 2" xfId="26388"/>
    <cellStyle name="Normal 60 2 3 2 2 2" xfId="50911"/>
    <cellStyle name="Normal 60 2 3 2 3" xfId="11332"/>
    <cellStyle name="Normal 60 2 3 2 3 2" xfId="36349"/>
    <cellStyle name="Normal 60 2 3 2 4" xfId="32476"/>
    <cellStyle name="Normal 60 2 3 3" xfId="5423"/>
    <cellStyle name="Normal 60 2 3 3 2" xfId="13159"/>
    <cellStyle name="Normal 60 2 3 3 2 2" xfId="38176"/>
    <cellStyle name="Normal 60 2 3 3 3" xfId="30545"/>
    <cellStyle name="Normal 60 2 3 4" xfId="9389"/>
    <cellStyle name="Normal 60 2 3 4 2" xfId="34406"/>
    <cellStyle name="Normal 60 2 3 5" xfId="28613"/>
    <cellStyle name="Normal 60 2 4" xfId="26756"/>
    <cellStyle name="Normal 60 3" xfId="718"/>
    <cellStyle name="Normal 60 4" xfId="1803"/>
    <cellStyle name="Normal 60 4 10" xfId="13604"/>
    <cellStyle name="Normal 60 4 11" xfId="8366"/>
    <cellStyle name="Normal 60 4 11 2" xfId="33383"/>
    <cellStyle name="Normal 60 4 12" xfId="27600"/>
    <cellStyle name="Normal 60 4 2" xfId="6365"/>
    <cellStyle name="Normal 60 4 2 2" xfId="19822"/>
    <cellStyle name="Normal 60 4 2 2 2" xfId="44396"/>
    <cellStyle name="Normal 60 4 2 3" xfId="13610"/>
    <cellStyle name="Normal 60 4 2 3 2" xfId="38588"/>
    <cellStyle name="Normal 60 4 2 4" xfId="10319"/>
    <cellStyle name="Normal 60 4 2 4 2" xfId="35336"/>
    <cellStyle name="Normal 60 4 2 5" xfId="31463"/>
    <cellStyle name="Normal 60 4 3" xfId="4410"/>
    <cellStyle name="Normal 60 4 3 2" xfId="20219"/>
    <cellStyle name="Normal 60 4 3 2 2" xfId="44783"/>
    <cellStyle name="Normal 60 4 3 3" xfId="13160"/>
    <cellStyle name="Normal 60 4 3 3 2" xfId="38177"/>
    <cellStyle name="Normal 60 4 3 4" xfId="29532"/>
    <cellStyle name="Normal 60 4 4" xfId="14538"/>
    <cellStyle name="Normal 60 4 4 2" xfId="21134"/>
    <cellStyle name="Normal 60 4 4 2 2" xfId="45695"/>
    <cellStyle name="Normal 60 4 4 3" xfId="39411"/>
    <cellStyle name="Normal 60 4 5" xfId="14895"/>
    <cellStyle name="Normal 60 4 5 2" xfId="22145"/>
    <cellStyle name="Normal 60 4 5 2 2" xfId="46704"/>
    <cellStyle name="Normal 60 4 5 3" xfId="39739"/>
    <cellStyle name="Normal 60 4 6" xfId="15791"/>
    <cellStyle name="Normal 60 4 6 2" xfId="23167"/>
    <cellStyle name="Normal 60 4 6 2 2" xfId="47710"/>
    <cellStyle name="Normal 60 4 6 3" xfId="40588"/>
    <cellStyle name="Normal 60 4 7" xfId="16851"/>
    <cellStyle name="Normal 60 4 7 2" xfId="24269"/>
    <cellStyle name="Normal 60 4 7 2 2" xfId="48808"/>
    <cellStyle name="Normal 60 4 7 3" xfId="41603"/>
    <cellStyle name="Normal 60 4 8" xfId="17933"/>
    <cellStyle name="Normal 60 4 8 2" xfId="25375"/>
    <cellStyle name="Normal 60 4 8 2 2" xfId="49898"/>
    <cellStyle name="Normal 60 4 8 3" xfId="42632"/>
    <cellStyle name="Normal 60 4 9" xfId="19071"/>
    <cellStyle name="Normal 60 5" xfId="3236"/>
    <cellStyle name="Normal 60 5 2" xfId="7401"/>
    <cellStyle name="Normal 60 5 2 2" xfId="26387"/>
    <cellStyle name="Normal 60 5 2 2 2" xfId="50910"/>
    <cellStyle name="Normal 60 5 2 3" xfId="11331"/>
    <cellStyle name="Normal 60 5 2 3 2" xfId="36348"/>
    <cellStyle name="Normal 60 5 2 4" xfId="32475"/>
    <cellStyle name="Normal 60 5 3" xfId="5422"/>
    <cellStyle name="Normal 60 5 3 2" xfId="13161"/>
    <cellStyle name="Normal 60 5 3 2 2" xfId="38178"/>
    <cellStyle name="Normal 60 5 3 3" xfId="30544"/>
    <cellStyle name="Normal 60 5 4" xfId="9388"/>
    <cellStyle name="Normal 60 5 4 2" xfId="34405"/>
    <cellStyle name="Normal 60 5 5" xfId="28612"/>
    <cellStyle name="Normal 60 6" xfId="26742"/>
    <cellStyle name="Normal 61" xfId="650"/>
    <cellStyle name="Normal 61 2" xfId="721"/>
    <cellStyle name="Normal 61 2 2" xfId="1806"/>
    <cellStyle name="Normal 61 2 2 10" xfId="27603"/>
    <cellStyle name="Normal 61 2 2 2" xfId="6368"/>
    <cellStyle name="Normal 61 2 2 2 2" xfId="20222"/>
    <cellStyle name="Normal 61 2 2 2 2 2" xfId="44786"/>
    <cellStyle name="Normal 61 2 2 2 3" xfId="13831"/>
    <cellStyle name="Normal 61 2 2 2 3 2" xfId="38739"/>
    <cellStyle name="Normal 61 2 2 2 4" xfId="10322"/>
    <cellStyle name="Normal 61 2 2 2 4 2" xfId="35339"/>
    <cellStyle name="Normal 61 2 2 2 5" xfId="31466"/>
    <cellStyle name="Normal 61 2 2 3" xfId="4413"/>
    <cellStyle name="Normal 61 2 2 3 2" xfId="21137"/>
    <cellStyle name="Normal 61 2 2 3 2 2" xfId="45698"/>
    <cellStyle name="Normal 61 2 2 3 3" xfId="13162"/>
    <cellStyle name="Normal 61 2 2 3 3 2" xfId="38179"/>
    <cellStyle name="Normal 61 2 2 3 4" xfId="29535"/>
    <cellStyle name="Normal 61 2 2 4" xfId="14898"/>
    <cellStyle name="Normal 61 2 2 4 2" xfId="22148"/>
    <cellStyle name="Normal 61 2 2 4 2 2" xfId="46707"/>
    <cellStyle name="Normal 61 2 2 4 3" xfId="39742"/>
    <cellStyle name="Normal 61 2 2 5" xfId="15794"/>
    <cellStyle name="Normal 61 2 2 5 2" xfId="23170"/>
    <cellStyle name="Normal 61 2 2 5 2 2" xfId="47713"/>
    <cellStyle name="Normal 61 2 2 5 3" xfId="40591"/>
    <cellStyle name="Normal 61 2 2 6" xfId="16854"/>
    <cellStyle name="Normal 61 2 2 6 2" xfId="24272"/>
    <cellStyle name="Normal 61 2 2 6 2 2" xfId="48811"/>
    <cellStyle name="Normal 61 2 2 6 3" xfId="41606"/>
    <cellStyle name="Normal 61 2 2 7" xfId="17936"/>
    <cellStyle name="Normal 61 2 2 7 2" xfId="25378"/>
    <cellStyle name="Normal 61 2 2 7 2 2" xfId="49901"/>
    <cellStyle name="Normal 61 2 2 7 3" xfId="42635"/>
    <cellStyle name="Normal 61 2 2 8" xfId="19825"/>
    <cellStyle name="Normal 61 2 2 8 2" xfId="44399"/>
    <cellStyle name="Normal 61 2 2 9" xfId="8369"/>
    <cellStyle name="Normal 61 2 2 9 2" xfId="33386"/>
    <cellStyle name="Normal 61 2 3" xfId="3239"/>
    <cellStyle name="Normal 61 2 3 2" xfId="7404"/>
    <cellStyle name="Normal 61 2 3 2 2" xfId="26390"/>
    <cellStyle name="Normal 61 2 3 2 2 2" xfId="50913"/>
    <cellStyle name="Normal 61 2 3 2 3" xfId="11334"/>
    <cellStyle name="Normal 61 2 3 2 3 2" xfId="36351"/>
    <cellStyle name="Normal 61 2 3 2 4" xfId="32478"/>
    <cellStyle name="Normal 61 2 3 3" xfId="5425"/>
    <cellStyle name="Normal 61 2 3 3 2" xfId="13163"/>
    <cellStyle name="Normal 61 2 3 3 2 2" xfId="38180"/>
    <cellStyle name="Normal 61 2 3 3 3" xfId="30547"/>
    <cellStyle name="Normal 61 2 3 4" xfId="9391"/>
    <cellStyle name="Normal 61 2 3 4 2" xfId="34408"/>
    <cellStyle name="Normal 61 2 3 5" xfId="28615"/>
    <cellStyle name="Normal 61 2 4" xfId="26820"/>
    <cellStyle name="Normal 61 3" xfId="720"/>
    <cellStyle name="Normal 61 4" xfId="1805"/>
    <cellStyle name="Normal 61 4 10" xfId="13694"/>
    <cellStyle name="Normal 61 4 11" xfId="8368"/>
    <cellStyle name="Normal 61 4 11 2" xfId="33385"/>
    <cellStyle name="Normal 61 4 12" xfId="27602"/>
    <cellStyle name="Normal 61 4 2" xfId="6367"/>
    <cellStyle name="Normal 61 4 2 2" xfId="19824"/>
    <cellStyle name="Normal 61 4 2 2 2" xfId="44398"/>
    <cellStyle name="Normal 61 4 2 3" xfId="13722"/>
    <cellStyle name="Normal 61 4 2 3 2" xfId="38663"/>
    <cellStyle name="Normal 61 4 2 4" xfId="10321"/>
    <cellStyle name="Normal 61 4 2 4 2" xfId="35338"/>
    <cellStyle name="Normal 61 4 2 5" xfId="31465"/>
    <cellStyle name="Normal 61 4 3" xfId="4412"/>
    <cellStyle name="Normal 61 4 3 2" xfId="20221"/>
    <cellStyle name="Normal 61 4 3 2 2" xfId="44785"/>
    <cellStyle name="Normal 61 4 3 3" xfId="13164"/>
    <cellStyle name="Normal 61 4 3 3 2" xfId="38181"/>
    <cellStyle name="Normal 61 4 3 4" xfId="29534"/>
    <cellStyle name="Normal 61 4 4" xfId="14539"/>
    <cellStyle name="Normal 61 4 4 2" xfId="21136"/>
    <cellStyle name="Normal 61 4 4 2 2" xfId="45697"/>
    <cellStyle name="Normal 61 4 4 3" xfId="39412"/>
    <cellStyle name="Normal 61 4 5" xfId="14897"/>
    <cellStyle name="Normal 61 4 5 2" xfId="22147"/>
    <cellStyle name="Normal 61 4 5 2 2" xfId="46706"/>
    <cellStyle name="Normal 61 4 5 3" xfId="39741"/>
    <cellStyle name="Normal 61 4 6" xfId="15793"/>
    <cellStyle name="Normal 61 4 6 2" xfId="23169"/>
    <cellStyle name="Normal 61 4 6 2 2" xfId="47712"/>
    <cellStyle name="Normal 61 4 6 3" xfId="40590"/>
    <cellStyle name="Normal 61 4 7" xfId="16853"/>
    <cellStyle name="Normal 61 4 7 2" xfId="24271"/>
    <cellStyle name="Normal 61 4 7 2 2" xfId="48810"/>
    <cellStyle name="Normal 61 4 7 3" xfId="41605"/>
    <cellStyle name="Normal 61 4 8" xfId="17935"/>
    <cellStyle name="Normal 61 4 8 2" xfId="25377"/>
    <cellStyle name="Normal 61 4 8 2 2" xfId="49900"/>
    <cellStyle name="Normal 61 4 8 3" xfId="42634"/>
    <cellStyle name="Normal 61 4 9" xfId="19075"/>
    <cellStyle name="Normal 61 5" xfId="3238"/>
    <cellStyle name="Normal 61 5 2" xfId="7403"/>
    <cellStyle name="Normal 61 5 2 2" xfId="26389"/>
    <cellStyle name="Normal 61 5 2 2 2" xfId="50912"/>
    <cellStyle name="Normal 61 5 2 3" xfId="11333"/>
    <cellStyle name="Normal 61 5 2 3 2" xfId="36350"/>
    <cellStyle name="Normal 61 5 2 4" xfId="32477"/>
    <cellStyle name="Normal 61 5 3" xfId="5424"/>
    <cellStyle name="Normal 61 5 3 2" xfId="13165"/>
    <cellStyle name="Normal 61 5 3 2 2" xfId="38182"/>
    <cellStyle name="Normal 61 5 3 3" xfId="30546"/>
    <cellStyle name="Normal 61 5 4" xfId="9390"/>
    <cellStyle name="Normal 61 5 4 2" xfId="34407"/>
    <cellStyle name="Normal 61 5 5" xfId="28614"/>
    <cellStyle name="Normal 61 6" xfId="26782"/>
    <cellStyle name="Normal 62" xfId="645"/>
    <cellStyle name="Normal 62 2" xfId="723"/>
    <cellStyle name="Normal 62 2 2" xfId="1808"/>
    <cellStyle name="Normal 62 2 2 10" xfId="27605"/>
    <cellStyle name="Normal 62 2 2 2" xfId="6370"/>
    <cellStyle name="Normal 62 2 2 2 2" xfId="20224"/>
    <cellStyle name="Normal 62 2 2 2 2 2" xfId="44788"/>
    <cellStyle name="Normal 62 2 2 2 3" xfId="13832"/>
    <cellStyle name="Normal 62 2 2 2 3 2" xfId="38740"/>
    <cellStyle name="Normal 62 2 2 2 4" xfId="10324"/>
    <cellStyle name="Normal 62 2 2 2 4 2" xfId="35341"/>
    <cellStyle name="Normal 62 2 2 2 5" xfId="31468"/>
    <cellStyle name="Normal 62 2 2 3" xfId="4415"/>
    <cellStyle name="Normal 62 2 2 3 2" xfId="21139"/>
    <cellStyle name="Normal 62 2 2 3 2 2" xfId="45700"/>
    <cellStyle name="Normal 62 2 2 3 3" xfId="13166"/>
    <cellStyle name="Normal 62 2 2 3 3 2" xfId="38183"/>
    <cellStyle name="Normal 62 2 2 3 4" xfId="29537"/>
    <cellStyle name="Normal 62 2 2 4" xfId="14900"/>
    <cellStyle name="Normal 62 2 2 4 2" xfId="22150"/>
    <cellStyle name="Normal 62 2 2 4 2 2" xfId="46709"/>
    <cellStyle name="Normal 62 2 2 4 3" xfId="39744"/>
    <cellStyle name="Normal 62 2 2 5" xfId="15796"/>
    <cellStyle name="Normal 62 2 2 5 2" xfId="23172"/>
    <cellStyle name="Normal 62 2 2 5 2 2" xfId="47715"/>
    <cellStyle name="Normal 62 2 2 5 3" xfId="40593"/>
    <cellStyle name="Normal 62 2 2 6" xfId="16856"/>
    <cellStyle name="Normal 62 2 2 6 2" xfId="24274"/>
    <cellStyle name="Normal 62 2 2 6 2 2" xfId="48813"/>
    <cellStyle name="Normal 62 2 2 6 3" xfId="41608"/>
    <cellStyle name="Normal 62 2 2 7" xfId="17938"/>
    <cellStyle name="Normal 62 2 2 7 2" xfId="25380"/>
    <cellStyle name="Normal 62 2 2 7 2 2" xfId="49903"/>
    <cellStyle name="Normal 62 2 2 7 3" xfId="42637"/>
    <cellStyle name="Normal 62 2 2 8" xfId="19827"/>
    <cellStyle name="Normal 62 2 2 8 2" xfId="44401"/>
    <cellStyle name="Normal 62 2 2 9" xfId="8371"/>
    <cellStyle name="Normal 62 2 2 9 2" xfId="33388"/>
    <cellStyle name="Normal 62 2 3" xfId="3241"/>
    <cellStyle name="Normal 62 2 3 2" xfId="7406"/>
    <cellStyle name="Normal 62 2 3 2 2" xfId="26392"/>
    <cellStyle name="Normal 62 2 3 2 2 2" xfId="50915"/>
    <cellStyle name="Normal 62 2 3 2 3" xfId="11336"/>
    <cellStyle name="Normal 62 2 3 2 3 2" xfId="36353"/>
    <cellStyle name="Normal 62 2 3 2 4" xfId="32480"/>
    <cellStyle name="Normal 62 2 3 3" xfId="5427"/>
    <cellStyle name="Normal 62 2 3 3 2" xfId="13167"/>
    <cellStyle name="Normal 62 2 3 3 2 2" xfId="38184"/>
    <cellStyle name="Normal 62 2 3 3 3" xfId="30549"/>
    <cellStyle name="Normal 62 2 3 4" xfId="9393"/>
    <cellStyle name="Normal 62 2 3 4 2" xfId="34410"/>
    <cellStyle name="Normal 62 2 3 5" xfId="28617"/>
    <cellStyle name="Normal 62 2 4" xfId="26659"/>
    <cellStyle name="Normal 62 3" xfId="722"/>
    <cellStyle name="Normal 62 4" xfId="1807"/>
    <cellStyle name="Normal 62 4 10" xfId="13695"/>
    <cellStyle name="Normal 62 4 11" xfId="8370"/>
    <cellStyle name="Normal 62 4 11 2" xfId="33387"/>
    <cellStyle name="Normal 62 4 12" xfId="27604"/>
    <cellStyle name="Normal 62 4 2" xfId="6369"/>
    <cellStyle name="Normal 62 4 2 2" xfId="19826"/>
    <cellStyle name="Normal 62 4 2 2 2" xfId="44400"/>
    <cellStyle name="Normal 62 4 2 3" xfId="13707"/>
    <cellStyle name="Normal 62 4 2 3 2" xfId="38654"/>
    <cellStyle name="Normal 62 4 2 4" xfId="10323"/>
    <cellStyle name="Normal 62 4 2 4 2" xfId="35340"/>
    <cellStyle name="Normal 62 4 2 5" xfId="31467"/>
    <cellStyle name="Normal 62 4 3" xfId="4414"/>
    <cellStyle name="Normal 62 4 3 2" xfId="20223"/>
    <cellStyle name="Normal 62 4 3 2 2" xfId="44787"/>
    <cellStyle name="Normal 62 4 3 3" xfId="13168"/>
    <cellStyle name="Normal 62 4 3 3 2" xfId="38185"/>
    <cellStyle name="Normal 62 4 3 4" xfId="29536"/>
    <cellStyle name="Normal 62 4 4" xfId="14540"/>
    <cellStyle name="Normal 62 4 4 2" xfId="21138"/>
    <cellStyle name="Normal 62 4 4 2 2" xfId="45699"/>
    <cellStyle name="Normal 62 4 4 3" xfId="39413"/>
    <cellStyle name="Normal 62 4 5" xfId="14899"/>
    <cellStyle name="Normal 62 4 5 2" xfId="22149"/>
    <cellStyle name="Normal 62 4 5 2 2" xfId="46708"/>
    <cellStyle name="Normal 62 4 5 3" xfId="39743"/>
    <cellStyle name="Normal 62 4 6" xfId="15795"/>
    <cellStyle name="Normal 62 4 6 2" xfId="23171"/>
    <cellStyle name="Normal 62 4 6 2 2" xfId="47714"/>
    <cellStyle name="Normal 62 4 6 3" xfId="40592"/>
    <cellStyle name="Normal 62 4 7" xfId="16855"/>
    <cellStyle name="Normal 62 4 7 2" xfId="24273"/>
    <cellStyle name="Normal 62 4 7 2 2" xfId="48812"/>
    <cellStyle name="Normal 62 4 7 3" xfId="41607"/>
    <cellStyle name="Normal 62 4 8" xfId="17937"/>
    <cellStyle name="Normal 62 4 8 2" xfId="25379"/>
    <cellStyle name="Normal 62 4 8 2 2" xfId="49902"/>
    <cellStyle name="Normal 62 4 8 3" xfId="42636"/>
    <cellStyle name="Normal 62 4 9" xfId="19070"/>
    <cellStyle name="Normal 62 5" xfId="3240"/>
    <cellStyle name="Normal 62 5 2" xfId="7405"/>
    <cellStyle name="Normal 62 5 2 2" xfId="26391"/>
    <cellStyle name="Normal 62 5 2 2 2" xfId="50914"/>
    <cellStyle name="Normal 62 5 2 3" xfId="11335"/>
    <cellStyle name="Normal 62 5 2 3 2" xfId="36352"/>
    <cellStyle name="Normal 62 5 2 4" xfId="32479"/>
    <cellStyle name="Normal 62 5 3" xfId="5426"/>
    <cellStyle name="Normal 62 5 3 2" xfId="13169"/>
    <cellStyle name="Normal 62 5 3 2 2" xfId="38186"/>
    <cellStyle name="Normal 62 5 3 3" xfId="30548"/>
    <cellStyle name="Normal 62 5 4" xfId="9392"/>
    <cellStyle name="Normal 62 5 4 2" xfId="34409"/>
    <cellStyle name="Normal 62 5 5" xfId="28616"/>
    <cellStyle name="Normal 62 6" xfId="19362"/>
    <cellStyle name="Normal 63" xfId="641"/>
    <cellStyle name="Normal 63 2" xfId="725"/>
    <cellStyle name="Normal 63 2 2" xfId="1810"/>
    <cellStyle name="Normal 63 2 2 10" xfId="27607"/>
    <cellStyle name="Normal 63 2 2 2" xfId="6372"/>
    <cellStyle name="Normal 63 2 2 2 2" xfId="20226"/>
    <cellStyle name="Normal 63 2 2 2 2 2" xfId="44790"/>
    <cellStyle name="Normal 63 2 2 2 3" xfId="13833"/>
    <cellStyle name="Normal 63 2 2 2 3 2" xfId="38741"/>
    <cellStyle name="Normal 63 2 2 2 4" xfId="10326"/>
    <cellStyle name="Normal 63 2 2 2 4 2" xfId="35343"/>
    <cellStyle name="Normal 63 2 2 2 5" xfId="31470"/>
    <cellStyle name="Normal 63 2 2 3" xfId="4417"/>
    <cellStyle name="Normal 63 2 2 3 2" xfId="21141"/>
    <cellStyle name="Normal 63 2 2 3 2 2" xfId="45702"/>
    <cellStyle name="Normal 63 2 2 3 3" xfId="13170"/>
    <cellStyle name="Normal 63 2 2 3 3 2" xfId="38187"/>
    <cellStyle name="Normal 63 2 2 3 4" xfId="29539"/>
    <cellStyle name="Normal 63 2 2 4" xfId="14902"/>
    <cellStyle name="Normal 63 2 2 4 2" xfId="22152"/>
    <cellStyle name="Normal 63 2 2 4 2 2" xfId="46711"/>
    <cellStyle name="Normal 63 2 2 4 3" xfId="39746"/>
    <cellStyle name="Normal 63 2 2 5" xfId="15798"/>
    <cellStyle name="Normal 63 2 2 5 2" xfId="23174"/>
    <cellStyle name="Normal 63 2 2 5 2 2" xfId="47717"/>
    <cellStyle name="Normal 63 2 2 5 3" xfId="40595"/>
    <cellStyle name="Normal 63 2 2 6" xfId="16858"/>
    <cellStyle name="Normal 63 2 2 6 2" xfId="24276"/>
    <cellStyle name="Normal 63 2 2 6 2 2" xfId="48815"/>
    <cellStyle name="Normal 63 2 2 6 3" xfId="41610"/>
    <cellStyle name="Normal 63 2 2 7" xfId="17940"/>
    <cellStyle name="Normal 63 2 2 7 2" xfId="25382"/>
    <cellStyle name="Normal 63 2 2 7 2 2" xfId="49905"/>
    <cellStyle name="Normal 63 2 2 7 3" xfId="42639"/>
    <cellStyle name="Normal 63 2 2 8" xfId="19829"/>
    <cellStyle name="Normal 63 2 2 8 2" xfId="44403"/>
    <cellStyle name="Normal 63 2 2 9" xfId="8373"/>
    <cellStyle name="Normal 63 2 2 9 2" xfId="33390"/>
    <cellStyle name="Normal 63 2 3" xfId="3243"/>
    <cellStyle name="Normal 63 2 3 2" xfId="7408"/>
    <cellStyle name="Normal 63 2 3 2 2" xfId="26394"/>
    <cellStyle name="Normal 63 2 3 2 2 2" xfId="50917"/>
    <cellStyle name="Normal 63 2 3 2 3" xfId="11338"/>
    <cellStyle name="Normal 63 2 3 2 3 2" xfId="36355"/>
    <cellStyle name="Normal 63 2 3 2 4" xfId="32482"/>
    <cellStyle name="Normal 63 2 3 3" xfId="5429"/>
    <cellStyle name="Normal 63 2 3 3 2" xfId="13171"/>
    <cellStyle name="Normal 63 2 3 3 2 2" xfId="38188"/>
    <cellStyle name="Normal 63 2 3 3 3" xfId="30551"/>
    <cellStyle name="Normal 63 2 3 4" xfId="9395"/>
    <cellStyle name="Normal 63 2 3 4 2" xfId="34412"/>
    <cellStyle name="Normal 63 2 3 5" xfId="28619"/>
    <cellStyle name="Normal 63 2 4" xfId="19117"/>
    <cellStyle name="Normal 63 3" xfId="724"/>
    <cellStyle name="Normal 63 4" xfId="1809"/>
    <cellStyle name="Normal 63 4 10" xfId="13588"/>
    <cellStyle name="Normal 63 4 11" xfId="8372"/>
    <cellStyle name="Normal 63 4 11 2" xfId="33389"/>
    <cellStyle name="Normal 63 4 12" xfId="27606"/>
    <cellStyle name="Normal 63 4 2" xfId="6371"/>
    <cellStyle name="Normal 63 4 2 2" xfId="19828"/>
    <cellStyle name="Normal 63 4 2 2 2" xfId="44402"/>
    <cellStyle name="Normal 63 4 2 3" xfId="13648"/>
    <cellStyle name="Normal 63 4 2 3 2" xfId="38614"/>
    <cellStyle name="Normal 63 4 2 4" xfId="10325"/>
    <cellStyle name="Normal 63 4 2 4 2" xfId="35342"/>
    <cellStyle name="Normal 63 4 2 5" xfId="31469"/>
    <cellStyle name="Normal 63 4 3" xfId="4416"/>
    <cellStyle name="Normal 63 4 3 2" xfId="20225"/>
    <cellStyle name="Normal 63 4 3 2 2" xfId="44789"/>
    <cellStyle name="Normal 63 4 3 3" xfId="13172"/>
    <cellStyle name="Normal 63 4 3 3 2" xfId="38189"/>
    <cellStyle name="Normal 63 4 3 4" xfId="29538"/>
    <cellStyle name="Normal 63 4 4" xfId="14541"/>
    <cellStyle name="Normal 63 4 4 2" xfId="21140"/>
    <cellStyle name="Normal 63 4 4 2 2" xfId="45701"/>
    <cellStyle name="Normal 63 4 4 3" xfId="39414"/>
    <cellStyle name="Normal 63 4 5" xfId="14901"/>
    <cellStyle name="Normal 63 4 5 2" xfId="22151"/>
    <cellStyle name="Normal 63 4 5 2 2" xfId="46710"/>
    <cellStyle name="Normal 63 4 5 3" xfId="39745"/>
    <cellStyle name="Normal 63 4 6" xfId="15797"/>
    <cellStyle name="Normal 63 4 6 2" xfId="23173"/>
    <cellStyle name="Normal 63 4 6 2 2" xfId="47716"/>
    <cellStyle name="Normal 63 4 6 3" xfId="40594"/>
    <cellStyle name="Normal 63 4 7" xfId="16857"/>
    <cellStyle name="Normal 63 4 7 2" xfId="24275"/>
    <cellStyle name="Normal 63 4 7 2 2" xfId="48814"/>
    <cellStyle name="Normal 63 4 7 3" xfId="41609"/>
    <cellStyle name="Normal 63 4 8" xfId="17939"/>
    <cellStyle name="Normal 63 4 8 2" xfId="25381"/>
    <cellStyle name="Normal 63 4 8 2 2" xfId="49904"/>
    <cellStyle name="Normal 63 4 8 3" xfId="42638"/>
    <cellStyle name="Normal 63 4 9" xfId="19069"/>
    <cellStyle name="Normal 63 5" xfId="3242"/>
    <cellStyle name="Normal 63 5 2" xfId="7407"/>
    <cellStyle name="Normal 63 5 2 2" xfId="26393"/>
    <cellStyle name="Normal 63 5 2 2 2" xfId="50916"/>
    <cellStyle name="Normal 63 5 2 3" xfId="11337"/>
    <cellStyle name="Normal 63 5 2 3 2" xfId="36354"/>
    <cellStyle name="Normal 63 5 2 4" xfId="32481"/>
    <cellStyle name="Normal 63 5 3" xfId="5428"/>
    <cellStyle name="Normal 63 5 3 2" xfId="13173"/>
    <cellStyle name="Normal 63 5 3 2 2" xfId="38190"/>
    <cellStyle name="Normal 63 5 3 3" xfId="30550"/>
    <cellStyle name="Normal 63 5 4" xfId="9394"/>
    <cellStyle name="Normal 63 5 4 2" xfId="34411"/>
    <cellStyle name="Normal 63 5 5" xfId="28618"/>
    <cellStyle name="Normal 63 6" xfId="26807"/>
    <cellStyle name="Normal 64" xfId="649"/>
    <cellStyle name="Normal 64 2" xfId="727"/>
    <cellStyle name="Normal 64 2 2" xfId="1812"/>
    <cellStyle name="Normal 64 2 2 10" xfId="27609"/>
    <cellStyle name="Normal 64 2 2 2" xfId="6374"/>
    <cellStyle name="Normal 64 2 2 2 2" xfId="20228"/>
    <cellStyle name="Normal 64 2 2 2 2 2" xfId="44792"/>
    <cellStyle name="Normal 64 2 2 2 3" xfId="13834"/>
    <cellStyle name="Normal 64 2 2 2 3 2" xfId="38742"/>
    <cellStyle name="Normal 64 2 2 2 4" xfId="10328"/>
    <cellStyle name="Normal 64 2 2 2 4 2" xfId="35345"/>
    <cellStyle name="Normal 64 2 2 2 5" xfId="31472"/>
    <cellStyle name="Normal 64 2 2 3" xfId="4419"/>
    <cellStyle name="Normal 64 2 2 3 2" xfId="21143"/>
    <cellStyle name="Normal 64 2 2 3 2 2" xfId="45704"/>
    <cellStyle name="Normal 64 2 2 3 3" xfId="13174"/>
    <cellStyle name="Normal 64 2 2 3 3 2" xfId="38191"/>
    <cellStyle name="Normal 64 2 2 3 4" xfId="29541"/>
    <cellStyle name="Normal 64 2 2 4" xfId="14904"/>
    <cellStyle name="Normal 64 2 2 4 2" xfId="22154"/>
    <cellStyle name="Normal 64 2 2 4 2 2" xfId="46713"/>
    <cellStyle name="Normal 64 2 2 4 3" xfId="39748"/>
    <cellStyle name="Normal 64 2 2 5" xfId="15800"/>
    <cellStyle name="Normal 64 2 2 5 2" xfId="23176"/>
    <cellStyle name="Normal 64 2 2 5 2 2" xfId="47719"/>
    <cellStyle name="Normal 64 2 2 5 3" xfId="40597"/>
    <cellStyle name="Normal 64 2 2 6" xfId="16860"/>
    <cellStyle name="Normal 64 2 2 6 2" xfId="24278"/>
    <cellStyle name="Normal 64 2 2 6 2 2" xfId="48817"/>
    <cellStyle name="Normal 64 2 2 6 3" xfId="41612"/>
    <cellStyle name="Normal 64 2 2 7" xfId="17942"/>
    <cellStyle name="Normal 64 2 2 7 2" xfId="25384"/>
    <cellStyle name="Normal 64 2 2 7 2 2" xfId="49907"/>
    <cellStyle name="Normal 64 2 2 7 3" xfId="42641"/>
    <cellStyle name="Normal 64 2 2 8" xfId="19831"/>
    <cellStyle name="Normal 64 2 2 8 2" xfId="44405"/>
    <cellStyle name="Normal 64 2 2 9" xfId="8375"/>
    <cellStyle name="Normal 64 2 2 9 2" xfId="33392"/>
    <cellStyle name="Normal 64 2 3" xfId="3245"/>
    <cellStyle name="Normal 64 2 3 2" xfId="7410"/>
    <cellStyle name="Normal 64 2 3 2 2" xfId="26396"/>
    <cellStyle name="Normal 64 2 3 2 2 2" xfId="50919"/>
    <cellStyle name="Normal 64 2 3 2 3" xfId="11340"/>
    <cellStyle name="Normal 64 2 3 2 3 2" xfId="36357"/>
    <cellStyle name="Normal 64 2 3 2 4" xfId="32484"/>
    <cellStyle name="Normal 64 2 3 3" xfId="5431"/>
    <cellStyle name="Normal 64 2 3 3 2" xfId="13175"/>
    <cellStyle name="Normal 64 2 3 3 2 2" xfId="38192"/>
    <cellStyle name="Normal 64 2 3 3 3" xfId="30553"/>
    <cellStyle name="Normal 64 2 3 4" xfId="9397"/>
    <cellStyle name="Normal 64 2 3 4 2" xfId="34414"/>
    <cellStyle name="Normal 64 2 3 5" xfId="28621"/>
    <cellStyle name="Normal 64 2 4" xfId="26670"/>
    <cellStyle name="Normal 64 3" xfId="726"/>
    <cellStyle name="Normal 64 4" xfId="1811"/>
    <cellStyle name="Normal 64 4 10" xfId="13587"/>
    <cellStyle name="Normal 64 4 11" xfId="8374"/>
    <cellStyle name="Normal 64 4 11 2" xfId="33391"/>
    <cellStyle name="Normal 64 4 12" xfId="27608"/>
    <cellStyle name="Normal 64 4 2" xfId="6373"/>
    <cellStyle name="Normal 64 4 2 2" xfId="19830"/>
    <cellStyle name="Normal 64 4 2 2 2" xfId="44404"/>
    <cellStyle name="Normal 64 4 2 3" xfId="13719"/>
    <cellStyle name="Normal 64 4 2 3 2" xfId="38661"/>
    <cellStyle name="Normal 64 4 2 4" xfId="10327"/>
    <cellStyle name="Normal 64 4 2 4 2" xfId="35344"/>
    <cellStyle name="Normal 64 4 2 5" xfId="31471"/>
    <cellStyle name="Normal 64 4 3" xfId="4418"/>
    <cellStyle name="Normal 64 4 3 2" xfId="20227"/>
    <cellStyle name="Normal 64 4 3 2 2" xfId="44791"/>
    <cellStyle name="Normal 64 4 3 3" xfId="13176"/>
    <cellStyle name="Normal 64 4 3 3 2" xfId="38193"/>
    <cellStyle name="Normal 64 4 3 4" xfId="29540"/>
    <cellStyle name="Normal 64 4 4" xfId="14542"/>
    <cellStyle name="Normal 64 4 4 2" xfId="21142"/>
    <cellStyle name="Normal 64 4 4 2 2" xfId="45703"/>
    <cellStyle name="Normal 64 4 4 3" xfId="39415"/>
    <cellStyle name="Normal 64 4 5" xfId="14903"/>
    <cellStyle name="Normal 64 4 5 2" xfId="22153"/>
    <cellStyle name="Normal 64 4 5 2 2" xfId="46712"/>
    <cellStyle name="Normal 64 4 5 3" xfId="39747"/>
    <cellStyle name="Normal 64 4 6" xfId="15799"/>
    <cellStyle name="Normal 64 4 6 2" xfId="23175"/>
    <cellStyle name="Normal 64 4 6 2 2" xfId="47718"/>
    <cellStyle name="Normal 64 4 6 3" xfId="40596"/>
    <cellStyle name="Normal 64 4 7" xfId="16859"/>
    <cellStyle name="Normal 64 4 7 2" xfId="24277"/>
    <cellStyle name="Normal 64 4 7 2 2" xfId="48816"/>
    <cellStyle name="Normal 64 4 7 3" xfId="41611"/>
    <cellStyle name="Normal 64 4 8" xfId="17941"/>
    <cellStyle name="Normal 64 4 8 2" xfId="25383"/>
    <cellStyle name="Normal 64 4 8 2 2" xfId="49906"/>
    <cellStyle name="Normal 64 4 8 3" xfId="42640"/>
    <cellStyle name="Normal 64 4 9" xfId="19074"/>
    <cellStyle name="Normal 64 5" xfId="3244"/>
    <cellStyle name="Normal 64 5 2" xfId="7409"/>
    <cellStyle name="Normal 64 5 2 2" xfId="26395"/>
    <cellStyle name="Normal 64 5 2 2 2" xfId="50918"/>
    <cellStyle name="Normal 64 5 2 3" xfId="11339"/>
    <cellStyle name="Normal 64 5 2 3 2" xfId="36356"/>
    <cellStyle name="Normal 64 5 2 4" xfId="32483"/>
    <cellStyle name="Normal 64 5 3" xfId="5430"/>
    <cellStyle name="Normal 64 5 3 2" xfId="13177"/>
    <cellStyle name="Normal 64 5 3 2 2" xfId="38194"/>
    <cellStyle name="Normal 64 5 3 3" xfId="30552"/>
    <cellStyle name="Normal 64 5 4" xfId="9396"/>
    <cellStyle name="Normal 64 5 4 2" xfId="34413"/>
    <cellStyle name="Normal 64 5 5" xfId="28620"/>
    <cellStyle name="Normal 64 6" xfId="26702"/>
    <cellStyle name="Normal 65" xfId="651"/>
    <cellStyle name="Normal 65 2" xfId="729"/>
    <cellStyle name="Normal 65 2 2" xfId="1814"/>
    <cellStyle name="Normal 65 2 2 10" xfId="27611"/>
    <cellStyle name="Normal 65 2 2 2" xfId="6376"/>
    <cellStyle name="Normal 65 2 2 2 2" xfId="20230"/>
    <cellStyle name="Normal 65 2 2 2 2 2" xfId="44794"/>
    <cellStyle name="Normal 65 2 2 2 3" xfId="13835"/>
    <cellStyle name="Normal 65 2 2 2 3 2" xfId="38743"/>
    <cellStyle name="Normal 65 2 2 2 4" xfId="10330"/>
    <cellStyle name="Normal 65 2 2 2 4 2" xfId="35347"/>
    <cellStyle name="Normal 65 2 2 2 5" xfId="31474"/>
    <cellStyle name="Normal 65 2 2 3" xfId="4421"/>
    <cellStyle name="Normal 65 2 2 3 2" xfId="21145"/>
    <cellStyle name="Normal 65 2 2 3 2 2" xfId="45706"/>
    <cellStyle name="Normal 65 2 2 3 3" xfId="13178"/>
    <cellStyle name="Normal 65 2 2 3 3 2" xfId="38195"/>
    <cellStyle name="Normal 65 2 2 3 4" xfId="29543"/>
    <cellStyle name="Normal 65 2 2 4" xfId="14906"/>
    <cellStyle name="Normal 65 2 2 4 2" xfId="22156"/>
    <cellStyle name="Normal 65 2 2 4 2 2" xfId="46715"/>
    <cellStyle name="Normal 65 2 2 4 3" xfId="39750"/>
    <cellStyle name="Normal 65 2 2 5" xfId="15802"/>
    <cellStyle name="Normal 65 2 2 5 2" xfId="23178"/>
    <cellStyle name="Normal 65 2 2 5 2 2" xfId="47721"/>
    <cellStyle name="Normal 65 2 2 5 3" xfId="40599"/>
    <cellStyle name="Normal 65 2 2 6" xfId="16862"/>
    <cellStyle name="Normal 65 2 2 6 2" xfId="24280"/>
    <cellStyle name="Normal 65 2 2 6 2 2" xfId="48819"/>
    <cellStyle name="Normal 65 2 2 6 3" xfId="41614"/>
    <cellStyle name="Normal 65 2 2 7" xfId="17944"/>
    <cellStyle name="Normal 65 2 2 7 2" xfId="25386"/>
    <cellStyle name="Normal 65 2 2 7 2 2" xfId="49909"/>
    <cellStyle name="Normal 65 2 2 7 3" xfId="42643"/>
    <cellStyle name="Normal 65 2 2 8" xfId="19833"/>
    <cellStyle name="Normal 65 2 2 8 2" xfId="44407"/>
    <cellStyle name="Normal 65 2 2 9" xfId="8377"/>
    <cellStyle name="Normal 65 2 2 9 2" xfId="33394"/>
    <cellStyle name="Normal 65 2 3" xfId="3247"/>
    <cellStyle name="Normal 65 2 3 2" xfId="7412"/>
    <cellStyle name="Normal 65 2 3 2 2" xfId="26398"/>
    <cellStyle name="Normal 65 2 3 2 2 2" xfId="50921"/>
    <cellStyle name="Normal 65 2 3 2 3" xfId="11342"/>
    <cellStyle name="Normal 65 2 3 2 3 2" xfId="36359"/>
    <cellStyle name="Normal 65 2 3 2 4" xfId="32486"/>
    <cellStyle name="Normal 65 2 3 3" xfId="5433"/>
    <cellStyle name="Normal 65 2 3 3 2" xfId="13179"/>
    <cellStyle name="Normal 65 2 3 3 2 2" xfId="38196"/>
    <cellStyle name="Normal 65 2 3 3 3" xfId="30555"/>
    <cellStyle name="Normal 65 2 3 4" xfId="9399"/>
    <cellStyle name="Normal 65 2 3 4 2" xfId="34416"/>
    <cellStyle name="Normal 65 2 3 5" xfId="28623"/>
    <cellStyle name="Normal 65 2 4" xfId="19361"/>
    <cellStyle name="Normal 65 3" xfId="728"/>
    <cellStyle name="Normal 65 4" xfId="1813"/>
    <cellStyle name="Normal 65 4 10" xfId="13602"/>
    <cellStyle name="Normal 65 4 11" xfId="8376"/>
    <cellStyle name="Normal 65 4 11 2" xfId="33393"/>
    <cellStyle name="Normal 65 4 12" xfId="27610"/>
    <cellStyle name="Normal 65 4 2" xfId="6375"/>
    <cellStyle name="Normal 65 4 2 2" xfId="19832"/>
    <cellStyle name="Normal 65 4 2 2 2" xfId="44406"/>
    <cellStyle name="Normal 65 4 2 3" xfId="13698"/>
    <cellStyle name="Normal 65 4 2 3 2" xfId="38651"/>
    <cellStyle name="Normal 65 4 2 4" xfId="10329"/>
    <cellStyle name="Normal 65 4 2 4 2" xfId="35346"/>
    <cellStyle name="Normal 65 4 2 5" xfId="31473"/>
    <cellStyle name="Normal 65 4 3" xfId="4420"/>
    <cellStyle name="Normal 65 4 3 2" xfId="20229"/>
    <cellStyle name="Normal 65 4 3 2 2" xfId="44793"/>
    <cellStyle name="Normal 65 4 3 3" xfId="13180"/>
    <cellStyle name="Normal 65 4 3 3 2" xfId="38197"/>
    <cellStyle name="Normal 65 4 3 4" xfId="29542"/>
    <cellStyle name="Normal 65 4 4" xfId="14543"/>
    <cellStyle name="Normal 65 4 4 2" xfId="21144"/>
    <cellStyle name="Normal 65 4 4 2 2" xfId="45705"/>
    <cellStyle name="Normal 65 4 4 3" xfId="39416"/>
    <cellStyle name="Normal 65 4 5" xfId="14905"/>
    <cellStyle name="Normal 65 4 5 2" xfId="22155"/>
    <cellStyle name="Normal 65 4 5 2 2" xfId="46714"/>
    <cellStyle name="Normal 65 4 5 3" xfId="39749"/>
    <cellStyle name="Normal 65 4 6" xfId="15801"/>
    <cellStyle name="Normal 65 4 6 2" xfId="23177"/>
    <cellStyle name="Normal 65 4 6 2 2" xfId="47720"/>
    <cellStyle name="Normal 65 4 6 3" xfId="40598"/>
    <cellStyle name="Normal 65 4 7" xfId="16861"/>
    <cellStyle name="Normal 65 4 7 2" xfId="24279"/>
    <cellStyle name="Normal 65 4 7 2 2" xfId="48818"/>
    <cellStyle name="Normal 65 4 7 3" xfId="41613"/>
    <cellStyle name="Normal 65 4 8" xfId="17943"/>
    <cellStyle name="Normal 65 4 8 2" xfId="25385"/>
    <cellStyle name="Normal 65 4 8 2 2" xfId="49908"/>
    <cellStyle name="Normal 65 4 8 3" xfId="42642"/>
    <cellStyle name="Normal 65 4 9" xfId="19076"/>
    <cellStyle name="Normal 65 5" xfId="3246"/>
    <cellStyle name="Normal 65 5 2" xfId="7411"/>
    <cellStyle name="Normal 65 5 2 2" xfId="26397"/>
    <cellStyle name="Normal 65 5 2 2 2" xfId="50920"/>
    <cellStyle name="Normal 65 5 2 3" xfId="11341"/>
    <cellStyle name="Normal 65 5 2 3 2" xfId="36358"/>
    <cellStyle name="Normal 65 5 2 4" xfId="32485"/>
    <cellStyle name="Normal 65 5 3" xfId="5432"/>
    <cellStyle name="Normal 65 5 3 2" xfId="13181"/>
    <cellStyle name="Normal 65 5 3 2 2" xfId="38198"/>
    <cellStyle name="Normal 65 5 3 3" xfId="30554"/>
    <cellStyle name="Normal 65 5 4" xfId="9398"/>
    <cellStyle name="Normal 65 5 4 2" xfId="34415"/>
    <cellStyle name="Normal 65 5 5" xfId="28622"/>
    <cellStyle name="Normal 65 6" xfId="26804"/>
    <cellStyle name="Normal 66" xfId="658"/>
    <cellStyle name="Normal 66 2" xfId="730"/>
    <cellStyle name="Normal 66 2 2" xfId="1816"/>
    <cellStyle name="Normal 66 2 2 10" xfId="27613"/>
    <cellStyle name="Normal 66 2 2 2" xfId="6378"/>
    <cellStyle name="Normal 66 2 2 2 2" xfId="20232"/>
    <cellStyle name="Normal 66 2 2 2 2 2" xfId="44796"/>
    <cellStyle name="Normal 66 2 2 2 3" xfId="13836"/>
    <cellStyle name="Normal 66 2 2 2 3 2" xfId="38744"/>
    <cellStyle name="Normal 66 2 2 2 4" xfId="10332"/>
    <cellStyle name="Normal 66 2 2 2 4 2" xfId="35349"/>
    <cellStyle name="Normal 66 2 2 2 5" xfId="31476"/>
    <cellStyle name="Normal 66 2 2 3" xfId="4423"/>
    <cellStyle name="Normal 66 2 2 3 2" xfId="21147"/>
    <cellStyle name="Normal 66 2 2 3 2 2" xfId="45708"/>
    <cellStyle name="Normal 66 2 2 3 3" xfId="13182"/>
    <cellStyle name="Normal 66 2 2 3 3 2" xfId="38199"/>
    <cellStyle name="Normal 66 2 2 3 4" xfId="29545"/>
    <cellStyle name="Normal 66 2 2 4" xfId="14908"/>
    <cellStyle name="Normal 66 2 2 4 2" xfId="22158"/>
    <cellStyle name="Normal 66 2 2 4 2 2" xfId="46717"/>
    <cellStyle name="Normal 66 2 2 4 3" xfId="39752"/>
    <cellStyle name="Normal 66 2 2 5" xfId="15804"/>
    <cellStyle name="Normal 66 2 2 5 2" xfId="23180"/>
    <cellStyle name="Normal 66 2 2 5 2 2" xfId="47723"/>
    <cellStyle name="Normal 66 2 2 5 3" xfId="40601"/>
    <cellStyle name="Normal 66 2 2 6" xfId="16864"/>
    <cellStyle name="Normal 66 2 2 6 2" xfId="24282"/>
    <cellStyle name="Normal 66 2 2 6 2 2" xfId="48821"/>
    <cellStyle name="Normal 66 2 2 6 3" xfId="41616"/>
    <cellStyle name="Normal 66 2 2 7" xfId="17946"/>
    <cellStyle name="Normal 66 2 2 7 2" xfId="25388"/>
    <cellStyle name="Normal 66 2 2 7 2 2" xfId="49911"/>
    <cellStyle name="Normal 66 2 2 7 3" xfId="42645"/>
    <cellStyle name="Normal 66 2 2 8" xfId="19835"/>
    <cellStyle name="Normal 66 2 2 8 2" xfId="44409"/>
    <cellStyle name="Normal 66 2 2 9" xfId="8379"/>
    <cellStyle name="Normal 66 2 2 9 2" xfId="33396"/>
    <cellStyle name="Normal 66 2 3" xfId="3249"/>
    <cellStyle name="Normal 66 2 3 2" xfId="7414"/>
    <cellStyle name="Normal 66 2 3 2 2" xfId="26400"/>
    <cellStyle name="Normal 66 2 3 2 2 2" xfId="50923"/>
    <cellStyle name="Normal 66 2 3 2 3" xfId="11344"/>
    <cellStyle name="Normal 66 2 3 2 3 2" xfId="36361"/>
    <cellStyle name="Normal 66 2 3 2 4" xfId="32488"/>
    <cellStyle name="Normal 66 2 3 3" xfId="5435"/>
    <cellStyle name="Normal 66 2 3 3 2" xfId="13183"/>
    <cellStyle name="Normal 66 2 3 3 2 2" xfId="38200"/>
    <cellStyle name="Normal 66 2 3 3 3" xfId="30557"/>
    <cellStyle name="Normal 66 2 3 4" xfId="9401"/>
    <cellStyle name="Normal 66 2 3 4 2" xfId="34418"/>
    <cellStyle name="Normal 66 2 3 5" xfId="28625"/>
    <cellStyle name="Normal 66 2 4" xfId="26663"/>
    <cellStyle name="Normal 66 3" xfId="1815"/>
    <cellStyle name="Normal 66 3 10" xfId="13601"/>
    <cellStyle name="Normal 66 3 11" xfId="8378"/>
    <cellStyle name="Normal 66 3 11 2" xfId="33395"/>
    <cellStyle name="Normal 66 3 12" xfId="27612"/>
    <cellStyle name="Normal 66 3 2" xfId="6377"/>
    <cellStyle name="Normal 66 3 2 2" xfId="19834"/>
    <cellStyle name="Normal 66 3 2 2 2" xfId="44408"/>
    <cellStyle name="Normal 66 3 2 3" xfId="13597"/>
    <cellStyle name="Normal 66 3 2 3 2" xfId="38581"/>
    <cellStyle name="Normal 66 3 2 4" xfId="10331"/>
    <cellStyle name="Normal 66 3 2 4 2" xfId="35348"/>
    <cellStyle name="Normal 66 3 2 5" xfId="31475"/>
    <cellStyle name="Normal 66 3 3" xfId="4422"/>
    <cellStyle name="Normal 66 3 3 2" xfId="20231"/>
    <cellStyle name="Normal 66 3 3 2 2" xfId="44795"/>
    <cellStyle name="Normal 66 3 3 3" xfId="13184"/>
    <cellStyle name="Normal 66 3 3 3 2" xfId="38201"/>
    <cellStyle name="Normal 66 3 3 4" xfId="29544"/>
    <cellStyle name="Normal 66 3 4" xfId="14544"/>
    <cellStyle name="Normal 66 3 4 2" xfId="21146"/>
    <cellStyle name="Normal 66 3 4 2 2" xfId="45707"/>
    <cellStyle name="Normal 66 3 4 3" xfId="39417"/>
    <cellStyle name="Normal 66 3 5" xfId="14907"/>
    <cellStyle name="Normal 66 3 5 2" xfId="22157"/>
    <cellStyle name="Normal 66 3 5 2 2" xfId="46716"/>
    <cellStyle name="Normal 66 3 5 3" xfId="39751"/>
    <cellStyle name="Normal 66 3 6" xfId="15803"/>
    <cellStyle name="Normal 66 3 6 2" xfId="23179"/>
    <cellStyle name="Normal 66 3 6 2 2" xfId="47722"/>
    <cellStyle name="Normal 66 3 6 3" xfId="40600"/>
    <cellStyle name="Normal 66 3 7" xfId="16863"/>
    <cellStyle name="Normal 66 3 7 2" xfId="24281"/>
    <cellStyle name="Normal 66 3 7 2 2" xfId="48820"/>
    <cellStyle name="Normal 66 3 7 3" xfId="41615"/>
    <cellStyle name="Normal 66 3 8" xfId="17945"/>
    <cellStyle name="Normal 66 3 8 2" xfId="25387"/>
    <cellStyle name="Normal 66 3 8 2 2" xfId="49910"/>
    <cellStyle name="Normal 66 3 8 3" xfId="42644"/>
    <cellStyle name="Normal 66 3 9" xfId="19083"/>
    <cellStyle name="Normal 66 4" xfId="3248"/>
    <cellStyle name="Normal 66 4 2" xfId="7413"/>
    <cellStyle name="Normal 66 4 2 2" xfId="26399"/>
    <cellStyle name="Normal 66 4 2 2 2" xfId="50922"/>
    <cellStyle name="Normal 66 4 2 3" xfId="11343"/>
    <cellStyle name="Normal 66 4 2 3 2" xfId="36360"/>
    <cellStyle name="Normal 66 4 2 4" xfId="32487"/>
    <cellStyle name="Normal 66 4 3" xfId="5434"/>
    <cellStyle name="Normal 66 4 3 2" xfId="13185"/>
    <cellStyle name="Normal 66 4 3 2 2" xfId="38202"/>
    <cellStyle name="Normal 66 4 3 3" xfId="30556"/>
    <cellStyle name="Normal 66 4 4" xfId="9400"/>
    <cellStyle name="Normal 66 4 4 2" xfId="34417"/>
    <cellStyle name="Normal 66 4 5" xfId="28624"/>
    <cellStyle name="Normal 66 5" xfId="26861"/>
    <cellStyle name="Normal 67" xfId="659"/>
    <cellStyle name="Normal 67 2" xfId="731"/>
    <cellStyle name="Normal 67 2 2" xfId="1818"/>
    <cellStyle name="Normal 67 2 2 10" xfId="27615"/>
    <cellStyle name="Normal 67 2 2 2" xfId="6380"/>
    <cellStyle name="Normal 67 2 2 2 2" xfId="20234"/>
    <cellStyle name="Normal 67 2 2 2 2 2" xfId="44798"/>
    <cellStyle name="Normal 67 2 2 2 3" xfId="13837"/>
    <cellStyle name="Normal 67 2 2 2 3 2" xfId="38745"/>
    <cellStyle name="Normal 67 2 2 2 4" xfId="10334"/>
    <cellStyle name="Normal 67 2 2 2 4 2" xfId="35351"/>
    <cellStyle name="Normal 67 2 2 2 5" xfId="31478"/>
    <cellStyle name="Normal 67 2 2 3" xfId="4425"/>
    <cellStyle name="Normal 67 2 2 3 2" xfId="21149"/>
    <cellStyle name="Normal 67 2 2 3 2 2" xfId="45710"/>
    <cellStyle name="Normal 67 2 2 3 3" xfId="13186"/>
    <cellStyle name="Normal 67 2 2 3 3 2" xfId="38203"/>
    <cellStyle name="Normal 67 2 2 3 4" xfId="29547"/>
    <cellStyle name="Normal 67 2 2 4" xfId="14910"/>
    <cellStyle name="Normal 67 2 2 4 2" xfId="22160"/>
    <cellStyle name="Normal 67 2 2 4 2 2" xfId="46719"/>
    <cellStyle name="Normal 67 2 2 4 3" xfId="39754"/>
    <cellStyle name="Normal 67 2 2 5" xfId="15806"/>
    <cellStyle name="Normal 67 2 2 5 2" xfId="23182"/>
    <cellStyle name="Normal 67 2 2 5 2 2" xfId="47725"/>
    <cellStyle name="Normal 67 2 2 5 3" xfId="40603"/>
    <cellStyle name="Normal 67 2 2 6" xfId="16866"/>
    <cellStyle name="Normal 67 2 2 6 2" xfId="24284"/>
    <cellStyle name="Normal 67 2 2 6 2 2" xfId="48823"/>
    <cellStyle name="Normal 67 2 2 6 3" xfId="41618"/>
    <cellStyle name="Normal 67 2 2 7" xfId="17948"/>
    <cellStyle name="Normal 67 2 2 7 2" xfId="25390"/>
    <cellStyle name="Normal 67 2 2 7 2 2" xfId="49913"/>
    <cellStyle name="Normal 67 2 2 7 3" xfId="42647"/>
    <cellStyle name="Normal 67 2 2 8" xfId="19837"/>
    <cellStyle name="Normal 67 2 2 8 2" xfId="44411"/>
    <cellStyle name="Normal 67 2 2 9" xfId="8381"/>
    <cellStyle name="Normal 67 2 2 9 2" xfId="33398"/>
    <cellStyle name="Normal 67 2 3" xfId="3251"/>
    <cellStyle name="Normal 67 2 3 2" xfId="7416"/>
    <cellStyle name="Normal 67 2 3 2 2" xfId="26402"/>
    <cellStyle name="Normal 67 2 3 2 2 2" xfId="50925"/>
    <cellStyle name="Normal 67 2 3 2 3" xfId="11346"/>
    <cellStyle name="Normal 67 2 3 2 3 2" xfId="36363"/>
    <cellStyle name="Normal 67 2 3 2 4" xfId="32490"/>
    <cellStyle name="Normal 67 2 3 3" xfId="5437"/>
    <cellStyle name="Normal 67 2 3 3 2" xfId="13187"/>
    <cellStyle name="Normal 67 2 3 3 2 2" xfId="38204"/>
    <cellStyle name="Normal 67 2 3 3 3" xfId="30559"/>
    <cellStyle name="Normal 67 2 3 4" xfId="9403"/>
    <cellStyle name="Normal 67 2 3 4 2" xfId="34420"/>
    <cellStyle name="Normal 67 2 3 5" xfId="28627"/>
    <cellStyle name="Normal 67 2 4" xfId="26705"/>
    <cellStyle name="Normal 67 3" xfId="1817"/>
    <cellStyle name="Normal 67 3 10" xfId="13586"/>
    <cellStyle name="Normal 67 3 11" xfId="8380"/>
    <cellStyle name="Normal 67 3 11 2" xfId="33397"/>
    <cellStyle name="Normal 67 3 12" xfId="27614"/>
    <cellStyle name="Normal 67 3 2" xfId="6379"/>
    <cellStyle name="Normal 67 3 2 2" xfId="19836"/>
    <cellStyle name="Normal 67 3 2 2 2" xfId="44410"/>
    <cellStyle name="Normal 67 3 2 3" xfId="13708"/>
    <cellStyle name="Normal 67 3 2 3 2" xfId="38655"/>
    <cellStyle name="Normal 67 3 2 4" xfId="10333"/>
    <cellStyle name="Normal 67 3 2 4 2" xfId="35350"/>
    <cellStyle name="Normal 67 3 2 5" xfId="31477"/>
    <cellStyle name="Normal 67 3 3" xfId="4424"/>
    <cellStyle name="Normal 67 3 3 2" xfId="20233"/>
    <cellStyle name="Normal 67 3 3 2 2" xfId="44797"/>
    <cellStyle name="Normal 67 3 3 3" xfId="13188"/>
    <cellStyle name="Normal 67 3 3 3 2" xfId="38205"/>
    <cellStyle name="Normal 67 3 3 4" xfId="29546"/>
    <cellStyle name="Normal 67 3 4" xfId="14545"/>
    <cellStyle name="Normal 67 3 4 2" xfId="21148"/>
    <cellStyle name="Normal 67 3 4 2 2" xfId="45709"/>
    <cellStyle name="Normal 67 3 4 3" xfId="39418"/>
    <cellStyle name="Normal 67 3 5" xfId="14909"/>
    <cellStyle name="Normal 67 3 5 2" xfId="22159"/>
    <cellStyle name="Normal 67 3 5 2 2" xfId="46718"/>
    <cellStyle name="Normal 67 3 5 3" xfId="39753"/>
    <cellStyle name="Normal 67 3 6" xfId="15805"/>
    <cellStyle name="Normal 67 3 6 2" xfId="23181"/>
    <cellStyle name="Normal 67 3 6 2 2" xfId="47724"/>
    <cellStyle name="Normal 67 3 6 3" xfId="40602"/>
    <cellStyle name="Normal 67 3 7" xfId="16865"/>
    <cellStyle name="Normal 67 3 7 2" xfId="24283"/>
    <cellStyle name="Normal 67 3 7 2 2" xfId="48822"/>
    <cellStyle name="Normal 67 3 7 3" xfId="41617"/>
    <cellStyle name="Normal 67 3 8" xfId="17947"/>
    <cellStyle name="Normal 67 3 8 2" xfId="25389"/>
    <cellStyle name="Normal 67 3 8 2 2" xfId="49912"/>
    <cellStyle name="Normal 67 3 8 3" xfId="42646"/>
    <cellStyle name="Normal 67 3 9" xfId="19084"/>
    <cellStyle name="Normal 67 4" xfId="3250"/>
    <cellStyle name="Normal 67 4 2" xfId="7415"/>
    <cellStyle name="Normal 67 4 2 2" xfId="26401"/>
    <cellStyle name="Normal 67 4 2 2 2" xfId="50924"/>
    <cellStyle name="Normal 67 4 2 3" xfId="11345"/>
    <cellStyle name="Normal 67 4 2 3 2" xfId="36362"/>
    <cellStyle name="Normal 67 4 2 4" xfId="32489"/>
    <cellStyle name="Normal 67 4 3" xfId="5436"/>
    <cellStyle name="Normal 67 4 3 2" xfId="13189"/>
    <cellStyle name="Normal 67 4 3 2 2" xfId="38206"/>
    <cellStyle name="Normal 67 4 3 3" xfId="30558"/>
    <cellStyle name="Normal 67 4 4" xfId="9402"/>
    <cellStyle name="Normal 67 4 4 2" xfId="34419"/>
    <cellStyle name="Normal 67 4 5" xfId="28626"/>
    <cellStyle name="Normal 67 5" xfId="19367"/>
    <cellStyle name="Normal 68" xfId="660"/>
    <cellStyle name="Normal 68 2" xfId="732"/>
    <cellStyle name="Normal 68 2 2" xfId="1820"/>
    <cellStyle name="Normal 68 2 2 10" xfId="27617"/>
    <cellStyle name="Normal 68 2 2 2" xfId="6382"/>
    <cellStyle name="Normal 68 2 2 2 2" xfId="20236"/>
    <cellStyle name="Normal 68 2 2 2 2 2" xfId="44800"/>
    <cellStyle name="Normal 68 2 2 2 3" xfId="13838"/>
    <cellStyle name="Normal 68 2 2 2 3 2" xfId="38746"/>
    <cellStyle name="Normal 68 2 2 2 4" xfId="10336"/>
    <cellStyle name="Normal 68 2 2 2 4 2" xfId="35353"/>
    <cellStyle name="Normal 68 2 2 2 5" xfId="31480"/>
    <cellStyle name="Normal 68 2 2 3" xfId="4427"/>
    <cellStyle name="Normal 68 2 2 3 2" xfId="21151"/>
    <cellStyle name="Normal 68 2 2 3 2 2" xfId="45712"/>
    <cellStyle name="Normal 68 2 2 3 3" xfId="13190"/>
    <cellStyle name="Normal 68 2 2 3 3 2" xfId="38207"/>
    <cellStyle name="Normal 68 2 2 3 4" xfId="29549"/>
    <cellStyle name="Normal 68 2 2 4" xfId="14912"/>
    <cellStyle name="Normal 68 2 2 4 2" xfId="22162"/>
    <cellStyle name="Normal 68 2 2 4 2 2" xfId="46721"/>
    <cellStyle name="Normal 68 2 2 4 3" xfId="39756"/>
    <cellStyle name="Normal 68 2 2 5" xfId="15808"/>
    <cellStyle name="Normal 68 2 2 5 2" xfId="23184"/>
    <cellStyle name="Normal 68 2 2 5 2 2" xfId="47727"/>
    <cellStyle name="Normal 68 2 2 5 3" xfId="40605"/>
    <cellStyle name="Normal 68 2 2 6" xfId="16868"/>
    <cellStyle name="Normal 68 2 2 6 2" xfId="24286"/>
    <cellStyle name="Normal 68 2 2 6 2 2" xfId="48825"/>
    <cellStyle name="Normal 68 2 2 6 3" xfId="41620"/>
    <cellStyle name="Normal 68 2 2 7" xfId="17950"/>
    <cellStyle name="Normal 68 2 2 7 2" xfId="25392"/>
    <cellStyle name="Normal 68 2 2 7 2 2" xfId="49915"/>
    <cellStyle name="Normal 68 2 2 7 3" xfId="42649"/>
    <cellStyle name="Normal 68 2 2 8" xfId="19839"/>
    <cellStyle name="Normal 68 2 2 8 2" xfId="44413"/>
    <cellStyle name="Normal 68 2 2 9" xfId="8383"/>
    <cellStyle name="Normal 68 2 2 9 2" xfId="33400"/>
    <cellStyle name="Normal 68 2 3" xfId="3253"/>
    <cellStyle name="Normal 68 2 3 2" xfId="7418"/>
    <cellStyle name="Normal 68 2 3 2 2" xfId="26404"/>
    <cellStyle name="Normal 68 2 3 2 2 2" xfId="50927"/>
    <cellStyle name="Normal 68 2 3 2 3" xfId="11348"/>
    <cellStyle name="Normal 68 2 3 2 3 2" xfId="36365"/>
    <cellStyle name="Normal 68 2 3 2 4" xfId="32492"/>
    <cellStyle name="Normal 68 2 3 3" xfId="5439"/>
    <cellStyle name="Normal 68 2 3 3 2" xfId="13191"/>
    <cellStyle name="Normal 68 2 3 3 2 2" xfId="38208"/>
    <cellStyle name="Normal 68 2 3 3 3" xfId="30561"/>
    <cellStyle name="Normal 68 2 3 4" xfId="9405"/>
    <cellStyle name="Normal 68 2 3 4 2" xfId="34422"/>
    <cellStyle name="Normal 68 2 3 5" xfId="28629"/>
    <cellStyle name="Normal 68 2 4" xfId="26857"/>
    <cellStyle name="Normal 68 3" xfId="1819"/>
    <cellStyle name="Normal 68 3 10" xfId="13692"/>
    <cellStyle name="Normal 68 3 11" xfId="8382"/>
    <cellStyle name="Normal 68 3 11 2" xfId="33399"/>
    <cellStyle name="Normal 68 3 12" xfId="27616"/>
    <cellStyle name="Normal 68 3 2" xfId="6381"/>
    <cellStyle name="Normal 68 3 2 2" xfId="19838"/>
    <cellStyle name="Normal 68 3 2 2 2" xfId="44412"/>
    <cellStyle name="Normal 68 3 2 3" xfId="13609"/>
    <cellStyle name="Normal 68 3 2 3 2" xfId="38587"/>
    <cellStyle name="Normal 68 3 2 4" xfId="10335"/>
    <cellStyle name="Normal 68 3 2 4 2" xfId="35352"/>
    <cellStyle name="Normal 68 3 2 5" xfId="31479"/>
    <cellStyle name="Normal 68 3 3" xfId="4426"/>
    <cellStyle name="Normal 68 3 3 2" xfId="20235"/>
    <cellStyle name="Normal 68 3 3 2 2" xfId="44799"/>
    <cellStyle name="Normal 68 3 3 3" xfId="13192"/>
    <cellStyle name="Normal 68 3 3 3 2" xfId="38209"/>
    <cellStyle name="Normal 68 3 3 4" xfId="29548"/>
    <cellStyle name="Normal 68 3 4" xfId="14546"/>
    <cellStyle name="Normal 68 3 4 2" xfId="21150"/>
    <cellStyle name="Normal 68 3 4 2 2" xfId="45711"/>
    <cellStyle name="Normal 68 3 4 3" xfId="39419"/>
    <cellStyle name="Normal 68 3 5" xfId="14911"/>
    <cellStyle name="Normal 68 3 5 2" xfId="22161"/>
    <cellStyle name="Normal 68 3 5 2 2" xfId="46720"/>
    <cellStyle name="Normal 68 3 5 3" xfId="39755"/>
    <cellStyle name="Normal 68 3 6" xfId="15807"/>
    <cellStyle name="Normal 68 3 6 2" xfId="23183"/>
    <cellStyle name="Normal 68 3 6 2 2" xfId="47726"/>
    <cellStyle name="Normal 68 3 6 3" xfId="40604"/>
    <cellStyle name="Normal 68 3 7" xfId="16867"/>
    <cellStyle name="Normal 68 3 7 2" xfId="24285"/>
    <cellStyle name="Normal 68 3 7 2 2" xfId="48824"/>
    <cellStyle name="Normal 68 3 7 3" xfId="41619"/>
    <cellStyle name="Normal 68 3 8" xfId="17949"/>
    <cellStyle name="Normal 68 3 8 2" xfId="25391"/>
    <cellStyle name="Normal 68 3 8 2 2" xfId="49914"/>
    <cellStyle name="Normal 68 3 8 3" xfId="42648"/>
    <cellStyle name="Normal 68 3 9" xfId="19085"/>
    <cellStyle name="Normal 68 4" xfId="3252"/>
    <cellStyle name="Normal 68 4 2" xfId="7417"/>
    <cellStyle name="Normal 68 4 2 2" xfId="26403"/>
    <cellStyle name="Normal 68 4 2 2 2" xfId="50926"/>
    <cellStyle name="Normal 68 4 2 3" xfId="11347"/>
    <cellStyle name="Normal 68 4 2 3 2" xfId="36364"/>
    <cellStyle name="Normal 68 4 2 4" xfId="32491"/>
    <cellStyle name="Normal 68 4 3" xfId="5438"/>
    <cellStyle name="Normal 68 4 3 2" xfId="13193"/>
    <cellStyle name="Normal 68 4 3 2 2" xfId="38210"/>
    <cellStyle name="Normal 68 4 3 3" xfId="30560"/>
    <cellStyle name="Normal 68 4 4" xfId="9404"/>
    <cellStyle name="Normal 68 4 4 2" xfId="34421"/>
    <cellStyle name="Normal 68 4 5" xfId="28628"/>
    <cellStyle name="Normal 68 5" xfId="26817"/>
    <cellStyle name="Normal 69" xfId="661"/>
    <cellStyle name="Normal 69 2" xfId="733"/>
    <cellStyle name="Normal 69 2 2" xfId="1822"/>
    <cellStyle name="Normal 69 2 2 10" xfId="27619"/>
    <cellStyle name="Normal 69 2 2 2" xfId="6384"/>
    <cellStyle name="Normal 69 2 2 2 2" xfId="20238"/>
    <cellStyle name="Normal 69 2 2 2 2 2" xfId="44802"/>
    <cellStyle name="Normal 69 2 2 2 3" xfId="13839"/>
    <cellStyle name="Normal 69 2 2 2 3 2" xfId="38747"/>
    <cellStyle name="Normal 69 2 2 2 4" xfId="10338"/>
    <cellStyle name="Normal 69 2 2 2 4 2" xfId="35355"/>
    <cellStyle name="Normal 69 2 2 2 5" xfId="31482"/>
    <cellStyle name="Normal 69 2 2 3" xfId="4429"/>
    <cellStyle name="Normal 69 2 2 3 2" xfId="21153"/>
    <cellStyle name="Normal 69 2 2 3 2 2" xfId="45714"/>
    <cellStyle name="Normal 69 2 2 3 3" xfId="13194"/>
    <cellStyle name="Normal 69 2 2 3 3 2" xfId="38211"/>
    <cellStyle name="Normal 69 2 2 3 4" xfId="29551"/>
    <cellStyle name="Normal 69 2 2 4" xfId="14914"/>
    <cellStyle name="Normal 69 2 2 4 2" xfId="22164"/>
    <cellStyle name="Normal 69 2 2 4 2 2" xfId="46723"/>
    <cellStyle name="Normal 69 2 2 4 3" xfId="39758"/>
    <cellStyle name="Normal 69 2 2 5" xfId="15810"/>
    <cellStyle name="Normal 69 2 2 5 2" xfId="23186"/>
    <cellStyle name="Normal 69 2 2 5 2 2" xfId="47729"/>
    <cellStyle name="Normal 69 2 2 5 3" xfId="40607"/>
    <cellStyle name="Normal 69 2 2 6" xfId="16870"/>
    <cellStyle name="Normal 69 2 2 6 2" xfId="24288"/>
    <cellStyle name="Normal 69 2 2 6 2 2" xfId="48827"/>
    <cellStyle name="Normal 69 2 2 6 3" xfId="41622"/>
    <cellStyle name="Normal 69 2 2 7" xfId="17952"/>
    <cellStyle name="Normal 69 2 2 7 2" xfId="25394"/>
    <cellStyle name="Normal 69 2 2 7 2 2" xfId="49917"/>
    <cellStyle name="Normal 69 2 2 7 3" xfId="42651"/>
    <cellStyle name="Normal 69 2 2 8" xfId="19841"/>
    <cellStyle name="Normal 69 2 2 8 2" xfId="44415"/>
    <cellStyle name="Normal 69 2 2 9" xfId="8385"/>
    <cellStyle name="Normal 69 2 2 9 2" xfId="33402"/>
    <cellStyle name="Normal 69 2 3" xfId="3255"/>
    <cellStyle name="Normal 69 2 3 2" xfId="7420"/>
    <cellStyle name="Normal 69 2 3 2 2" xfId="26406"/>
    <cellStyle name="Normal 69 2 3 2 2 2" xfId="50929"/>
    <cellStyle name="Normal 69 2 3 2 3" xfId="11350"/>
    <cellStyle name="Normal 69 2 3 2 3 2" xfId="36367"/>
    <cellStyle name="Normal 69 2 3 2 4" xfId="32494"/>
    <cellStyle name="Normal 69 2 3 3" xfId="5441"/>
    <cellStyle name="Normal 69 2 3 3 2" xfId="13195"/>
    <cellStyle name="Normal 69 2 3 3 2 2" xfId="38212"/>
    <cellStyle name="Normal 69 2 3 3 3" xfId="30563"/>
    <cellStyle name="Normal 69 2 3 4" xfId="9407"/>
    <cellStyle name="Normal 69 2 3 4 2" xfId="34424"/>
    <cellStyle name="Normal 69 2 3 5" xfId="28631"/>
    <cellStyle name="Normal 69 2 4" xfId="26758"/>
    <cellStyle name="Normal 69 3" xfId="1821"/>
    <cellStyle name="Normal 69 3 10" xfId="13599"/>
    <cellStyle name="Normal 69 3 11" xfId="8384"/>
    <cellStyle name="Normal 69 3 11 2" xfId="33401"/>
    <cellStyle name="Normal 69 3 12" xfId="27618"/>
    <cellStyle name="Normal 69 3 2" xfId="6383"/>
    <cellStyle name="Normal 69 3 2 2" xfId="19840"/>
    <cellStyle name="Normal 69 3 2 2 2" xfId="44414"/>
    <cellStyle name="Normal 69 3 2 3" xfId="13738"/>
    <cellStyle name="Normal 69 3 2 3 2" xfId="38671"/>
    <cellStyle name="Normal 69 3 2 4" xfId="10337"/>
    <cellStyle name="Normal 69 3 2 4 2" xfId="35354"/>
    <cellStyle name="Normal 69 3 2 5" xfId="31481"/>
    <cellStyle name="Normal 69 3 3" xfId="4428"/>
    <cellStyle name="Normal 69 3 3 2" xfId="20237"/>
    <cellStyle name="Normal 69 3 3 2 2" xfId="44801"/>
    <cellStyle name="Normal 69 3 3 3" xfId="13196"/>
    <cellStyle name="Normal 69 3 3 3 2" xfId="38213"/>
    <cellStyle name="Normal 69 3 3 4" xfId="29550"/>
    <cellStyle name="Normal 69 3 4" xfId="14547"/>
    <cellStyle name="Normal 69 3 4 2" xfId="21152"/>
    <cellStyle name="Normal 69 3 4 2 2" xfId="45713"/>
    <cellStyle name="Normal 69 3 4 3" xfId="39420"/>
    <cellStyle name="Normal 69 3 5" xfId="14913"/>
    <cellStyle name="Normal 69 3 5 2" xfId="22163"/>
    <cellStyle name="Normal 69 3 5 2 2" xfId="46722"/>
    <cellStyle name="Normal 69 3 5 3" xfId="39757"/>
    <cellStyle name="Normal 69 3 6" xfId="15809"/>
    <cellStyle name="Normal 69 3 6 2" xfId="23185"/>
    <cellStyle name="Normal 69 3 6 2 2" xfId="47728"/>
    <cellStyle name="Normal 69 3 6 3" xfId="40606"/>
    <cellStyle name="Normal 69 3 7" xfId="16869"/>
    <cellStyle name="Normal 69 3 7 2" xfId="24287"/>
    <cellStyle name="Normal 69 3 7 2 2" xfId="48826"/>
    <cellStyle name="Normal 69 3 7 3" xfId="41621"/>
    <cellStyle name="Normal 69 3 8" xfId="17951"/>
    <cellStyle name="Normal 69 3 8 2" xfId="25393"/>
    <cellStyle name="Normal 69 3 8 2 2" xfId="49916"/>
    <cellStyle name="Normal 69 3 8 3" xfId="42650"/>
    <cellStyle name="Normal 69 3 9" xfId="19086"/>
    <cellStyle name="Normal 69 4" xfId="3254"/>
    <cellStyle name="Normal 69 4 2" xfId="7419"/>
    <cellStyle name="Normal 69 4 2 2" xfId="26405"/>
    <cellStyle name="Normal 69 4 2 2 2" xfId="50928"/>
    <cellStyle name="Normal 69 4 2 3" xfId="11349"/>
    <cellStyle name="Normal 69 4 2 3 2" xfId="36366"/>
    <cellStyle name="Normal 69 4 2 4" xfId="32493"/>
    <cellStyle name="Normal 69 4 3" xfId="5440"/>
    <cellStyle name="Normal 69 4 3 2" xfId="13197"/>
    <cellStyle name="Normal 69 4 3 2 2" xfId="38214"/>
    <cellStyle name="Normal 69 4 3 3" xfId="30562"/>
    <cellStyle name="Normal 69 4 4" xfId="9406"/>
    <cellStyle name="Normal 69 4 4 2" xfId="34423"/>
    <cellStyle name="Normal 69 4 5" xfId="28630"/>
    <cellStyle name="Normal 69 5" xfId="26721"/>
    <cellStyle name="Normal 7" xfId="130"/>
    <cellStyle name="Normal 7 10" xfId="2108"/>
    <cellStyle name="Normal 7 10 10" xfId="27766"/>
    <cellStyle name="Normal 7 10 2" xfId="6543"/>
    <cellStyle name="Normal 7 10 2 2" xfId="20343"/>
    <cellStyle name="Normal 7 10 2 2 2" xfId="44905"/>
    <cellStyle name="Normal 7 10 2 3" xfId="13915"/>
    <cellStyle name="Normal 7 10 2 3 2" xfId="38811"/>
    <cellStyle name="Normal 7 10 2 4" xfId="10485"/>
    <cellStyle name="Normal 7 10 2 4 2" xfId="35502"/>
    <cellStyle name="Normal 7 10 2 5" xfId="31629"/>
    <cellStyle name="Normal 7 10 3" xfId="4576"/>
    <cellStyle name="Normal 7 10 3 2" xfId="21299"/>
    <cellStyle name="Normal 7 10 3 2 2" xfId="45859"/>
    <cellStyle name="Normal 7 10 3 3" xfId="13198"/>
    <cellStyle name="Normal 7 10 3 3 2" xfId="38215"/>
    <cellStyle name="Normal 7 10 3 4" xfId="29698"/>
    <cellStyle name="Normal 7 10 4" xfId="15005"/>
    <cellStyle name="Normal 7 10 4 2" xfId="22297"/>
    <cellStyle name="Normal 7 10 4 2 2" xfId="46856"/>
    <cellStyle name="Normal 7 10 4 3" xfId="39847"/>
    <cellStyle name="Normal 7 10 5" xfId="15942"/>
    <cellStyle name="Normal 7 10 5 2" xfId="23331"/>
    <cellStyle name="Normal 7 10 5 2 2" xfId="47874"/>
    <cellStyle name="Normal 7 10 5 3" xfId="40738"/>
    <cellStyle name="Normal 7 10 6" xfId="17005"/>
    <cellStyle name="Normal 7 10 6 2" xfId="24423"/>
    <cellStyle name="Normal 7 10 6 2 2" xfId="48962"/>
    <cellStyle name="Normal 7 10 6 3" xfId="41755"/>
    <cellStyle name="Normal 7 10 7" xfId="18102"/>
    <cellStyle name="Normal 7 10 7 2" xfId="25541"/>
    <cellStyle name="Normal 7 10 7 2 2" xfId="50064"/>
    <cellStyle name="Normal 7 10 7 3" xfId="42798"/>
    <cellStyle name="Normal 7 10 8" xfId="19980"/>
    <cellStyle name="Normal 7 10 8 2" xfId="44548"/>
    <cellStyle name="Normal 7 10 9" xfId="8532"/>
    <cellStyle name="Normal 7 10 9 2" xfId="33549"/>
    <cellStyle name="Normal 7 11" xfId="2189"/>
    <cellStyle name="Normal 7 11 10" xfId="27781"/>
    <cellStyle name="Normal 7 11 2" xfId="6561"/>
    <cellStyle name="Normal 7 11 2 2" xfId="20358"/>
    <cellStyle name="Normal 7 11 2 2 2" xfId="44920"/>
    <cellStyle name="Normal 7 11 2 3" xfId="13926"/>
    <cellStyle name="Normal 7 11 2 3 2" xfId="38821"/>
    <cellStyle name="Normal 7 11 2 4" xfId="10500"/>
    <cellStyle name="Normal 7 11 2 4 2" xfId="35517"/>
    <cellStyle name="Normal 7 11 2 5" xfId="31644"/>
    <cellStyle name="Normal 7 11 3" xfId="4591"/>
    <cellStyle name="Normal 7 11 3 2" xfId="21315"/>
    <cellStyle name="Normal 7 11 3 2 2" xfId="45874"/>
    <cellStyle name="Normal 7 11 3 3" xfId="13199"/>
    <cellStyle name="Normal 7 11 3 3 2" xfId="38216"/>
    <cellStyle name="Normal 7 11 3 4" xfId="29713"/>
    <cellStyle name="Normal 7 11 4" xfId="15015"/>
    <cellStyle name="Normal 7 11 4 2" xfId="22309"/>
    <cellStyle name="Normal 7 11 4 2 2" xfId="46868"/>
    <cellStyle name="Normal 7 11 4 3" xfId="39857"/>
    <cellStyle name="Normal 7 11 5" xfId="15954"/>
    <cellStyle name="Normal 7 11 5 2" xfId="23346"/>
    <cellStyle name="Normal 7 11 5 2 2" xfId="47889"/>
    <cellStyle name="Normal 7 11 5 3" xfId="40750"/>
    <cellStyle name="Normal 7 11 6" xfId="17020"/>
    <cellStyle name="Normal 7 11 6 2" xfId="24438"/>
    <cellStyle name="Normal 7 11 6 2 2" xfId="48977"/>
    <cellStyle name="Normal 7 11 6 3" xfId="41770"/>
    <cellStyle name="Normal 7 11 7" xfId="18114"/>
    <cellStyle name="Normal 7 11 7 2" xfId="25556"/>
    <cellStyle name="Normal 7 11 7 2 2" xfId="50079"/>
    <cellStyle name="Normal 7 11 7 3" xfId="42810"/>
    <cellStyle name="Normal 7 11 8" xfId="19998"/>
    <cellStyle name="Normal 7 11 8 2" xfId="44563"/>
    <cellStyle name="Normal 7 11 9" xfId="8547"/>
    <cellStyle name="Normal 7 11 9 2" xfId="33564"/>
    <cellStyle name="Normal 7 12" xfId="2244"/>
    <cellStyle name="Normal 7 12 2" xfId="6606"/>
    <cellStyle name="Normal 7 12 2 2" xfId="21360"/>
    <cellStyle name="Normal 7 12 2 2 2" xfId="45919"/>
    <cellStyle name="Normal 7 12 2 3" xfId="14622"/>
    <cellStyle name="Normal 7 12 2 3 2" xfId="39490"/>
    <cellStyle name="Normal 7 12 2 4" xfId="10545"/>
    <cellStyle name="Normal 7 12 2 4 2" xfId="35562"/>
    <cellStyle name="Normal 7 12 2 5" xfId="31689"/>
    <cellStyle name="Normal 7 12 3" xfId="4636"/>
    <cellStyle name="Normal 7 12 3 2" xfId="22354"/>
    <cellStyle name="Normal 7 12 3 2 2" xfId="46913"/>
    <cellStyle name="Normal 7 12 3 3" xfId="13200"/>
    <cellStyle name="Normal 7 12 3 3 2" xfId="38217"/>
    <cellStyle name="Normal 7 12 3 4" xfId="29758"/>
    <cellStyle name="Normal 7 12 4" xfId="16000"/>
    <cellStyle name="Normal 7 12 4 2" xfId="23391"/>
    <cellStyle name="Normal 7 12 4 2 2" xfId="47934"/>
    <cellStyle name="Normal 7 12 4 3" xfId="40795"/>
    <cellStyle name="Normal 7 12 5" xfId="17065"/>
    <cellStyle name="Normal 7 12 5 2" xfId="24483"/>
    <cellStyle name="Normal 7 12 5 2 2" xfId="49022"/>
    <cellStyle name="Normal 7 12 5 3" xfId="41815"/>
    <cellStyle name="Normal 7 12 6" xfId="18159"/>
    <cellStyle name="Normal 7 12 6 2" xfId="25601"/>
    <cellStyle name="Normal 7 12 6 2 2" xfId="50124"/>
    <cellStyle name="Normal 7 12 6 3" xfId="42855"/>
    <cellStyle name="Normal 7 12 7" xfId="20403"/>
    <cellStyle name="Normal 7 12 7 2" xfId="44965"/>
    <cellStyle name="Normal 7 12 8" xfId="8592"/>
    <cellStyle name="Normal 7 12 8 2" xfId="33609"/>
    <cellStyle name="Normal 7 12 9" xfId="27826"/>
    <cellStyle name="Normal 7 13" xfId="2270"/>
    <cellStyle name="Normal 7 13 2" xfId="6624"/>
    <cellStyle name="Normal 7 13 2 2" xfId="21378"/>
    <cellStyle name="Normal 7 13 2 2 2" xfId="45937"/>
    <cellStyle name="Normal 7 13 2 3" xfId="14639"/>
    <cellStyle name="Normal 7 13 2 3 2" xfId="39505"/>
    <cellStyle name="Normal 7 13 2 4" xfId="10563"/>
    <cellStyle name="Normal 7 13 2 4 2" xfId="35580"/>
    <cellStyle name="Normal 7 13 2 5" xfId="31707"/>
    <cellStyle name="Normal 7 13 3" xfId="4654"/>
    <cellStyle name="Normal 7 13 3 2" xfId="22374"/>
    <cellStyle name="Normal 7 13 3 2 2" xfId="46931"/>
    <cellStyle name="Normal 7 13 3 3" xfId="13201"/>
    <cellStyle name="Normal 7 13 3 3 2" xfId="38218"/>
    <cellStyle name="Normal 7 13 3 4" xfId="29776"/>
    <cellStyle name="Normal 7 13 4" xfId="16018"/>
    <cellStyle name="Normal 7 13 4 2" xfId="23409"/>
    <cellStyle name="Normal 7 13 4 2 2" xfId="47952"/>
    <cellStyle name="Normal 7 13 4 3" xfId="40813"/>
    <cellStyle name="Normal 7 13 5" xfId="17083"/>
    <cellStyle name="Normal 7 13 5 2" xfId="24501"/>
    <cellStyle name="Normal 7 13 5 2 2" xfId="49040"/>
    <cellStyle name="Normal 7 13 5 3" xfId="41833"/>
    <cellStyle name="Normal 7 13 6" xfId="18177"/>
    <cellStyle name="Normal 7 13 6 2" xfId="25619"/>
    <cellStyle name="Normal 7 13 6 2 2" xfId="50142"/>
    <cellStyle name="Normal 7 13 6 3" xfId="42873"/>
    <cellStyle name="Normal 7 13 7" xfId="20422"/>
    <cellStyle name="Normal 7 13 7 2" xfId="44983"/>
    <cellStyle name="Normal 7 13 8" xfId="8610"/>
    <cellStyle name="Normal 7 13 8 2" xfId="33627"/>
    <cellStyle name="Normal 7 13 9" xfId="27844"/>
    <cellStyle name="Normal 7 14" xfId="2353"/>
    <cellStyle name="Normal 7 14 2" xfId="6700"/>
    <cellStyle name="Normal 7 14 2 2" xfId="22454"/>
    <cellStyle name="Normal 7 14 2 2 2" xfId="47007"/>
    <cellStyle name="Normal 7 14 2 3" xfId="15109"/>
    <cellStyle name="Normal 7 14 2 3 2" xfId="39944"/>
    <cellStyle name="Normal 7 14 2 4" xfId="10639"/>
    <cellStyle name="Normal 7 14 2 4 2" xfId="35656"/>
    <cellStyle name="Normal 7 14 2 5" xfId="31783"/>
    <cellStyle name="Normal 7 14 3" xfId="4730"/>
    <cellStyle name="Normal 7 14 3 2" xfId="23485"/>
    <cellStyle name="Normal 7 14 3 2 2" xfId="48028"/>
    <cellStyle name="Normal 7 14 3 3" xfId="13202"/>
    <cellStyle name="Normal 7 14 3 3 2" xfId="38219"/>
    <cellStyle name="Normal 7 14 3 4" xfId="29852"/>
    <cellStyle name="Normal 7 14 4" xfId="17159"/>
    <cellStyle name="Normal 7 14 4 2" xfId="24577"/>
    <cellStyle name="Normal 7 14 4 2 2" xfId="49116"/>
    <cellStyle name="Normal 7 14 4 3" xfId="41909"/>
    <cellStyle name="Normal 7 14 5" xfId="18253"/>
    <cellStyle name="Normal 7 14 5 2" xfId="25695"/>
    <cellStyle name="Normal 7 14 5 2 2" xfId="50218"/>
    <cellStyle name="Normal 7 14 5 3" xfId="42949"/>
    <cellStyle name="Normal 7 14 6" xfId="21454"/>
    <cellStyle name="Normal 7 14 6 2" xfId="46013"/>
    <cellStyle name="Normal 7 14 7" xfId="8686"/>
    <cellStyle name="Normal 7 14 7 2" xfId="33703"/>
    <cellStyle name="Normal 7 14 8" xfId="27920"/>
    <cellStyle name="Normal 7 15" xfId="2370"/>
    <cellStyle name="Normal 7 15 2" xfId="6712"/>
    <cellStyle name="Normal 7 15 2 2" xfId="22470"/>
    <cellStyle name="Normal 7 15 2 2 2" xfId="47019"/>
    <cellStyle name="Normal 7 15 2 3" xfId="15116"/>
    <cellStyle name="Normal 7 15 2 3 2" xfId="39947"/>
    <cellStyle name="Normal 7 15 2 4" xfId="10651"/>
    <cellStyle name="Normal 7 15 2 4 2" xfId="35668"/>
    <cellStyle name="Normal 7 15 2 5" xfId="31795"/>
    <cellStyle name="Normal 7 15 3" xfId="4742"/>
    <cellStyle name="Normal 7 15 3 2" xfId="23497"/>
    <cellStyle name="Normal 7 15 3 2 2" xfId="48040"/>
    <cellStyle name="Normal 7 15 3 3" xfId="13203"/>
    <cellStyle name="Normal 7 15 3 3 2" xfId="38220"/>
    <cellStyle name="Normal 7 15 3 4" xfId="29864"/>
    <cellStyle name="Normal 7 15 4" xfId="17171"/>
    <cellStyle name="Normal 7 15 4 2" xfId="24589"/>
    <cellStyle name="Normal 7 15 4 2 2" xfId="49128"/>
    <cellStyle name="Normal 7 15 4 3" xfId="41921"/>
    <cellStyle name="Normal 7 15 5" xfId="18265"/>
    <cellStyle name="Normal 7 15 5 2" xfId="25707"/>
    <cellStyle name="Normal 7 15 5 2 2" xfId="50230"/>
    <cellStyle name="Normal 7 15 5 3" xfId="42961"/>
    <cellStyle name="Normal 7 15 6" xfId="21466"/>
    <cellStyle name="Normal 7 15 6 2" xfId="46025"/>
    <cellStyle name="Normal 7 15 7" xfId="8698"/>
    <cellStyle name="Normal 7 15 7 2" xfId="33715"/>
    <cellStyle name="Normal 7 15 8" xfId="27932"/>
    <cellStyle name="Normal 7 16" xfId="2395"/>
    <cellStyle name="Normal 7 17" xfId="2436"/>
    <cellStyle name="Normal 7 17 2" xfId="6771"/>
    <cellStyle name="Normal 7 17 2 2" xfId="22533"/>
    <cellStyle name="Normal 7 17 2 2 2" xfId="47078"/>
    <cellStyle name="Normal 7 17 2 3" xfId="15143"/>
    <cellStyle name="Normal 7 17 2 3 2" xfId="39970"/>
    <cellStyle name="Normal 7 17 2 4" xfId="10710"/>
    <cellStyle name="Normal 7 17 2 4 2" xfId="35727"/>
    <cellStyle name="Normal 7 17 2 5" xfId="31854"/>
    <cellStyle name="Normal 7 17 3" xfId="4801"/>
    <cellStyle name="Normal 7 17 3 2" xfId="23556"/>
    <cellStyle name="Normal 7 17 3 2 2" xfId="48099"/>
    <cellStyle name="Normal 7 17 3 3" xfId="13204"/>
    <cellStyle name="Normal 7 17 3 3 2" xfId="38221"/>
    <cellStyle name="Normal 7 17 3 4" xfId="29923"/>
    <cellStyle name="Normal 7 17 4" xfId="17230"/>
    <cellStyle name="Normal 7 17 4 2" xfId="24648"/>
    <cellStyle name="Normal 7 17 4 2 2" xfId="49187"/>
    <cellStyle name="Normal 7 17 4 3" xfId="41980"/>
    <cellStyle name="Normal 7 17 5" xfId="18325"/>
    <cellStyle name="Normal 7 17 5 2" xfId="25766"/>
    <cellStyle name="Normal 7 17 5 2 2" xfId="50289"/>
    <cellStyle name="Normal 7 17 5 3" xfId="43020"/>
    <cellStyle name="Normal 7 17 6" xfId="21525"/>
    <cellStyle name="Normal 7 17 6 2" xfId="46084"/>
    <cellStyle name="Normal 7 17 7" xfId="8757"/>
    <cellStyle name="Normal 7 17 7 2" xfId="33774"/>
    <cellStyle name="Normal 7 17 8" xfId="27991"/>
    <cellStyle name="Normal 7 18" xfId="2440"/>
    <cellStyle name="Normal 7 18 2" xfId="6774"/>
    <cellStyle name="Normal 7 18 2 2" xfId="24651"/>
    <cellStyle name="Normal 7 18 2 2 2" xfId="49190"/>
    <cellStyle name="Normal 7 18 2 3" xfId="17234"/>
    <cellStyle name="Normal 7 18 2 3 2" xfId="41983"/>
    <cellStyle name="Normal 7 18 2 4" xfId="10713"/>
    <cellStyle name="Normal 7 18 2 4 2" xfId="35730"/>
    <cellStyle name="Normal 7 18 2 5" xfId="31857"/>
    <cellStyle name="Normal 7 18 3" xfId="4804"/>
    <cellStyle name="Normal 7 18 3 2" xfId="25769"/>
    <cellStyle name="Normal 7 18 3 2 2" xfId="50292"/>
    <cellStyle name="Normal 7 18 3 3" xfId="13205"/>
    <cellStyle name="Normal 7 18 3 3 2" xfId="38222"/>
    <cellStyle name="Normal 7 18 3 4" xfId="29926"/>
    <cellStyle name="Normal 7 18 4" xfId="23560"/>
    <cellStyle name="Normal 7 18 4 2" xfId="48102"/>
    <cellStyle name="Normal 7 18 5" xfId="8760"/>
    <cellStyle name="Normal 7 18 5 2" xfId="33777"/>
    <cellStyle name="Normal 7 18 6" xfId="27994"/>
    <cellStyle name="Normal 7 19" xfId="2467"/>
    <cellStyle name="Normal 7 19 2" xfId="6798"/>
    <cellStyle name="Normal 7 19 2 2" xfId="24675"/>
    <cellStyle name="Normal 7 19 2 2 2" xfId="49214"/>
    <cellStyle name="Normal 7 19 2 3" xfId="17238"/>
    <cellStyle name="Normal 7 19 2 3 2" xfId="41986"/>
    <cellStyle name="Normal 7 19 2 4" xfId="10737"/>
    <cellStyle name="Normal 7 19 2 4 2" xfId="35754"/>
    <cellStyle name="Normal 7 19 2 5" xfId="31881"/>
    <cellStyle name="Normal 7 19 3" xfId="4828"/>
    <cellStyle name="Normal 7 19 3 2" xfId="25793"/>
    <cellStyle name="Normal 7 19 3 2 2" xfId="50316"/>
    <cellStyle name="Normal 7 19 3 3" xfId="13206"/>
    <cellStyle name="Normal 7 19 3 3 2" xfId="38223"/>
    <cellStyle name="Normal 7 19 3 4" xfId="29950"/>
    <cellStyle name="Normal 7 19 4" xfId="23585"/>
    <cellStyle name="Normal 7 19 4 2" xfId="48126"/>
    <cellStyle name="Normal 7 19 5" xfId="8784"/>
    <cellStyle name="Normal 7 19 5 2" xfId="33801"/>
    <cellStyle name="Normal 7 19 6" xfId="28018"/>
    <cellStyle name="Normal 7 2" xfId="619"/>
    <cellStyle name="Normal 7 2 10" xfId="2178"/>
    <cellStyle name="Normal 7 2 10 10" xfId="27775"/>
    <cellStyle name="Normal 7 2 10 2" xfId="6555"/>
    <cellStyle name="Normal 7 2 10 2 2" xfId="20352"/>
    <cellStyle name="Normal 7 2 10 2 2 2" xfId="44914"/>
    <cellStyle name="Normal 7 2 10 2 3" xfId="13923"/>
    <cellStyle name="Normal 7 2 10 2 3 2" xfId="38819"/>
    <cellStyle name="Normal 7 2 10 2 4" xfId="10494"/>
    <cellStyle name="Normal 7 2 10 2 4 2" xfId="35511"/>
    <cellStyle name="Normal 7 2 10 2 5" xfId="31638"/>
    <cellStyle name="Normal 7 2 10 3" xfId="4585"/>
    <cellStyle name="Normal 7 2 10 3 2" xfId="21309"/>
    <cellStyle name="Normal 7 2 10 3 2 2" xfId="45868"/>
    <cellStyle name="Normal 7 2 10 3 3" xfId="13207"/>
    <cellStyle name="Normal 7 2 10 3 3 2" xfId="38224"/>
    <cellStyle name="Normal 7 2 10 3 4" xfId="29707"/>
    <cellStyle name="Normal 7 2 10 4" xfId="15013"/>
    <cellStyle name="Normal 7 2 10 4 2" xfId="22305"/>
    <cellStyle name="Normal 7 2 10 4 2 2" xfId="46864"/>
    <cellStyle name="Normal 7 2 10 4 3" xfId="39855"/>
    <cellStyle name="Normal 7 2 10 5" xfId="15950"/>
    <cellStyle name="Normal 7 2 10 5 2" xfId="23340"/>
    <cellStyle name="Normal 7 2 10 5 2 2" xfId="47883"/>
    <cellStyle name="Normal 7 2 10 5 3" xfId="40746"/>
    <cellStyle name="Normal 7 2 10 6" xfId="17014"/>
    <cellStyle name="Normal 7 2 10 6 2" xfId="24432"/>
    <cellStyle name="Normal 7 2 10 6 2 2" xfId="48971"/>
    <cellStyle name="Normal 7 2 10 6 3" xfId="41764"/>
    <cellStyle name="Normal 7 2 10 7" xfId="18110"/>
    <cellStyle name="Normal 7 2 10 7 2" xfId="25550"/>
    <cellStyle name="Normal 7 2 10 7 2 2" xfId="50073"/>
    <cellStyle name="Normal 7 2 10 7 3" xfId="42806"/>
    <cellStyle name="Normal 7 2 10 8" xfId="19992"/>
    <cellStyle name="Normal 7 2 10 8 2" xfId="44557"/>
    <cellStyle name="Normal 7 2 10 9" xfId="8541"/>
    <cellStyle name="Normal 7 2 10 9 2" xfId="33558"/>
    <cellStyle name="Normal 7 2 11" xfId="2199"/>
    <cellStyle name="Normal 7 2 11 10" xfId="27784"/>
    <cellStyle name="Normal 7 2 11 2" xfId="6564"/>
    <cellStyle name="Normal 7 2 11 2 2" xfId="20361"/>
    <cellStyle name="Normal 7 2 11 2 2 2" xfId="44923"/>
    <cellStyle name="Normal 7 2 11 2 3" xfId="13929"/>
    <cellStyle name="Normal 7 2 11 2 3 2" xfId="38824"/>
    <cellStyle name="Normal 7 2 11 2 4" xfId="10503"/>
    <cellStyle name="Normal 7 2 11 2 4 2" xfId="35520"/>
    <cellStyle name="Normal 7 2 11 2 5" xfId="31647"/>
    <cellStyle name="Normal 7 2 11 3" xfId="4594"/>
    <cellStyle name="Normal 7 2 11 3 2" xfId="21318"/>
    <cellStyle name="Normal 7 2 11 3 2 2" xfId="45877"/>
    <cellStyle name="Normal 7 2 11 3 3" xfId="13208"/>
    <cellStyle name="Normal 7 2 11 3 3 2" xfId="38225"/>
    <cellStyle name="Normal 7 2 11 3 4" xfId="29716"/>
    <cellStyle name="Normal 7 2 11 4" xfId="15018"/>
    <cellStyle name="Normal 7 2 11 4 2" xfId="22312"/>
    <cellStyle name="Normal 7 2 11 4 2 2" xfId="46871"/>
    <cellStyle name="Normal 7 2 11 4 3" xfId="39860"/>
    <cellStyle name="Normal 7 2 11 5" xfId="15957"/>
    <cellStyle name="Normal 7 2 11 5 2" xfId="23349"/>
    <cellStyle name="Normal 7 2 11 5 2 2" xfId="47892"/>
    <cellStyle name="Normal 7 2 11 5 3" xfId="40753"/>
    <cellStyle name="Normal 7 2 11 6" xfId="17023"/>
    <cellStyle name="Normal 7 2 11 6 2" xfId="24441"/>
    <cellStyle name="Normal 7 2 11 6 2 2" xfId="48980"/>
    <cellStyle name="Normal 7 2 11 6 3" xfId="41773"/>
    <cellStyle name="Normal 7 2 11 7" xfId="18117"/>
    <cellStyle name="Normal 7 2 11 7 2" xfId="25559"/>
    <cellStyle name="Normal 7 2 11 7 2 2" xfId="50082"/>
    <cellStyle name="Normal 7 2 11 7 3" xfId="42813"/>
    <cellStyle name="Normal 7 2 11 8" xfId="20001"/>
    <cellStyle name="Normal 7 2 11 8 2" xfId="44566"/>
    <cellStyle name="Normal 7 2 11 9" xfId="8550"/>
    <cellStyle name="Normal 7 2 11 9 2" xfId="33567"/>
    <cellStyle name="Normal 7 2 12" xfId="2251"/>
    <cellStyle name="Normal 7 2 12 10" xfId="27829"/>
    <cellStyle name="Normal 7 2 12 2" xfId="6609"/>
    <cellStyle name="Normal 7 2 12 2 2" xfId="20407"/>
    <cellStyle name="Normal 7 2 12 2 2 2" xfId="44968"/>
    <cellStyle name="Normal 7 2 12 2 3" xfId="13972"/>
    <cellStyle name="Normal 7 2 12 2 3 2" xfId="38866"/>
    <cellStyle name="Normal 7 2 12 2 4" xfId="10548"/>
    <cellStyle name="Normal 7 2 12 2 4 2" xfId="35565"/>
    <cellStyle name="Normal 7 2 12 2 5" xfId="31692"/>
    <cellStyle name="Normal 7 2 12 3" xfId="4639"/>
    <cellStyle name="Normal 7 2 12 3 2" xfId="21363"/>
    <cellStyle name="Normal 7 2 12 3 2 2" xfId="45922"/>
    <cellStyle name="Normal 7 2 12 3 3" xfId="13209"/>
    <cellStyle name="Normal 7 2 12 3 3 2" xfId="38226"/>
    <cellStyle name="Normal 7 2 12 3 4" xfId="29761"/>
    <cellStyle name="Normal 7 2 12 4" xfId="15061"/>
    <cellStyle name="Normal 7 2 12 4 2" xfId="22357"/>
    <cellStyle name="Normal 7 2 12 4 2 2" xfId="46916"/>
    <cellStyle name="Normal 7 2 12 4 3" xfId="39902"/>
    <cellStyle name="Normal 7 2 12 5" xfId="16003"/>
    <cellStyle name="Normal 7 2 12 5 2" xfId="23394"/>
    <cellStyle name="Normal 7 2 12 5 2 2" xfId="47937"/>
    <cellStyle name="Normal 7 2 12 5 3" xfId="40798"/>
    <cellStyle name="Normal 7 2 12 6" xfId="17068"/>
    <cellStyle name="Normal 7 2 12 6 2" xfId="24486"/>
    <cellStyle name="Normal 7 2 12 6 2 2" xfId="49025"/>
    <cellStyle name="Normal 7 2 12 6 3" xfId="41818"/>
    <cellStyle name="Normal 7 2 12 7" xfId="18162"/>
    <cellStyle name="Normal 7 2 12 7 2" xfId="25604"/>
    <cellStyle name="Normal 7 2 12 7 2 2" xfId="50127"/>
    <cellStyle name="Normal 7 2 12 7 3" xfId="42858"/>
    <cellStyle name="Normal 7 2 12 8" xfId="19177"/>
    <cellStyle name="Normal 7 2 12 8 2" xfId="43770"/>
    <cellStyle name="Normal 7 2 12 9" xfId="8595"/>
    <cellStyle name="Normal 7 2 12 9 2" xfId="33612"/>
    <cellStyle name="Normal 7 2 13" xfId="2282"/>
    <cellStyle name="Normal 7 2 13 2" xfId="6633"/>
    <cellStyle name="Normal 7 2 13 2 2" xfId="21387"/>
    <cellStyle name="Normal 7 2 13 2 2 2" xfId="45946"/>
    <cellStyle name="Normal 7 2 13 2 3" xfId="14649"/>
    <cellStyle name="Normal 7 2 13 2 3 2" xfId="39513"/>
    <cellStyle name="Normal 7 2 13 2 4" xfId="10572"/>
    <cellStyle name="Normal 7 2 13 2 4 2" xfId="35589"/>
    <cellStyle name="Normal 7 2 13 2 5" xfId="31716"/>
    <cellStyle name="Normal 7 2 13 3" xfId="4663"/>
    <cellStyle name="Normal 7 2 13 3 2" xfId="22385"/>
    <cellStyle name="Normal 7 2 13 3 2 2" xfId="46940"/>
    <cellStyle name="Normal 7 2 13 3 3" xfId="13210"/>
    <cellStyle name="Normal 7 2 13 3 3 2" xfId="38227"/>
    <cellStyle name="Normal 7 2 13 3 4" xfId="29785"/>
    <cellStyle name="Normal 7 2 13 4" xfId="16027"/>
    <cellStyle name="Normal 7 2 13 4 2" xfId="23418"/>
    <cellStyle name="Normal 7 2 13 4 2 2" xfId="47961"/>
    <cellStyle name="Normal 7 2 13 4 3" xfId="40822"/>
    <cellStyle name="Normal 7 2 13 5" xfId="17092"/>
    <cellStyle name="Normal 7 2 13 5 2" xfId="24510"/>
    <cellStyle name="Normal 7 2 13 5 2 2" xfId="49049"/>
    <cellStyle name="Normal 7 2 13 5 3" xfId="41842"/>
    <cellStyle name="Normal 7 2 13 6" xfId="18186"/>
    <cellStyle name="Normal 7 2 13 6 2" xfId="25628"/>
    <cellStyle name="Normal 7 2 13 6 2 2" xfId="50151"/>
    <cellStyle name="Normal 7 2 13 6 3" xfId="42882"/>
    <cellStyle name="Normal 7 2 13 7" xfId="20431"/>
    <cellStyle name="Normal 7 2 13 7 2" xfId="44992"/>
    <cellStyle name="Normal 7 2 13 8" xfId="8619"/>
    <cellStyle name="Normal 7 2 13 8 2" xfId="33636"/>
    <cellStyle name="Normal 7 2 13 9" xfId="27853"/>
    <cellStyle name="Normal 7 2 14" xfId="2359"/>
    <cellStyle name="Normal 7 2 14 2" xfId="6703"/>
    <cellStyle name="Normal 7 2 14 2 2" xfId="21457"/>
    <cellStyle name="Normal 7 2 14 2 2 2" xfId="46016"/>
    <cellStyle name="Normal 7 2 14 2 3" xfId="14679"/>
    <cellStyle name="Normal 7 2 14 2 3 2" xfId="39543"/>
    <cellStyle name="Normal 7 2 14 2 4" xfId="10642"/>
    <cellStyle name="Normal 7 2 14 2 4 2" xfId="35659"/>
    <cellStyle name="Normal 7 2 14 2 5" xfId="31786"/>
    <cellStyle name="Normal 7 2 14 3" xfId="4733"/>
    <cellStyle name="Normal 7 2 14 3 2" xfId="22460"/>
    <cellStyle name="Normal 7 2 14 3 2 2" xfId="47010"/>
    <cellStyle name="Normal 7 2 14 3 3" xfId="13211"/>
    <cellStyle name="Normal 7 2 14 3 3 2" xfId="38228"/>
    <cellStyle name="Normal 7 2 14 3 4" xfId="29855"/>
    <cellStyle name="Normal 7 2 14 4" xfId="16094"/>
    <cellStyle name="Normal 7 2 14 4 2" xfId="23488"/>
    <cellStyle name="Normal 7 2 14 4 2 2" xfId="48031"/>
    <cellStyle name="Normal 7 2 14 4 3" xfId="40889"/>
    <cellStyle name="Normal 7 2 14 5" xfId="17162"/>
    <cellStyle name="Normal 7 2 14 5 2" xfId="24580"/>
    <cellStyle name="Normal 7 2 14 5 2 2" xfId="49119"/>
    <cellStyle name="Normal 7 2 14 5 3" xfId="41912"/>
    <cellStyle name="Normal 7 2 14 6" xfId="18256"/>
    <cellStyle name="Normal 7 2 14 6 2" xfId="25698"/>
    <cellStyle name="Normal 7 2 14 6 2 2" xfId="50221"/>
    <cellStyle name="Normal 7 2 14 6 3" xfId="42952"/>
    <cellStyle name="Normal 7 2 14 7" xfId="20045"/>
    <cellStyle name="Normal 7 2 14 7 2" xfId="44609"/>
    <cellStyle name="Normal 7 2 14 8" xfId="8689"/>
    <cellStyle name="Normal 7 2 14 8 2" xfId="33706"/>
    <cellStyle name="Normal 7 2 14 9" xfId="27923"/>
    <cellStyle name="Normal 7 2 15" xfId="2374"/>
    <cellStyle name="Normal 7 2 15 2" xfId="6715"/>
    <cellStyle name="Normal 7 2 15 2 2" xfId="22474"/>
    <cellStyle name="Normal 7 2 15 2 2 2" xfId="47022"/>
    <cellStyle name="Normal 7 2 15 2 3" xfId="15120"/>
    <cellStyle name="Normal 7 2 15 2 3 2" xfId="39950"/>
    <cellStyle name="Normal 7 2 15 2 4" xfId="10654"/>
    <cellStyle name="Normal 7 2 15 2 4 2" xfId="35671"/>
    <cellStyle name="Normal 7 2 15 2 5" xfId="31798"/>
    <cellStyle name="Normal 7 2 15 3" xfId="4745"/>
    <cellStyle name="Normal 7 2 15 3 2" xfId="23500"/>
    <cellStyle name="Normal 7 2 15 3 2 2" xfId="48043"/>
    <cellStyle name="Normal 7 2 15 3 3" xfId="13212"/>
    <cellStyle name="Normal 7 2 15 3 3 2" xfId="38229"/>
    <cellStyle name="Normal 7 2 15 3 4" xfId="29867"/>
    <cellStyle name="Normal 7 2 15 4" xfId="17174"/>
    <cellStyle name="Normal 7 2 15 4 2" xfId="24592"/>
    <cellStyle name="Normal 7 2 15 4 2 2" xfId="49131"/>
    <cellStyle name="Normal 7 2 15 4 3" xfId="41924"/>
    <cellStyle name="Normal 7 2 15 5" xfId="18268"/>
    <cellStyle name="Normal 7 2 15 5 2" xfId="25710"/>
    <cellStyle name="Normal 7 2 15 5 2 2" xfId="50233"/>
    <cellStyle name="Normal 7 2 15 5 3" xfId="42964"/>
    <cellStyle name="Normal 7 2 15 6" xfId="21469"/>
    <cellStyle name="Normal 7 2 15 6 2" xfId="46028"/>
    <cellStyle name="Normal 7 2 15 7" xfId="8701"/>
    <cellStyle name="Normal 7 2 15 7 2" xfId="33718"/>
    <cellStyle name="Normal 7 2 15 8" xfId="27935"/>
    <cellStyle name="Normal 7 2 16" xfId="2445"/>
    <cellStyle name="Normal 7 2 16 2" xfId="6777"/>
    <cellStyle name="Normal 7 2 16 2 2" xfId="23563"/>
    <cellStyle name="Normal 7 2 16 2 2 2" xfId="48105"/>
    <cellStyle name="Normal 7 2 16 2 3" xfId="16142"/>
    <cellStyle name="Normal 7 2 16 2 3 2" xfId="40934"/>
    <cellStyle name="Normal 7 2 16 2 4" xfId="10716"/>
    <cellStyle name="Normal 7 2 16 2 4 2" xfId="35733"/>
    <cellStyle name="Normal 7 2 16 2 5" xfId="31860"/>
    <cellStyle name="Normal 7 2 16 3" xfId="4807"/>
    <cellStyle name="Normal 7 2 16 3 2" xfId="24654"/>
    <cellStyle name="Normal 7 2 16 3 2 2" xfId="49193"/>
    <cellStyle name="Normal 7 2 16 3 3" xfId="13213"/>
    <cellStyle name="Normal 7 2 16 3 3 2" xfId="38230"/>
    <cellStyle name="Normal 7 2 16 3 4" xfId="29929"/>
    <cellStyle name="Normal 7 2 16 4" xfId="18328"/>
    <cellStyle name="Normal 7 2 16 4 2" xfId="25772"/>
    <cellStyle name="Normal 7 2 16 4 2 2" xfId="50295"/>
    <cellStyle name="Normal 7 2 16 4 3" xfId="43023"/>
    <cellStyle name="Normal 7 2 16 5" xfId="20498"/>
    <cellStyle name="Normal 7 2 16 5 2" xfId="45059"/>
    <cellStyle name="Normal 7 2 16 6" xfId="8763"/>
    <cellStyle name="Normal 7 2 16 6 2" xfId="33780"/>
    <cellStyle name="Normal 7 2 16 7" xfId="27997"/>
    <cellStyle name="Normal 7 2 17" xfId="2472"/>
    <cellStyle name="Normal 7 2 17 2" xfId="6801"/>
    <cellStyle name="Normal 7 2 17 2 2" xfId="23588"/>
    <cellStyle name="Normal 7 2 17 2 2 2" xfId="48129"/>
    <cellStyle name="Normal 7 2 17 2 3" xfId="16166"/>
    <cellStyle name="Normal 7 2 17 2 3 2" xfId="40955"/>
    <cellStyle name="Normal 7 2 17 2 4" xfId="10740"/>
    <cellStyle name="Normal 7 2 17 2 4 2" xfId="35757"/>
    <cellStyle name="Normal 7 2 17 2 5" xfId="31884"/>
    <cellStyle name="Normal 7 2 17 3" xfId="4831"/>
    <cellStyle name="Normal 7 2 17 3 2" xfId="24678"/>
    <cellStyle name="Normal 7 2 17 3 2 2" xfId="49217"/>
    <cellStyle name="Normal 7 2 17 3 3" xfId="13214"/>
    <cellStyle name="Normal 7 2 17 3 3 2" xfId="38231"/>
    <cellStyle name="Normal 7 2 17 3 4" xfId="29953"/>
    <cellStyle name="Normal 7 2 17 4" xfId="18349"/>
    <cellStyle name="Normal 7 2 17 4 2" xfId="25796"/>
    <cellStyle name="Normal 7 2 17 4 2 2" xfId="50319"/>
    <cellStyle name="Normal 7 2 17 4 3" xfId="43044"/>
    <cellStyle name="Normal 7 2 17 5" xfId="21528"/>
    <cellStyle name="Normal 7 2 17 5 2" xfId="46087"/>
    <cellStyle name="Normal 7 2 17 6" xfId="8787"/>
    <cellStyle name="Normal 7 2 17 6 2" xfId="33804"/>
    <cellStyle name="Normal 7 2 17 7" xfId="28021"/>
    <cellStyle name="Normal 7 2 18" xfId="3357"/>
    <cellStyle name="Normal 7 2 18 2" xfId="7517"/>
    <cellStyle name="Normal 7 2 18 2 2" xfId="26504"/>
    <cellStyle name="Normal 7 2 18 2 2 2" xfId="51026"/>
    <cellStyle name="Normal 7 2 18 2 3" xfId="18911"/>
    <cellStyle name="Normal 7 2 18 2 3 2" xfId="43604"/>
    <cellStyle name="Normal 7 2 18 2 4" xfId="11447"/>
    <cellStyle name="Normal 7 2 18 2 4 2" xfId="36464"/>
    <cellStyle name="Normal 7 2 18 2 5" xfId="32591"/>
    <cellStyle name="Normal 7 2 18 3" xfId="5538"/>
    <cellStyle name="Normal 7 2 18 3 2" xfId="13215"/>
    <cellStyle name="Normal 7 2 18 3 2 2" xfId="38232"/>
    <cellStyle name="Normal 7 2 18 3 3" xfId="30660"/>
    <cellStyle name="Normal 7 2 18 4" xfId="9506"/>
    <cellStyle name="Normal 7 2 18 4 2" xfId="34523"/>
    <cellStyle name="Normal 7 2 18 5" xfId="28728"/>
    <cellStyle name="Normal 7 2 19" xfId="3447"/>
    <cellStyle name="Normal 7 2 19 2" xfId="7593"/>
    <cellStyle name="Normal 7 2 19 2 2" xfId="23632"/>
    <cellStyle name="Normal 7 2 19 2 2 2" xfId="48171"/>
    <cellStyle name="Normal 7 2 19 2 3" xfId="11523"/>
    <cellStyle name="Normal 7 2 19 2 3 2" xfId="36540"/>
    <cellStyle name="Normal 7 2 19 2 4" xfId="32667"/>
    <cellStyle name="Normal 7 2 19 3" xfId="5614"/>
    <cellStyle name="Normal 7 2 19 3 2" xfId="13216"/>
    <cellStyle name="Normal 7 2 19 3 2 2" xfId="38233"/>
    <cellStyle name="Normal 7 2 19 3 3" xfId="30736"/>
    <cellStyle name="Normal 7 2 19 4" xfId="9589"/>
    <cellStyle name="Normal 7 2 19 4 2" xfId="34606"/>
    <cellStyle name="Normal 7 2 19 5" xfId="28804"/>
    <cellStyle name="Normal 7 2 2" xfId="655"/>
    <cellStyle name="Normal 7 2 2 10" xfId="2451"/>
    <cellStyle name="Normal 7 2 2 10 2" xfId="6783"/>
    <cellStyle name="Normal 7 2 2 10 2 2" xfId="23569"/>
    <cellStyle name="Normal 7 2 2 10 2 2 2" xfId="48111"/>
    <cellStyle name="Normal 7 2 2 10 2 3" xfId="16148"/>
    <cellStyle name="Normal 7 2 2 10 2 3 2" xfId="40940"/>
    <cellStyle name="Normal 7 2 2 10 2 4" xfId="10722"/>
    <cellStyle name="Normal 7 2 2 10 2 4 2" xfId="35739"/>
    <cellStyle name="Normal 7 2 2 10 2 5" xfId="31866"/>
    <cellStyle name="Normal 7 2 2 10 3" xfId="4813"/>
    <cellStyle name="Normal 7 2 2 10 3 2" xfId="24660"/>
    <cellStyle name="Normal 7 2 2 10 3 2 2" xfId="49199"/>
    <cellStyle name="Normal 7 2 2 10 3 3" xfId="13217"/>
    <cellStyle name="Normal 7 2 2 10 3 3 2" xfId="38234"/>
    <cellStyle name="Normal 7 2 2 10 3 4" xfId="29935"/>
    <cellStyle name="Normal 7 2 2 10 4" xfId="18334"/>
    <cellStyle name="Normal 7 2 2 10 4 2" xfId="25778"/>
    <cellStyle name="Normal 7 2 2 10 4 2 2" xfId="50301"/>
    <cellStyle name="Normal 7 2 2 10 4 3" xfId="43029"/>
    <cellStyle name="Normal 7 2 2 10 5" xfId="20507"/>
    <cellStyle name="Normal 7 2 2 10 5 2" xfId="45068"/>
    <cellStyle name="Normal 7 2 2 10 6" xfId="8769"/>
    <cellStyle name="Normal 7 2 2 10 6 2" xfId="33786"/>
    <cellStyle name="Normal 7 2 2 10 7" xfId="28003"/>
    <cellStyle name="Normal 7 2 2 11" xfId="2503"/>
    <cellStyle name="Normal 7 2 2 11 2" xfId="6828"/>
    <cellStyle name="Normal 7 2 2 11 2 2" xfId="23614"/>
    <cellStyle name="Normal 7 2 2 11 2 2 2" xfId="48155"/>
    <cellStyle name="Normal 7 2 2 11 2 3" xfId="16187"/>
    <cellStyle name="Normal 7 2 2 11 2 3 2" xfId="40973"/>
    <cellStyle name="Normal 7 2 2 11 2 4" xfId="10766"/>
    <cellStyle name="Normal 7 2 2 11 2 4 2" xfId="35783"/>
    <cellStyle name="Normal 7 2 2 11 2 5" xfId="31910"/>
    <cellStyle name="Normal 7 2 2 11 3" xfId="4857"/>
    <cellStyle name="Normal 7 2 2 11 3 2" xfId="24704"/>
    <cellStyle name="Normal 7 2 2 11 3 2 2" xfId="49243"/>
    <cellStyle name="Normal 7 2 2 11 3 3" xfId="13218"/>
    <cellStyle name="Normal 7 2 2 11 3 3 2" xfId="38235"/>
    <cellStyle name="Normal 7 2 2 11 3 4" xfId="29979"/>
    <cellStyle name="Normal 7 2 2 11 4" xfId="18367"/>
    <cellStyle name="Normal 7 2 2 11 4 2" xfId="25822"/>
    <cellStyle name="Normal 7 2 2 11 4 2 2" xfId="50345"/>
    <cellStyle name="Normal 7 2 2 11 4 3" xfId="43062"/>
    <cellStyle name="Normal 7 2 2 11 5" xfId="21535"/>
    <cellStyle name="Normal 7 2 2 11 5 2" xfId="46094"/>
    <cellStyle name="Normal 7 2 2 11 6" xfId="8813"/>
    <cellStyle name="Normal 7 2 2 11 6 2" xfId="33830"/>
    <cellStyle name="Normal 7 2 2 11 7" xfId="28047"/>
    <cellStyle name="Normal 7 2 2 12" xfId="3375"/>
    <cellStyle name="Normal 7 2 2 12 2" xfId="7533"/>
    <cellStyle name="Normal 7 2 2 12 2 2" xfId="26520"/>
    <cellStyle name="Normal 7 2 2 12 2 2 2" xfId="51042"/>
    <cellStyle name="Normal 7 2 2 12 2 3" xfId="18927"/>
    <cellStyle name="Normal 7 2 2 12 2 3 2" xfId="43620"/>
    <cellStyle name="Normal 7 2 2 12 2 4" xfId="11463"/>
    <cellStyle name="Normal 7 2 2 12 2 4 2" xfId="36480"/>
    <cellStyle name="Normal 7 2 2 12 2 5" xfId="32607"/>
    <cellStyle name="Normal 7 2 2 12 3" xfId="5554"/>
    <cellStyle name="Normal 7 2 2 12 3 2" xfId="13219"/>
    <cellStyle name="Normal 7 2 2 12 3 2 2" xfId="38236"/>
    <cellStyle name="Normal 7 2 2 12 3 3" xfId="30676"/>
    <cellStyle name="Normal 7 2 2 12 4" xfId="9524"/>
    <cellStyle name="Normal 7 2 2 12 4 2" xfId="34541"/>
    <cellStyle name="Normal 7 2 2 12 5" xfId="28744"/>
    <cellStyle name="Normal 7 2 2 13" xfId="3511"/>
    <cellStyle name="Normal 7 2 2 13 2" xfId="7649"/>
    <cellStyle name="Normal 7 2 2 13 2 2" xfId="23641"/>
    <cellStyle name="Normal 7 2 2 13 2 2 2" xfId="48180"/>
    <cellStyle name="Normal 7 2 2 13 2 3" xfId="11579"/>
    <cellStyle name="Normal 7 2 2 13 2 3 2" xfId="36596"/>
    <cellStyle name="Normal 7 2 2 13 2 4" xfId="32723"/>
    <cellStyle name="Normal 7 2 2 13 3" xfId="5670"/>
    <cellStyle name="Normal 7 2 2 13 3 2" xfId="13220"/>
    <cellStyle name="Normal 7 2 2 13 3 2 2" xfId="38237"/>
    <cellStyle name="Normal 7 2 2 13 3 3" xfId="30792"/>
    <cellStyle name="Normal 7 2 2 13 4" xfId="9646"/>
    <cellStyle name="Normal 7 2 2 13 4 2" xfId="34663"/>
    <cellStyle name="Normal 7 2 2 13 5" xfId="28860"/>
    <cellStyle name="Normal 7 2 2 14" xfId="5725"/>
    <cellStyle name="Normal 7 2 2 14 2" xfId="24747"/>
    <cellStyle name="Normal 7 2 2 14 2 2" xfId="49270"/>
    <cellStyle name="Normal 7 2 2 14 3" xfId="17307"/>
    <cellStyle name="Normal 7 2 2 14 3 2" xfId="42009"/>
    <cellStyle name="Normal 7 2 2 14 4" xfId="9691"/>
    <cellStyle name="Normal 7 2 2 14 4 2" xfId="34708"/>
    <cellStyle name="Normal 7 2 2 14 5" xfId="30835"/>
    <cellStyle name="Normal 7 2 2 15" xfId="3782"/>
    <cellStyle name="Normal 7 2 2 15 2" xfId="13221"/>
    <cellStyle name="Normal 7 2 2 15 2 2" xfId="38238"/>
    <cellStyle name="Normal 7 2 2 15 3" xfId="28904"/>
    <cellStyle name="Normal 7 2 2 16" xfId="7737"/>
    <cellStyle name="Normal 7 2 2 16 2" xfId="32755"/>
    <cellStyle name="Normal 7 2 2 17" xfId="26972"/>
    <cellStyle name="Normal 7 2 2 2" xfId="736"/>
    <cellStyle name="Normal 7 2 2 2 10" xfId="16255"/>
    <cellStyle name="Normal 7 2 2 2 10 2" xfId="23667"/>
    <cellStyle name="Normal 7 2 2 2 10 2 2" xfId="48206"/>
    <cellStyle name="Normal 7 2 2 2 10 3" xfId="41014"/>
    <cellStyle name="Normal 7 2 2 2 11" xfId="17332"/>
    <cellStyle name="Normal 7 2 2 2 11 2" xfId="24773"/>
    <cellStyle name="Normal 7 2 2 2 11 2 2" xfId="49296"/>
    <cellStyle name="Normal 7 2 2 2 11 3" xfId="42034"/>
    <cellStyle name="Normal 7 2 2 2 12" xfId="19059"/>
    <cellStyle name="Normal 7 2 2 2 12 2" xfId="43671"/>
    <cellStyle name="Normal 7 2 2 2 13" xfId="7763"/>
    <cellStyle name="Normal 7 2 2 2 13 2" xfId="32781"/>
    <cellStyle name="Normal 7 2 2 2 14" xfId="26998"/>
    <cellStyle name="Normal 7 2 2 2 2" xfId="805"/>
    <cellStyle name="Normal 7 2 2 2 2 10" xfId="7805"/>
    <cellStyle name="Normal 7 2 2 2 2 10 2" xfId="32823"/>
    <cellStyle name="Normal 7 2 2 2 2 11" xfId="27040"/>
    <cellStyle name="Normal 7 2 2 2 2 2" xfId="5793"/>
    <cellStyle name="Normal 7 2 2 2 2 2 2" xfId="19254"/>
    <cellStyle name="Normal 7 2 2 2 2 2 2 2" xfId="43847"/>
    <cellStyle name="Normal 7 2 2 2 2 2 3" xfId="13657"/>
    <cellStyle name="Normal 7 2 2 2 2 2 3 2" xfId="38619"/>
    <cellStyle name="Normal 7 2 2 2 2 2 4" xfId="9759"/>
    <cellStyle name="Normal 7 2 2 2 2 2 4 2" xfId="34776"/>
    <cellStyle name="Normal 7 2 2 2 2 2 5" xfId="30903"/>
    <cellStyle name="Normal 7 2 2 2 2 3" xfId="3850"/>
    <cellStyle name="Normal 7 2 2 2 2 3 2" xfId="20109"/>
    <cellStyle name="Normal 7 2 2 2 2 3 2 2" xfId="44673"/>
    <cellStyle name="Normal 7 2 2 2 2 3 3" xfId="13222"/>
    <cellStyle name="Normal 7 2 2 2 2 3 3 2" xfId="38239"/>
    <cellStyle name="Normal 7 2 2 2 2 3 4" xfId="28972"/>
    <cellStyle name="Normal 7 2 2 2 2 4" xfId="14069"/>
    <cellStyle name="Normal 7 2 2 2 2 4 2" xfId="20575"/>
    <cellStyle name="Normal 7 2 2 2 2 4 2 2" xfId="45136"/>
    <cellStyle name="Normal 7 2 2 2 2 4 3" xfId="38950"/>
    <cellStyle name="Normal 7 2 2 2 2 5" xfId="14802"/>
    <cellStyle name="Normal 7 2 2 2 2 5 2" xfId="21602"/>
    <cellStyle name="Normal 7 2 2 2 2 5 2 2" xfId="46161"/>
    <cellStyle name="Normal 7 2 2 2 2 5 3" xfId="39647"/>
    <cellStyle name="Normal 7 2 2 2 2 6" xfId="15243"/>
    <cellStyle name="Normal 7 2 2 2 2 6 2" xfId="22619"/>
    <cellStyle name="Normal 7 2 2 2 2 6 2 2" xfId="47163"/>
    <cellStyle name="Normal 7 2 2 2 2 6 3" xfId="40046"/>
    <cellStyle name="Normal 7 2 2 2 2 7" xfId="16297"/>
    <cellStyle name="Normal 7 2 2 2 2 7 2" xfId="23709"/>
    <cellStyle name="Normal 7 2 2 2 2 7 2 2" xfId="48248"/>
    <cellStyle name="Normal 7 2 2 2 2 7 3" xfId="41056"/>
    <cellStyle name="Normal 7 2 2 2 2 8" xfId="17375"/>
    <cellStyle name="Normal 7 2 2 2 2 8 2" xfId="24815"/>
    <cellStyle name="Normal 7 2 2 2 2 8 2 2" xfId="49338"/>
    <cellStyle name="Normal 7 2 2 2 2 8 3" xfId="42076"/>
    <cellStyle name="Normal 7 2 2 2 2 9" xfId="19154"/>
    <cellStyle name="Normal 7 2 2 2 2 9 2" xfId="43751"/>
    <cellStyle name="Normal 7 2 2 2 3" xfId="2048"/>
    <cellStyle name="Normal 7 2 2 2 3 10" xfId="8507"/>
    <cellStyle name="Normal 7 2 2 2 3 10 2" xfId="33524"/>
    <cellStyle name="Normal 7 2 2 2 3 11" xfId="27741"/>
    <cellStyle name="Normal 7 2 2 2 3 2" xfId="6511"/>
    <cellStyle name="Normal 7 2 2 2 3 2 2" xfId="19966"/>
    <cellStyle name="Normal 7 2 2 2 3 2 2 2" xfId="44535"/>
    <cellStyle name="Normal 7 2 2 2 3 2 3" xfId="13645"/>
    <cellStyle name="Normal 7 2 2 2 3 2 3 2" xfId="38611"/>
    <cellStyle name="Normal 7 2 2 2 3 2 4" xfId="10460"/>
    <cellStyle name="Normal 7 2 2 2 3 2 4 2" xfId="35477"/>
    <cellStyle name="Normal 7 2 2 2 3 2 5" xfId="31604"/>
    <cellStyle name="Normal 7 2 2 2 3 3" xfId="4551"/>
    <cellStyle name="Normal 7 2 2 2 3 3 2" xfId="20318"/>
    <cellStyle name="Normal 7 2 2 2 3 3 2 2" xfId="44880"/>
    <cellStyle name="Normal 7 2 2 2 3 3 3" xfId="13223"/>
    <cellStyle name="Normal 7 2 2 2 3 3 3 2" xfId="38240"/>
    <cellStyle name="Normal 7 2 2 2 3 3 4" xfId="29673"/>
    <cellStyle name="Normal 7 2 2 2 3 4" xfId="14614"/>
    <cellStyle name="Normal 7 2 2 2 3 4 2" xfId="21274"/>
    <cellStyle name="Normal 7 2 2 2 3 4 2 2" xfId="45834"/>
    <cellStyle name="Normal 7 2 2 2 3 4 3" xfId="39483"/>
    <cellStyle name="Normal 7 2 2 2 3 5" xfId="14992"/>
    <cellStyle name="Normal 7 2 2 2 3 5 2" xfId="22284"/>
    <cellStyle name="Normal 7 2 2 2 3 5 2 2" xfId="46843"/>
    <cellStyle name="Normal 7 2 2 2 3 5 3" xfId="39834"/>
    <cellStyle name="Normal 7 2 2 2 3 6" xfId="15929"/>
    <cellStyle name="Normal 7 2 2 2 3 6 2" xfId="23306"/>
    <cellStyle name="Normal 7 2 2 2 3 6 2 2" xfId="47849"/>
    <cellStyle name="Normal 7 2 2 2 3 6 3" xfId="40725"/>
    <cellStyle name="Normal 7 2 2 2 3 7" xfId="16991"/>
    <cellStyle name="Normal 7 2 2 2 3 7 2" xfId="24410"/>
    <cellStyle name="Normal 7 2 2 2 3 7 2 2" xfId="48949"/>
    <cellStyle name="Normal 7 2 2 2 3 7 3" xfId="41742"/>
    <cellStyle name="Normal 7 2 2 2 3 8" xfId="18077"/>
    <cellStyle name="Normal 7 2 2 2 3 8 2" xfId="25516"/>
    <cellStyle name="Normal 7 2 2 2 3 8 2 2" xfId="50039"/>
    <cellStyle name="Normal 7 2 2 2 3 8 3" xfId="42773"/>
    <cellStyle name="Normal 7 2 2 2 3 9" xfId="19110"/>
    <cellStyle name="Normal 7 2 2 2 3 9 2" xfId="43709"/>
    <cellStyle name="Normal 7 2 2 2 4" xfId="2234"/>
    <cellStyle name="Normal 7 2 2 2 4 10" xfId="27819"/>
    <cellStyle name="Normal 7 2 2 2 4 2" xfId="6599"/>
    <cellStyle name="Normal 7 2 2 2 4 2 2" xfId="20396"/>
    <cellStyle name="Normal 7 2 2 2 4 2 2 2" xfId="44958"/>
    <cellStyle name="Normal 7 2 2 2 4 2 3" xfId="13964"/>
    <cellStyle name="Normal 7 2 2 2 4 2 3 2" xfId="38859"/>
    <cellStyle name="Normal 7 2 2 2 4 2 4" xfId="10538"/>
    <cellStyle name="Normal 7 2 2 2 4 2 4 2" xfId="35555"/>
    <cellStyle name="Normal 7 2 2 2 4 2 5" xfId="31682"/>
    <cellStyle name="Normal 7 2 2 2 4 3" xfId="4629"/>
    <cellStyle name="Normal 7 2 2 2 4 3 2" xfId="21353"/>
    <cellStyle name="Normal 7 2 2 2 4 3 2 2" xfId="45912"/>
    <cellStyle name="Normal 7 2 2 2 4 3 3" xfId="13224"/>
    <cellStyle name="Normal 7 2 2 2 4 3 3 2" xfId="38241"/>
    <cellStyle name="Normal 7 2 2 2 4 3 4" xfId="29751"/>
    <cellStyle name="Normal 7 2 2 2 4 4" xfId="15053"/>
    <cellStyle name="Normal 7 2 2 2 4 4 2" xfId="22347"/>
    <cellStyle name="Normal 7 2 2 2 4 4 2 2" xfId="46906"/>
    <cellStyle name="Normal 7 2 2 2 4 4 3" xfId="39895"/>
    <cellStyle name="Normal 7 2 2 2 4 5" xfId="15992"/>
    <cellStyle name="Normal 7 2 2 2 4 5 2" xfId="23384"/>
    <cellStyle name="Normal 7 2 2 2 4 5 2 2" xfId="47927"/>
    <cellStyle name="Normal 7 2 2 2 4 5 3" xfId="40788"/>
    <cellStyle name="Normal 7 2 2 2 4 6" xfId="17058"/>
    <cellStyle name="Normal 7 2 2 2 4 6 2" xfId="24476"/>
    <cellStyle name="Normal 7 2 2 2 4 6 2 2" xfId="49015"/>
    <cellStyle name="Normal 7 2 2 2 4 6 3" xfId="41808"/>
    <cellStyle name="Normal 7 2 2 2 4 7" xfId="18152"/>
    <cellStyle name="Normal 7 2 2 2 4 7 2" xfId="25594"/>
    <cellStyle name="Normal 7 2 2 2 4 7 2 2" xfId="50117"/>
    <cellStyle name="Normal 7 2 2 2 4 7 3" xfId="42848"/>
    <cellStyle name="Normal 7 2 2 2 4 8" xfId="20036"/>
    <cellStyle name="Normal 7 2 2 2 4 8 2" xfId="44601"/>
    <cellStyle name="Normal 7 2 2 2 4 9" xfId="8585"/>
    <cellStyle name="Normal 7 2 2 2 4 9 2" xfId="33602"/>
    <cellStyle name="Normal 7 2 2 2 5" xfId="2344"/>
    <cellStyle name="Normal 7 2 2 2 5 10" xfId="27913"/>
    <cellStyle name="Normal 7 2 2 2 5 2" xfId="6693"/>
    <cellStyle name="Normal 7 2 2 2 5 2 2" xfId="20491"/>
    <cellStyle name="Normal 7 2 2 2 5 2 2 2" xfId="45052"/>
    <cellStyle name="Normal 7 2 2 2 5 2 3" xfId="14007"/>
    <cellStyle name="Normal 7 2 2 2 5 2 3 2" xfId="38901"/>
    <cellStyle name="Normal 7 2 2 2 5 2 4" xfId="10632"/>
    <cellStyle name="Normal 7 2 2 2 5 2 4 2" xfId="35649"/>
    <cellStyle name="Normal 7 2 2 2 5 2 5" xfId="31776"/>
    <cellStyle name="Normal 7 2 2 2 5 3" xfId="4723"/>
    <cellStyle name="Normal 7 2 2 2 5 3 2" xfId="21447"/>
    <cellStyle name="Normal 7 2 2 2 5 3 2 2" xfId="46006"/>
    <cellStyle name="Normal 7 2 2 2 5 3 3" xfId="13225"/>
    <cellStyle name="Normal 7 2 2 2 5 3 3 2" xfId="38242"/>
    <cellStyle name="Normal 7 2 2 2 5 3 4" xfId="29845"/>
    <cellStyle name="Normal 7 2 2 2 5 4" xfId="15100"/>
    <cellStyle name="Normal 7 2 2 2 5 4 2" xfId="22445"/>
    <cellStyle name="Normal 7 2 2 2 5 4 2 2" xfId="47000"/>
    <cellStyle name="Normal 7 2 2 2 5 4 3" xfId="39937"/>
    <cellStyle name="Normal 7 2 2 2 5 5" xfId="16087"/>
    <cellStyle name="Normal 7 2 2 2 5 5 2" xfId="23478"/>
    <cellStyle name="Normal 7 2 2 2 5 5 2 2" xfId="48021"/>
    <cellStyle name="Normal 7 2 2 2 5 5 3" xfId="40882"/>
    <cellStyle name="Normal 7 2 2 2 5 6" xfId="17152"/>
    <cellStyle name="Normal 7 2 2 2 5 6 2" xfId="24570"/>
    <cellStyle name="Normal 7 2 2 2 5 6 2 2" xfId="49109"/>
    <cellStyle name="Normal 7 2 2 2 5 6 3" xfId="41902"/>
    <cellStyle name="Normal 7 2 2 2 5 7" xfId="18246"/>
    <cellStyle name="Normal 7 2 2 2 5 7 2" xfId="25688"/>
    <cellStyle name="Normal 7 2 2 2 5 7 2 2" xfId="50211"/>
    <cellStyle name="Normal 7 2 2 2 5 7 3" xfId="42942"/>
    <cellStyle name="Normal 7 2 2 2 5 8" xfId="19212"/>
    <cellStyle name="Normal 7 2 2 2 5 8 2" xfId="43805"/>
    <cellStyle name="Normal 7 2 2 2 5 9" xfId="8679"/>
    <cellStyle name="Normal 7 2 2 2 5 9 2" xfId="33696"/>
    <cellStyle name="Normal 7 2 2 2 6" xfId="5751"/>
    <cellStyle name="Normal 7 2 2 2 6 2" xfId="20070"/>
    <cellStyle name="Normal 7 2 2 2 6 2 2" xfId="44634"/>
    <cellStyle name="Normal 7 2 2 2 6 3" xfId="13630"/>
    <cellStyle name="Normal 7 2 2 2 6 3 2" xfId="38601"/>
    <cellStyle name="Normal 7 2 2 2 6 4" xfId="9717"/>
    <cellStyle name="Normal 7 2 2 2 6 4 2" xfId="34734"/>
    <cellStyle name="Normal 7 2 2 2 6 5" xfId="30861"/>
    <cellStyle name="Normal 7 2 2 2 7" xfId="3808"/>
    <cellStyle name="Normal 7 2 2 2 7 2" xfId="20533"/>
    <cellStyle name="Normal 7 2 2 2 7 2 2" xfId="45094"/>
    <cellStyle name="Normal 7 2 2 2 7 3" xfId="13226"/>
    <cellStyle name="Normal 7 2 2 2 7 3 2" xfId="38243"/>
    <cellStyle name="Normal 7 2 2 2 7 4" xfId="28930"/>
    <cellStyle name="Normal 7 2 2 2 8" xfId="14762"/>
    <cellStyle name="Normal 7 2 2 2 8 2" xfId="21560"/>
    <cellStyle name="Normal 7 2 2 2 8 2 2" xfId="46119"/>
    <cellStyle name="Normal 7 2 2 2 8 3" xfId="39607"/>
    <cellStyle name="Normal 7 2 2 2 9" xfId="15202"/>
    <cellStyle name="Normal 7 2 2 2 9 2" xfId="22577"/>
    <cellStyle name="Normal 7 2 2 2 9 2 2" xfId="47121"/>
    <cellStyle name="Normal 7 2 2 2 9 3" xfId="40005"/>
    <cellStyle name="Normal 7 2 2 3" xfId="735"/>
    <cellStyle name="Normal 7 2 2 3 10" xfId="16254"/>
    <cellStyle name="Normal 7 2 2 3 10 2" xfId="23666"/>
    <cellStyle name="Normal 7 2 2 3 10 2 2" xfId="48205"/>
    <cellStyle name="Normal 7 2 2 3 10 3" xfId="41013"/>
    <cellStyle name="Normal 7 2 2 3 11" xfId="17331"/>
    <cellStyle name="Normal 7 2 2 3 11 2" xfId="24772"/>
    <cellStyle name="Normal 7 2 2 3 11 2 2" xfId="49295"/>
    <cellStyle name="Normal 7 2 2 3 11 3" xfId="42033"/>
    <cellStyle name="Normal 7 2 2 3 12" xfId="19109"/>
    <cellStyle name="Normal 7 2 2 3 12 2" xfId="43708"/>
    <cellStyle name="Normal 7 2 2 3 13" xfId="7762"/>
    <cellStyle name="Normal 7 2 2 3 13 2" xfId="32780"/>
    <cellStyle name="Normal 7 2 2 3 14" xfId="26997"/>
    <cellStyle name="Normal 7 2 2 3 2" xfId="804"/>
    <cellStyle name="Normal 7 2 2 3 2 10" xfId="7804"/>
    <cellStyle name="Normal 7 2 2 3 2 10 2" xfId="32822"/>
    <cellStyle name="Normal 7 2 2 3 2 11" xfId="27039"/>
    <cellStyle name="Normal 7 2 2 3 2 2" xfId="5792"/>
    <cellStyle name="Normal 7 2 2 3 2 2 2" xfId="19253"/>
    <cellStyle name="Normal 7 2 2 3 2 2 2 2" xfId="43846"/>
    <cellStyle name="Normal 7 2 2 3 2 2 3" xfId="13580"/>
    <cellStyle name="Normal 7 2 2 3 2 2 3 2" xfId="38570"/>
    <cellStyle name="Normal 7 2 2 3 2 2 4" xfId="9758"/>
    <cellStyle name="Normal 7 2 2 3 2 2 4 2" xfId="34775"/>
    <cellStyle name="Normal 7 2 2 3 2 2 5" xfId="30902"/>
    <cellStyle name="Normal 7 2 2 3 2 3" xfId="3849"/>
    <cellStyle name="Normal 7 2 2 3 2 3 2" xfId="20108"/>
    <cellStyle name="Normal 7 2 2 3 2 3 2 2" xfId="44672"/>
    <cellStyle name="Normal 7 2 2 3 2 3 3" xfId="13227"/>
    <cellStyle name="Normal 7 2 2 3 2 3 3 2" xfId="38244"/>
    <cellStyle name="Normal 7 2 2 3 2 3 4" xfId="28971"/>
    <cellStyle name="Normal 7 2 2 3 2 4" xfId="14068"/>
    <cellStyle name="Normal 7 2 2 3 2 4 2" xfId="20574"/>
    <cellStyle name="Normal 7 2 2 3 2 4 2 2" xfId="45135"/>
    <cellStyle name="Normal 7 2 2 3 2 4 3" xfId="38949"/>
    <cellStyle name="Normal 7 2 2 3 2 5" xfId="14801"/>
    <cellStyle name="Normal 7 2 2 3 2 5 2" xfId="21601"/>
    <cellStyle name="Normal 7 2 2 3 2 5 2 2" xfId="46160"/>
    <cellStyle name="Normal 7 2 2 3 2 5 3" xfId="39646"/>
    <cellStyle name="Normal 7 2 2 3 2 6" xfId="15242"/>
    <cellStyle name="Normal 7 2 2 3 2 6 2" xfId="22618"/>
    <cellStyle name="Normal 7 2 2 3 2 6 2 2" xfId="47162"/>
    <cellStyle name="Normal 7 2 2 3 2 6 3" xfId="40045"/>
    <cellStyle name="Normal 7 2 2 3 2 7" xfId="16296"/>
    <cellStyle name="Normal 7 2 2 3 2 7 2" xfId="23708"/>
    <cellStyle name="Normal 7 2 2 3 2 7 2 2" xfId="48247"/>
    <cellStyle name="Normal 7 2 2 3 2 7 3" xfId="41055"/>
    <cellStyle name="Normal 7 2 2 3 2 8" xfId="17374"/>
    <cellStyle name="Normal 7 2 2 3 2 8 2" xfId="24814"/>
    <cellStyle name="Normal 7 2 2 3 2 8 2 2" xfId="49337"/>
    <cellStyle name="Normal 7 2 2 3 2 8 3" xfId="42075"/>
    <cellStyle name="Normal 7 2 2 3 2 9" xfId="19153"/>
    <cellStyle name="Normal 7 2 2 3 2 9 2" xfId="43750"/>
    <cellStyle name="Normal 7 2 2 3 3" xfId="2047"/>
    <cellStyle name="Normal 7 2 2 3 3 10" xfId="27740"/>
    <cellStyle name="Normal 7 2 2 3 3 2" xfId="6510"/>
    <cellStyle name="Normal 7 2 2 3 3 2 2" xfId="20317"/>
    <cellStyle name="Normal 7 2 2 3 3 2 2 2" xfId="44879"/>
    <cellStyle name="Normal 7 2 2 3 3 2 3" xfId="13900"/>
    <cellStyle name="Normal 7 2 2 3 3 2 3 2" xfId="38802"/>
    <cellStyle name="Normal 7 2 2 3 3 2 4" xfId="10459"/>
    <cellStyle name="Normal 7 2 2 3 3 2 4 2" xfId="35476"/>
    <cellStyle name="Normal 7 2 2 3 3 2 5" xfId="31603"/>
    <cellStyle name="Normal 7 2 2 3 3 3" xfId="4550"/>
    <cellStyle name="Normal 7 2 2 3 3 3 2" xfId="21273"/>
    <cellStyle name="Normal 7 2 2 3 3 3 2 2" xfId="45833"/>
    <cellStyle name="Normal 7 2 2 3 3 3 3" xfId="13228"/>
    <cellStyle name="Normal 7 2 2 3 3 3 3 2" xfId="38245"/>
    <cellStyle name="Normal 7 2 2 3 3 3 4" xfId="29672"/>
    <cellStyle name="Normal 7 2 2 3 3 4" xfId="14991"/>
    <cellStyle name="Normal 7 2 2 3 3 4 2" xfId="22283"/>
    <cellStyle name="Normal 7 2 2 3 3 4 2 2" xfId="46842"/>
    <cellStyle name="Normal 7 2 2 3 3 4 3" xfId="39833"/>
    <cellStyle name="Normal 7 2 2 3 3 5" xfId="15928"/>
    <cellStyle name="Normal 7 2 2 3 3 5 2" xfId="23305"/>
    <cellStyle name="Normal 7 2 2 3 3 5 2 2" xfId="47848"/>
    <cellStyle name="Normal 7 2 2 3 3 5 3" xfId="40724"/>
    <cellStyle name="Normal 7 2 2 3 3 6" xfId="16990"/>
    <cellStyle name="Normal 7 2 2 3 3 6 2" xfId="24409"/>
    <cellStyle name="Normal 7 2 2 3 3 6 2 2" xfId="48948"/>
    <cellStyle name="Normal 7 2 2 3 3 6 3" xfId="41741"/>
    <cellStyle name="Normal 7 2 2 3 3 7" xfId="18076"/>
    <cellStyle name="Normal 7 2 2 3 3 7 2" xfId="25515"/>
    <cellStyle name="Normal 7 2 2 3 3 7 2 2" xfId="50038"/>
    <cellStyle name="Normal 7 2 2 3 3 7 3" xfId="42772"/>
    <cellStyle name="Normal 7 2 2 3 3 8" xfId="19965"/>
    <cellStyle name="Normal 7 2 2 3 3 8 2" xfId="44534"/>
    <cellStyle name="Normal 7 2 2 3 3 9" xfId="8506"/>
    <cellStyle name="Normal 7 2 2 3 3 9 2" xfId="33523"/>
    <cellStyle name="Normal 7 2 2 3 4" xfId="2233"/>
    <cellStyle name="Normal 7 2 2 3 4 10" xfId="27818"/>
    <cellStyle name="Normal 7 2 2 3 4 2" xfId="6598"/>
    <cellStyle name="Normal 7 2 2 3 4 2 2" xfId="20395"/>
    <cellStyle name="Normal 7 2 2 3 4 2 2 2" xfId="44957"/>
    <cellStyle name="Normal 7 2 2 3 4 2 3" xfId="13963"/>
    <cellStyle name="Normal 7 2 2 3 4 2 3 2" xfId="38858"/>
    <cellStyle name="Normal 7 2 2 3 4 2 4" xfId="10537"/>
    <cellStyle name="Normal 7 2 2 3 4 2 4 2" xfId="35554"/>
    <cellStyle name="Normal 7 2 2 3 4 2 5" xfId="31681"/>
    <cellStyle name="Normal 7 2 2 3 4 3" xfId="4628"/>
    <cellStyle name="Normal 7 2 2 3 4 3 2" xfId="21352"/>
    <cellStyle name="Normal 7 2 2 3 4 3 2 2" xfId="45911"/>
    <cellStyle name="Normal 7 2 2 3 4 3 3" xfId="13229"/>
    <cellStyle name="Normal 7 2 2 3 4 3 3 2" xfId="38246"/>
    <cellStyle name="Normal 7 2 2 3 4 3 4" xfId="29750"/>
    <cellStyle name="Normal 7 2 2 3 4 4" xfId="15052"/>
    <cellStyle name="Normal 7 2 2 3 4 4 2" xfId="22346"/>
    <cellStyle name="Normal 7 2 2 3 4 4 2 2" xfId="46905"/>
    <cellStyle name="Normal 7 2 2 3 4 4 3" xfId="39894"/>
    <cellStyle name="Normal 7 2 2 3 4 5" xfId="15991"/>
    <cellStyle name="Normal 7 2 2 3 4 5 2" xfId="23383"/>
    <cellStyle name="Normal 7 2 2 3 4 5 2 2" xfId="47926"/>
    <cellStyle name="Normal 7 2 2 3 4 5 3" xfId="40787"/>
    <cellStyle name="Normal 7 2 2 3 4 6" xfId="17057"/>
    <cellStyle name="Normal 7 2 2 3 4 6 2" xfId="24475"/>
    <cellStyle name="Normal 7 2 2 3 4 6 2 2" xfId="49014"/>
    <cellStyle name="Normal 7 2 2 3 4 6 3" xfId="41807"/>
    <cellStyle name="Normal 7 2 2 3 4 7" xfId="18151"/>
    <cellStyle name="Normal 7 2 2 3 4 7 2" xfId="25593"/>
    <cellStyle name="Normal 7 2 2 3 4 7 2 2" xfId="50116"/>
    <cellStyle name="Normal 7 2 2 3 4 7 3" xfId="42847"/>
    <cellStyle name="Normal 7 2 2 3 4 8" xfId="20035"/>
    <cellStyle name="Normal 7 2 2 3 4 8 2" xfId="44600"/>
    <cellStyle name="Normal 7 2 2 3 4 9" xfId="8584"/>
    <cellStyle name="Normal 7 2 2 3 4 9 2" xfId="33601"/>
    <cellStyle name="Normal 7 2 2 3 5" xfId="2343"/>
    <cellStyle name="Normal 7 2 2 3 5 10" xfId="27912"/>
    <cellStyle name="Normal 7 2 2 3 5 2" xfId="6692"/>
    <cellStyle name="Normal 7 2 2 3 5 2 2" xfId="20490"/>
    <cellStyle name="Normal 7 2 2 3 5 2 2 2" xfId="45051"/>
    <cellStyle name="Normal 7 2 2 3 5 2 3" xfId="14006"/>
    <cellStyle name="Normal 7 2 2 3 5 2 3 2" xfId="38900"/>
    <cellStyle name="Normal 7 2 2 3 5 2 4" xfId="10631"/>
    <cellStyle name="Normal 7 2 2 3 5 2 4 2" xfId="35648"/>
    <cellStyle name="Normal 7 2 2 3 5 2 5" xfId="31775"/>
    <cellStyle name="Normal 7 2 2 3 5 3" xfId="4722"/>
    <cellStyle name="Normal 7 2 2 3 5 3 2" xfId="21446"/>
    <cellStyle name="Normal 7 2 2 3 5 3 2 2" xfId="46005"/>
    <cellStyle name="Normal 7 2 2 3 5 3 3" xfId="13230"/>
    <cellStyle name="Normal 7 2 2 3 5 3 3 2" xfId="38247"/>
    <cellStyle name="Normal 7 2 2 3 5 3 4" xfId="29844"/>
    <cellStyle name="Normal 7 2 2 3 5 4" xfId="15099"/>
    <cellStyle name="Normal 7 2 2 3 5 4 2" xfId="22444"/>
    <cellStyle name="Normal 7 2 2 3 5 4 2 2" xfId="46999"/>
    <cellStyle name="Normal 7 2 2 3 5 4 3" xfId="39936"/>
    <cellStyle name="Normal 7 2 2 3 5 5" xfId="16086"/>
    <cellStyle name="Normal 7 2 2 3 5 5 2" xfId="23477"/>
    <cellStyle name="Normal 7 2 2 3 5 5 2 2" xfId="48020"/>
    <cellStyle name="Normal 7 2 2 3 5 5 3" xfId="40881"/>
    <cellStyle name="Normal 7 2 2 3 5 6" xfId="17151"/>
    <cellStyle name="Normal 7 2 2 3 5 6 2" xfId="24569"/>
    <cellStyle name="Normal 7 2 2 3 5 6 2 2" xfId="49108"/>
    <cellStyle name="Normal 7 2 2 3 5 6 3" xfId="41901"/>
    <cellStyle name="Normal 7 2 2 3 5 7" xfId="18245"/>
    <cellStyle name="Normal 7 2 2 3 5 7 2" xfId="25687"/>
    <cellStyle name="Normal 7 2 2 3 5 7 2 2" xfId="50210"/>
    <cellStyle name="Normal 7 2 2 3 5 7 3" xfId="42941"/>
    <cellStyle name="Normal 7 2 2 3 5 8" xfId="19211"/>
    <cellStyle name="Normal 7 2 2 3 5 8 2" xfId="43804"/>
    <cellStyle name="Normal 7 2 2 3 5 9" xfId="8678"/>
    <cellStyle name="Normal 7 2 2 3 5 9 2" xfId="33695"/>
    <cellStyle name="Normal 7 2 2 3 6" xfId="5750"/>
    <cellStyle name="Normal 7 2 2 3 6 2" xfId="20069"/>
    <cellStyle name="Normal 7 2 2 3 6 2 2" xfId="44633"/>
    <cellStyle name="Normal 7 2 2 3 6 3" xfId="13631"/>
    <cellStyle name="Normal 7 2 2 3 6 3 2" xfId="38602"/>
    <cellStyle name="Normal 7 2 2 3 6 4" xfId="9716"/>
    <cellStyle name="Normal 7 2 2 3 6 4 2" xfId="34733"/>
    <cellStyle name="Normal 7 2 2 3 6 5" xfId="30860"/>
    <cellStyle name="Normal 7 2 2 3 7" xfId="3807"/>
    <cellStyle name="Normal 7 2 2 3 7 2" xfId="20532"/>
    <cellStyle name="Normal 7 2 2 3 7 2 2" xfId="45093"/>
    <cellStyle name="Normal 7 2 2 3 7 3" xfId="13231"/>
    <cellStyle name="Normal 7 2 2 3 7 3 2" xfId="38248"/>
    <cellStyle name="Normal 7 2 2 3 7 4" xfId="28929"/>
    <cellStyle name="Normal 7 2 2 3 8" xfId="14761"/>
    <cellStyle name="Normal 7 2 2 3 8 2" xfId="21559"/>
    <cellStyle name="Normal 7 2 2 3 8 2 2" xfId="46118"/>
    <cellStyle name="Normal 7 2 2 3 8 3" xfId="39606"/>
    <cellStyle name="Normal 7 2 2 3 9" xfId="15201"/>
    <cellStyle name="Normal 7 2 2 3 9 2" xfId="22576"/>
    <cellStyle name="Normal 7 2 2 3 9 2 2" xfId="47120"/>
    <cellStyle name="Normal 7 2 2 3 9 3" xfId="40004"/>
    <cellStyle name="Normal 7 2 2 4" xfId="779"/>
    <cellStyle name="Normal 7 2 2 4 10" xfId="7779"/>
    <cellStyle name="Normal 7 2 2 4 10 2" xfId="32797"/>
    <cellStyle name="Normal 7 2 2 4 11" xfId="27014"/>
    <cellStyle name="Normal 7 2 2 4 2" xfId="5767"/>
    <cellStyle name="Normal 7 2 2 4 2 2" xfId="19228"/>
    <cellStyle name="Normal 7 2 2 4 2 2 2" xfId="43821"/>
    <cellStyle name="Normal 7 2 2 4 2 3" xfId="13680"/>
    <cellStyle name="Normal 7 2 2 4 2 3 2" xfId="38642"/>
    <cellStyle name="Normal 7 2 2 4 2 4" xfId="9733"/>
    <cellStyle name="Normal 7 2 2 4 2 4 2" xfId="34750"/>
    <cellStyle name="Normal 7 2 2 4 2 5" xfId="30877"/>
    <cellStyle name="Normal 7 2 2 4 3" xfId="3824"/>
    <cellStyle name="Normal 7 2 2 4 3 2" xfId="20083"/>
    <cellStyle name="Normal 7 2 2 4 3 2 2" xfId="44647"/>
    <cellStyle name="Normal 7 2 2 4 3 3" xfId="13232"/>
    <cellStyle name="Normal 7 2 2 4 3 3 2" xfId="38249"/>
    <cellStyle name="Normal 7 2 2 4 3 4" xfId="28946"/>
    <cellStyle name="Normal 7 2 2 4 4" xfId="14043"/>
    <cellStyle name="Normal 7 2 2 4 4 2" xfId="20549"/>
    <cellStyle name="Normal 7 2 2 4 4 2 2" xfId="45110"/>
    <cellStyle name="Normal 7 2 2 4 4 3" xfId="38924"/>
    <cellStyle name="Normal 7 2 2 4 5" xfId="14776"/>
    <cellStyle name="Normal 7 2 2 4 5 2" xfId="21576"/>
    <cellStyle name="Normal 7 2 2 4 5 2 2" xfId="46135"/>
    <cellStyle name="Normal 7 2 2 4 5 3" xfId="39621"/>
    <cellStyle name="Normal 7 2 2 4 6" xfId="15217"/>
    <cellStyle name="Normal 7 2 2 4 6 2" xfId="22593"/>
    <cellStyle name="Normal 7 2 2 4 6 2 2" xfId="47137"/>
    <cellStyle name="Normal 7 2 2 4 6 3" xfId="40020"/>
    <cellStyle name="Normal 7 2 2 4 7" xfId="16271"/>
    <cellStyle name="Normal 7 2 2 4 7 2" xfId="23683"/>
    <cellStyle name="Normal 7 2 2 4 7 2 2" xfId="48222"/>
    <cellStyle name="Normal 7 2 2 4 7 3" xfId="41030"/>
    <cellStyle name="Normal 7 2 2 4 8" xfId="17349"/>
    <cellStyle name="Normal 7 2 2 4 8 2" xfId="24789"/>
    <cellStyle name="Normal 7 2 2 4 8 2 2" xfId="49312"/>
    <cellStyle name="Normal 7 2 2 4 8 3" xfId="42050"/>
    <cellStyle name="Normal 7 2 2 4 9" xfId="19128"/>
    <cellStyle name="Normal 7 2 2 4 9 2" xfId="43725"/>
    <cellStyle name="Normal 7 2 2 5" xfId="2022"/>
    <cellStyle name="Normal 7 2 2 5 10" xfId="8481"/>
    <cellStyle name="Normal 7 2 2 5 10 2" xfId="33498"/>
    <cellStyle name="Normal 7 2 2 5 11" xfId="27715"/>
    <cellStyle name="Normal 7 2 2 5 2" xfId="6485"/>
    <cellStyle name="Normal 7 2 2 5 2 2" xfId="19940"/>
    <cellStyle name="Normal 7 2 2 5 2 2 2" xfId="44509"/>
    <cellStyle name="Normal 7 2 2 5 2 3" xfId="13591"/>
    <cellStyle name="Normal 7 2 2 5 2 3 2" xfId="38575"/>
    <cellStyle name="Normal 7 2 2 5 2 4" xfId="10434"/>
    <cellStyle name="Normal 7 2 2 5 2 4 2" xfId="35451"/>
    <cellStyle name="Normal 7 2 2 5 2 5" xfId="31578"/>
    <cellStyle name="Normal 7 2 2 5 3" xfId="4525"/>
    <cellStyle name="Normal 7 2 2 5 3 2" xfId="20292"/>
    <cellStyle name="Normal 7 2 2 5 3 2 2" xfId="44854"/>
    <cellStyle name="Normal 7 2 2 5 3 3" xfId="13233"/>
    <cellStyle name="Normal 7 2 2 5 3 3 2" xfId="38250"/>
    <cellStyle name="Normal 7 2 2 5 3 4" xfId="29647"/>
    <cellStyle name="Normal 7 2 2 5 4" xfId="14602"/>
    <cellStyle name="Normal 7 2 2 5 4 2" xfId="21248"/>
    <cellStyle name="Normal 7 2 2 5 4 2 2" xfId="45808"/>
    <cellStyle name="Normal 7 2 2 5 4 3" xfId="39471"/>
    <cellStyle name="Normal 7 2 2 5 5" xfId="14966"/>
    <cellStyle name="Normal 7 2 2 5 5 2" xfId="22258"/>
    <cellStyle name="Normal 7 2 2 5 5 2 2" xfId="46817"/>
    <cellStyle name="Normal 7 2 2 5 5 3" xfId="39808"/>
    <cellStyle name="Normal 7 2 2 5 6" xfId="15903"/>
    <cellStyle name="Normal 7 2 2 5 6 2" xfId="23280"/>
    <cellStyle name="Normal 7 2 2 5 6 2 2" xfId="47823"/>
    <cellStyle name="Normal 7 2 2 5 6 3" xfId="40699"/>
    <cellStyle name="Normal 7 2 2 5 7" xfId="16965"/>
    <cellStyle name="Normal 7 2 2 5 7 2" xfId="24384"/>
    <cellStyle name="Normal 7 2 2 5 7 2 2" xfId="48923"/>
    <cellStyle name="Normal 7 2 2 5 7 3" xfId="41716"/>
    <cellStyle name="Normal 7 2 2 5 8" xfId="18051"/>
    <cellStyle name="Normal 7 2 2 5 8 2" xfId="25490"/>
    <cellStyle name="Normal 7 2 2 5 8 2 2" xfId="50013"/>
    <cellStyle name="Normal 7 2 2 5 8 3" xfId="42747"/>
    <cellStyle name="Normal 7 2 2 5 9" xfId="19080"/>
    <cellStyle name="Normal 7 2 2 5 9 2" xfId="43683"/>
    <cellStyle name="Normal 7 2 2 6" xfId="2208"/>
    <cellStyle name="Normal 7 2 2 6 10" xfId="27793"/>
    <cellStyle name="Normal 7 2 2 6 2" xfId="6573"/>
    <cellStyle name="Normal 7 2 2 6 2 2" xfId="20370"/>
    <cellStyle name="Normal 7 2 2 6 2 2 2" xfId="44932"/>
    <cellStyle name="Normal 7 2 2 6 2 3" xfId="13938"/>
    <cellStyle name="Normal 7 2 2 6 2 3 2" xfId="38833"/>
    <cellStyle name="Normal 7 2 2 6 2 4" xfId="10512"/>
    <cellStyle name="Normal 7 2 2 6 2 4 2" xfId="35529"/>
    <cellStyle name="Normal 7 2 2 6 2 5" xfId="31656"/>
    <cellStyle name="Normal 7 2 2 6 3" xfId="4603"/>
    <cellStyle name="Normal 7 2 2 6 3 2" xfId="21327"/>
    <cellStyle name="Normal 7 2 2 6 3 2 2" xfId="45886"/>
    <cellStyle name="Normal 7 2 2 6 3 3" xfId="13234"/>
    <cellStyle name="Normal 7 2 2 6 3 3 2" xfId="38251"/>
    <cellStyle name="Normal 7 2 2 6 3 4" xfId="29725"/>
    <cellStyle name="Normal 7 2 2 6 4" xfId="15027"/>
    <cellStyle name="Normal 7 2 2 6 4 2" xfId="22321"/>
    <cellStyle name="Normal 7 2 2 6 4 2 2" xfId="46880"/>
    <cellStyle name="Normal 7 2 2 6 4 3" xfId="39869"/>
    <cellStyle name="Normal 7 2 2 6 5" xfId="15966"/>
    <cellStyle name="Normal 7 2 2 6 5 2" xfId="23358"/>
    <cellStyle name="Normal 7 2 2 6 5 2 2" xfId="47901"/>
    <cellStyle name="Normal 7 2 2 6 5 3" xfId="40762"/>
    <cellStyle name="Normal 7 2 2 6 6" xfId="17032"/>
    <cellStyle name="Normal 7 2 2 6 6 2" xfId="24450"/>
    <cellStyle name="Normal 7 2 2 6 6 2 2" xfId="48989"/>
    <cellStyle name="Normal 7 2 2 6 6 3" xfId="41782"/>
    <cellStyle name="Normal 7 2 2 6 7" xfId="18126"/>
    <cellStyle name="Normal 7 2 2 6 7 2" xfId="25568"/>
    <cellStyle name="Normal 7 2 2 6 7 2 2" xfId="50091"/>
    <cellStyle name="Normal 7 2 2 6 7 3" xfId="42822"/>
    <cellStyle name="Normal 7 2 2 6 8" xfId="20010"/>
    <cellStyle name="Normal 7 2 2 6 8 2" xfId="44575"/>
    <cellStyle name="Normal 7 2 2 6 9" xfId="8559"/>
    <cellStyle name="Normal 7 2 2 6 9 2" xfId="33576"/>
    <cellStyle name="Normal 7 2 2 7" xfId="2303"/>
    <cellStyle name="Normal 7 2 2 7 10" xfId="27873"/>
    <cellStyle name="Normal 7 2 2 7 2" xfId="6653"/>
    <cellStyle name="Normal 7 2 2 7 2 2" xfId="20451"/>
    <cellStyle name="Normal 7 2 2 7 2 2 2" xfId="45012"/>
    <cellStyle name="Normal 7 2 2 7 2 3" xfId="13980"/>
    <cellStyle name="Normal 7 2 2 7 2 3 2" xfId="38874"/>
    <cellStyle name="Normal 7 2 2 7 2 4" xfId="10592"/>
    <cellStyle name="Normal 7 2 2 7 2 4 2" xfId="35609"/>
    <cellStyle name="Normal 7 2 2 7 2 5" xfId="31736"/>
    <cellStyle name="Normal 7 2 2 7 3" xfId="4683"/>
    <cellStyle name="Normal 7 2 2 7 3 2" xfId="21407"/>
    <cellStyle name="Normal 7 2 2 7 3 2 2" xfId="45966"/>
    <cellStyle name="Normal 7 2 2 7 3 3" xfId="13235"/>
    <cellStyle name="Normal 7 2 2 7 3 3 2" xfId="38252"/>
    <cellStyle name="Normal 7 2 2 7 3 4" xfId="29805"/>
    <cellStyle name="Normal 7 2 2 7 4" xfId="15073"/>
    <cellStyle name="Normal 7 2 2 7 4 2" xfId="22405"/>
    <cellStyle name="Normal 7 2 2 7 4 2 2" xfId="46960"/>
    <cellStyle name="Normal 7 2 2 7 4 3" xfId="39910"/>
    <cellStyle name="Normal 7 2 2 7 5" xfId="16047"/>
    <cellStyle name="Normal 7 2 2 7 5 2" xfId="23438"/>
    <cellStyle name="Normal 7 2 2 7 5 2 2" xfId="47981"/>
    <cellStyle name="Normal 7 2 2 7 5 3" xfId="40842"/>
    <cellStyle name="Normal 7 2 2 7 6" xfId="17112"/>
    <cellStyle name="Normal 7 2 2 7 6 2" xfId="24530"/>
    <cellStyle name="Normal 7 2 2 7 6 2 2" xfId="49069"/>
    <cellStyle name="Normal 7 2 2 7 6 3" xfId="41862"/>
    <cellStyle name="Normal 7 2 2 7 7" xfId="18206"/>
    <cellStyle name="Normal 7 2 2 7 7 2" xfId="25648"/>
    <cellStyle name="Normal 7 2 2 7 7 2 2" xfId="50171"/>
    <cellStyle name="Normal 7 2 2 7 7 3" xfId="42902"/>
    <cellStyle name="Normal 7 2 2 7 8" xfId="19186"/>
    <cellStyle name="Normal 7 2 2 7 8 2" xfId="43779"/>
    <cellStyle name="Normal 7 2 2 7 9" xfId="8639"/>
    <cellStyle name="Normal 7 2 2 7 9 2" xfId="33656"/>
    <cellStyle name="Normal 7 2 2 8" xfId="2365"/>
    <cellStyle name="Normal 7 2 2 8 2" xfId="6709"/>
    <cellStyle name="Normal 7 2 2 8 2 2" xfId="21463"/>
    <cellStyle name="Normal 7 2 2 8 2 2 2" xfId="46022"/>
    <cellStyle name="Normal 7 2 2 8 2 3" xfId="14685"/>
    <cellStyle name="Normal 7 2 2 8 2 3 2" xfId="39549"/>
    <cellStyle name="Normal 7 2 2 8 2 4" xfId="10648"/>
    <cellStyle name="Normal 7 2 2 8 2 4 2" xfId="35665"/>
    <cellStyle name="Normal 7 2 2 8 2 5" xfId="31792"/>
    <cellStyle name="Normal 7 2 2 8 3" xfId="4739"/>
    <cellStyle name="Normal 7 2 2 8 3 2" xfId="22466"/>
    <cellStyle name="Normal 7 2 2 8 3 2 2" xfId="47016"/>
    <cellStyle name="Normal 7 2 2 8 3 3" xfId="13236"/>
    <cellStyle name="Normal 7 2 2 8 3 3 2" xfId="38253"/>
    <cellStyle name="Normal 7 2 2 8 3 4" xfId="29861"/>
    <cellStyle name="Normal 7 2 2 8 4" xfId="16100"/>
    <cellStyle name="Normal 7 2 2 8 4 2" xfId="23494"/>
    <cellStyle name="Normal 7 2 2 8 4 2 2" xfId="48037"/>
    <cellStyle name="Normal 7 2 2 8 4 3" xfId="40895"/>
    <cellStyle name="Normal 7 2 2 8 5" xfId="17168"/>
    <cellStyle name="Normal 7 2 2 8 5 2" xfId="24586"/>
    <cellStyle name="Normal 7 2 2 8 5 2 2" xfId="49125"/>
    <cellStyle name="Normal 7 2 2 8 5 3" xfId="41918"/>
    <cellStyle name="Normal 7 2 2 8 6" xfId="18262"/>
    <cellStyle name="Normal 7 2 2 8 6 2" xfId="25704"/>
    <cellStyle name="Normal 7 2 2 8 6 2 2" xfId="50227"/>
    <cellStyle name="Normal 7 2 2 8 6 3" xfId="42958"/>
    <cellStyle name="Normal 7 2 2 8 7" xfId="20052"/>
    <cellStyle name="Normal 7 2 2 8 7 2" xfId="44616"/>
    <cellStyle name="Normal 7 2 2 8 8" xfId="8695"/>
    <cellStyle name="Normal 7 2 2 8 8 2" xfId="33712"/>
    <cellStyle name="Normal 7 2 2 8 9" xfId="27929"/>
    <cellStyle name="Normal 7 2 2 9" xfId="2419"/>
    <cellStyle name="Normal 7 2 2 9 2" xfId="6756"/>
    <cellStyle name="Normal 7 2 2 9 2 2" xfId="22517"/>
    <cellStyle name="Normal 7 2 2 9 2 2 2" xfId="47063"/>
    <cellStyle name="Normal 7 2 2 9 2 3" xfId="15139"/>
    <cellStyle name="Normal 7 2 2 9 2 3 2" xfId="39967"/>
    <cellStyle name="Normal 7 2 2 9 2 4" xfId="10695"/>
    <cellStyle name="Normal 7 2 2 9 2 4 2" xfId="35712"/>
    <cellStyle name="Normal 7 2 2 9 2 5" xfId="31839"/>
    <cellStyle name="Normal 7 2 2 9 3" xfId="4786"/>
    <cellStyle name="Normal 7 2 2 9 3 2" xfId="23541"/>
    <cellStyle name="Normal 7 2 2 9 3 2 2" xfId="48084"/>
    <cellStyle name="Normal 7 2 2 9 3 3" xfId="13237"/>
    <cellStyle name="Normal 7 2 2 9 3 3 2" xfId="38254"/>
    <cellStyle name="Normal 7 2 2 9 3 4" xfId="29908"/>
    <cellStyle name="Normal 7 2 2 9 4" xfId="17215"/>
    <cellStyle name="Normal 7 2 2 9 4 2" xfId="24633"/>
    <cellStyle name="Normal 7 2 2 9 4 2 2" xfId="49172"/>
    <cellStyle name="Normal 7 2 2 9 4 3" xfId="41965"/>
    <cellStyle name="Normal 7 2 2 9 5" xfId="18310"/>
    <cellStyle name="Normal 7 2 2 9 5 2" xfId="25751"/>
    <cellStyle name="Normal 7 2 2 9 5 2 2" xfId="50274"/>
    <cellStyle name="Normal 7 2 2 9 5 3" xfId="43005"/>
    <cellStyle name="Normal 7 2 2 9 6" xfId="21510"/>
    <cellStyle name="Normal 7 2 2 9 6 2" xfId="46069"/>
    <cellStyle name="Normal 7 2 2 9 7" xfId="8742"/>
    <cellStyle name="Normal 7 2 2 9 7 2" xfId="33759"/>
    <cellStyle name="Normal 7 2 2 9 8" xfId="27976"/>
    <cellStyle name="Normal 7 2 20" xfId="5716"/>
    <cellStyle name="Normal 7 2 20 2" xfId="24738"/>
    <cellStyle name="Normal 7 2 20 2 2" xfId="49261"/>
    <cellStyle name="Normal 7 2 20 3" xfId="17299"/>
    <cellStyle name="Normal 7 2 20 3 2" xfId="42001"/>
    <cellStyle name="Normal 7 2 20 4" xfId="9682"/>
    <cellStyle name="Normal 7 2 20 4 2" xfId="34699"/>
    <cellStyle name="Normal 7 2 20 5" xfId="30826"/>
    <cellStyle name="Normal 7 2 21" xfId="3773"/>
    <cellStyle name="Normal 7 2 21 2" xfId="26609"/>
    <cellStyle name="Normal 7 2 21 3" xfId="13238"/>
    <cellStyle name="Normal 7 2 21 3 2" xfId="38255"/>
    <cellStyle name="Normal 7 2 21 4" xfId="28895"/>
    <cellStyle name="Normal 7 2 22" xfId="19034"/>
    <cellStyle name="Normal 7 2 22 2" xfId="43654"/>
    <cellStyle name="Normal 7 2 23" xfId="19013"/>
    <cellStyle name="Normal 7 2 24" xfId="26642"/>
    <cellStyle name="Normal 7 2 24 2" xfId="51085"/>
    <cellStyle name="Normal 7 2 25" xfId="7728"/>
    <cellStyle name="Normal 7 2 25 2" xfId="32746"/>
    <cellStyle name="Normal 7 2 26" xfId="26963"/>
    <cellStyle name="Normal 7 2 3" xfId="737"/>
    <cellStyle name="Normal 7 2 3 10" xfId="16256"/>
    <cellStyle name="Normal 7 2 3 10 2" xfId="23668"/>
    <cellStyle name="Normal 7 2 3 10 2 2" xfId="48207"/>
    <cellStyle name="Normal 7 2 3 10 3" xfId="41015"/>
    <cellStyle name="Normal 7 2 3 11" xfId="17333"/>
    <cellStyle name="Normal 7 2 3 11 2" xfId="24774"/>
    <cellStyle name="Normal 7 2 3 11 2 2" xfId="49297"/>
    <cellStyle name="Normal 7 2 3 11 3" xfId="42035"/>
    <cellStyle name="Normal 7 2 3 12" xfId="19042"/>
    <cellStyle name="Normal 7 2 3 12 2" xfId="43655"/>
    <cellStyle name="Normal 7 2 3 13" xfId="7764"/>
    <cellStyle name="Normal 7 2 3 13 2" xfId="32782"/>
    <cellStyle name="Normal 7 2 3 14" xfId="26999"/>
    <cellStyle name="Normal 7 2 3 2" xfId="806"/>
    <cellStyle name="Normal 7 2 3 2 10" xfId="7806"/>
    <cellStyle name="Normal 7 2 3 2 10 2" xfId="32824"/>
    <cellStyle name="Normal 7 2 3 2 11" xfId="27041"/>
    <cellStyle name="Normal 7 2 3 2 2" xfId="5794"/>
    <cellStyle name="Normal 7 2 3 2 2 2" xfId="19255"/>
    <cellStyle name="Normal 7 2 3 2 2 2 2" xfId="43848"/>
    <cellStyle name="Normal 7 2 3 2 2 3" xfId="13658"/>
    <cellStyle name="Normal 7 2 3 2 2 3 2" xfId="38620"/>
    <cellStyle name="Normal 7 2 3 2 2 4" xfId="9760"/>
    <cellStyle name="Normal 7 2 3 2 2 4 2" xfId="34777"/>
    <cellStyle name="Normal 7 2 3 2 2 5" xfId="30904"/>
    <cellStyle name="Normal 7 2 3 2 3" xfId="3851"/>
    <cellStyle name="Normal 7 2 3 2 3 2" xfId="20110"/>
    <cellStyle name="Normal 7 2 3 2 3 2 2" xfId="44674"/>
    <cellStyle name="Normal 7 2 3 2 3 3" xfId="13239"/>
    <cellStyle name="Normal 7 2 3 2 3 3 2" xfId="38256"/>
    <cellStyle name="Normal 7 2 3 2 3 4" xfId="28973"/>
    <cellStyle name="Normal 7 2 3 2 4" xfId="14070"/>
    <cellStyle name="Normal 7 2 3 2 4 2" xfId="20576"/>
    <cellStyle name="Normal 7 2 3 2 4 2 2" xfId="45137"/>
    <cellStyle name="Normal 7 2 3 2 4 3" xfId="38951"/>
    <cellStyle name="Normal 7 2 3 2 5" xfId="14803"/>
    <cellStyle name="Normal 7 2 3 2 5 2" xfId="21603"/>
    <cellStyle name="Normal 7 2 3 2 5 2 2" xfId="46162"/>
    <cellStyle name="Normal 7 2 3 2 5 3" xfId="39648"/>
    <cellStyle name="Normal 7 2 3 2 6" xfId="15244"/>
    <cellStyle name="Normal 7 2 3 2 6 2" xfId="22620"/>
    <cellStyle name="Normal 7 2 3 2 6 2 2" xfId="47164"/>
    <cellStyle name="Normal 7 2 3 2 6 3" xfId="40047"/>
    <cellStyle name="Normal 7 2 3 2 7" xfId="16298"/>
    <cellStyle name="Normal 7 2 3 2 7 2" xfId="23710"/>
    <cellStyle name="Normal 7 2 3 2 7 2 2" xfId="48249"/>
    <cellStyle name="Normal 7 2 3 2 7 3" xfId="41057"/>
    <cellStyle name="Normal 7 2 3 2 8" xfId="17376"/>
    <cellStyle name="Normal 7 2 3 2 8 2" xfId="24816"/>
    <cellStyle name="Normal 7 2 3 2 8 2 2" xfId="49339"/>
    <cellStyle name="Normal 7 2 3 2 8 3" xfId="42077"/>
    <cellStyle name="Normal 7 2 3 2 9" xfId="19155"/>
    <cellStyle name="Normal 7 2 3 2 9 2" xfId="43752"/>
    <cellStyle name="Normal 7 2 3 3" xfId="2049"/>
    <cellStyle name="Normal 7 2 3 3 10" xfId="8508"/>
    <cellStyle name="Normal 7 2 3 3 10 2" xfId="33525"/>
    <cellStyle name="Normal 7 2 3 3 11" xfId="27742"/>
    <cellStyle name="Normal 7 2 3 3 2" xfId="6512"/>
    <cellStyle name="Normal 7 2 3 3 2 2" xfId="19967"/>
    <cellStyle name="Normal 7 2 3 3 2 2 2" xfId="44536"/>
    <cellStyle name="Normal 7 2 3 3 2 3" xfId="13644"/>
    <cellStyle name="Normal 7 2 3 3 2 3 2" xfId="38610"/>
    <cellStyle name="Normal 7 2 3 3 2 4" xfId="10461"/>
    <cellStyle name="Normal 7 2 3 3 2 4 2" xfId="35478"/>
    <cellStyle name="Normal 7 2 3 3 2 5" xfId="31605"/>
    <cellStyle name="Normal 7 2 3 3 3" xfId="4552"/>
    <cellStyle name="Normal 7 2 3 3 3 2" xfId="20319"/>
    <cellStyle name="Normal 7 2 3 3 3 2 2" xfId="44881"/>
    <cellStyle name="Normal 7 2 3 3 3 3" xfId="13240"/>
    <cellStyle name="Normal 7 2 3 3 3 3 2" xfId="38257"/>
    <cellStyle name="Normal 7 2 3 3 3 4" xfId="29674"/>
    <cellStyle name="Normal 7 2 3 3 4" xfId="14615"/>
    <cellStyle name="Normal 7 2 3 3 4 2" xfId="21275"/>
    <cellStyle name="Normal 7 2 3 3 4 2 2" xfId="45835"/>
    <cellStyle name="Normal 7 2 3 3 4 3" xfId="39484"/>
    <cellStyle name="Normal 7 2 3 3 5" xfId="14993"/>
    <cellStyle name="Normal 7 2 3 3 5 2" xfId="22285"/>
    <cellStyle name="Normal 7 2 3 3 5 2 2" xfId="46844"/>
    <cellStyle name="Normal 7 2 3 3 5 3" xfId="39835"/>
    <cellStyle name="Normal 7 2 3 3 6" xfId="15930"/>
    <cellStyle name="Normal 7 2 3 3 6 2" xfId="23307"/>
    <cellStyle name="Normal 7 2 3 3 6 2 2" xfId="47850"/>
    <cellStyle name="Normal 7 2 3 3 6 3" xfId="40726"/>
    <cellStyle name="Normal 7 2 3 3 7" xfId="16992"/>
    <cellStyle name="Normal 7 2 3 3 7 2" xfId="24411"/>
    <cellStyle name="Normal 7 2 3 3 7 2 2" xfId="48950"/>
    <cellStyle name="Normal 7 2 3 3 7 3" xfId="41743"/>
    <cellStyle name="Normal 7 2 3 3 8" xfId="18078"/>
    <cellStyle name="Normal 7 2 3 3 8 2" xfId="25517"/>
    <cellStyle name="Normal 7 2 3 3 8 2 2" xfId="50040"/>
    <cellStyle name="Normal 7 2 3 3 8 3" xfId="42774"/>
    <cellStyle name="Normal 7 2 3 3 9" xfId="19111"/>
    <cellStyle name="Normal 7 2 3 3 9 2" xfId="43710"/>
    <cellStyle name="Normal 7 2 3 4" xfId="2235"/>
    <cellStyle name="Normal 7 2 3 4 10" xfId="27820"/>
    <cellStyle name="Normal 7 2 3 4 2" xfId="6600"/>
    <cellStyle name="Normal 7 2 3 4 2 2" xfId="20397"/>
    <cellStyle name="Normal 7 2 3 4 2 2 2" xfId="44959"/>
    <cellStyle name="Normal 7 2 3 4 2 3" xfId="13965"/>
    <cellStyle name="Normal 7 2 3 4 2 3 2" xfId="38860"/>
    <cellStyle name="Normal 7 2 3 4 2 4" xfId="10539"/>
    <cellStyle name="Normal 7 2 3 4 2 4 2" xfId="35556"/>
    <cellStyle name="Normal 7 2 3 4 2 5" xfId="31683"/>
    <cellStyle name="Normal 7 2 3 4 3" xfId="4630"/>
    <cellStyle name="Normal 7 2 3 4 3 2" xfId="21354"/>
    <cellStyle name="Normal 7 2 3 4 3 2 2" xfId="45913"/>
    <cellStyle name="Normal 7 2 3 4 3 3" xfId="13241"/>
    <cellStyle name="Normal 7 2 3 4 3 3 2" xfId="38258"/>
    <cellStyle name="Normal 7 2 3 4 3 4" xfId="29752"/>
    <cellStyle name="Normal 7 2 3 4 4" xfId="15054"/>
    <cellStyle name="Normal 7 2 3 4 4 2" xfId="22348"/>
    <cellStyle name="Normal 7 2 3 4 4 2 2" xfId="46907"/>
    <cellStyle name="Normal 7 2 3 4 4 3" xfId="39896"/>
    <cellStyle name="Normal 7 2 3 4 5" xfId="15993"/>
    <cellStyle name="Normal 7 2 3 4 5 2" xfId="23385"/>
    <cellStyle name="Normal 7 2 3 4 5 2 2" xfId="47928"/>
    <cellStyle name="Normal 7 2 3 4 5 3" xfId="40789"/>
    <cellStyle name="Normal 7 2 3 4 6" xfId="17059"/>
    <cellStyle name="Normal 7 2 3 4 6 2" xfId="24477"/>
    <cellStyle name="Normal 7 2 3 4 6 2 2" xfId="49016"/>
    <cellStyle name="Normal 7 2 3 4 6 3" xfId="41809"/>
    <cellStyle name="Normal 7 2 3 4 7" xfId="18153"/>
    <cellStyle name="Normal 7 2 3 4 7 2" xfId="25595"/>
    <cellStyle name="Normal 7 2 3 4 7 2 2" xfId="50118"/>
    <cellStyle name="Normal 7 2 3 4 7 3" xfId="42849"/>
    <cellStyle name="Normal 7 2 3 4 8" xfId="20037"/>
    <cellStyle name="Normal 7 2 3 4 8 2" xfId="44602"/>
    <cellStyle name="Normal 7 2 3 4 9" xfId="8586"/>
    <cellStyle name="Normal 7 2 3 4 9 2" xfId="33603"/>
    <cellStyle name="Normal 7 2 3 5" xfId="2345"/>
    <cellStyle name="Normal 7 2 3 5 10" xfId="27914"/>
    <cellStyle name="Normal 7 2 3 5 2" xfId="6694"/>
    <cellStyle name="Normal 7 2 3 5 2 2" xfId="20492"/>
    <cellStyle name="Normal 7 2 3 5 2 2 2" xfId="45053"/>
    <cellStyle name="Normal 7 2 3 5 2 3" xfId="14008"/>
    <cellStyle name="Normal 7 2 3 5 2 3 2" xfId="38902"/>
    <cellStyle name="Normal 7 2 3 5 2 4" xfId="10633"/>
    <cellStyle name="Normal 7 2 3 5 2 4 2" xfId="35650"/>
    <cellStyle name="Normal 7 2 3 5 2 5" xfId="31777"/>
    <cellStyle name="Normal 7 2 3 5 3" xfId="4724"/>
    <cellStyle name="Normal 7 2 3 5 3 2" xfId="21448"/>
    <cellStyle name="Normal 7 2 3 5 3 2 2" xfId="46007"/>
    <cellStyle name="Normal 7 2 3 5 3 3" xfId="13242"/>
    <cellStyle name="Normal 7 2 3 5 3 3 2" xfId="38259"/>
    <cellStyle name="Normal 7 2 3 5 3 4" xfId="29846"/>
    <cellStyle name="Normal 7 2 3 5 4" xfId="15101"/>
    <cellStyle name="Normal 7 2 3 5 4 2" xfId="22446"/>
    <cellStyle name="Normal 7 2 3 5 4 2 2" xfId="47001"/>
    <cellStyle name="Normal 7 2 3 5 4 3" xfId="39938"/>
    <cellStyle name="Normal 7 2 3 5 5" xfId="16088"/>
    <cellStyle name="Normal 7 2 3 5 5 2" xfId="23479"/>
    <cellStyle name="Normal 7 2 3 5 5 2 2" xfId="48022"/>
    <cellStyle name="Normal 7 2 3 5 5 3" xfId="40883"/>
    <cellStyle name="Normal 7 2 3 5 6" xfId="17153"/>
    <cellStyle name="Normal 7 2 3 5 6 2" xfId="24571"/>
    <cellStyle name="Normal 7 2 3 5 6 2 2" xfId="49110"/>
    <cellStyle name="Normal 7 2 3 5 6 3" xfId="41903"/>
    <cellStyle name="Normal 7 2 3 5 7" xfId="18247"/>
    <cellStyle name="Normal 7 2 3 5 7 2" xfId="25689"/>
    <cellStyle name="Normal 7 2 3 5 7 2 2" xfId="50212"/>
    <cellStyle name="Normal 7 2 3 5 7 3" xfId="42943"/>
    <cellStyle name="Normal 7 2 3 5 8" xfId="19213"/>
    <cellStyle name="Normal 7 2 3 5 8 2" xfId="43806"/>
    <cellStyle name="Normal 7 2 3 5 9" xfId="8680"/>
    <cellStyle name="Normal 7 2 3 5 9 2" xfId="33697"/>
    <cellStyle name="Normal 7 2 3 6" xfId="3371"/>
    <cellStyle name="Normal 7 2 3 6 2" xfId="7529"/>
    <cellStyle name="Normal 7 2 3 6 2 2" xfId="26516"/>
    <cellStyle name="Normal 7 2 3 6 2 2 2" xfId="51038"/>
    <cellStyle name="Normal 7 2 3 6 2 3" xfId="18923"/>
    <cellStyle name="Normal 7 2 3 6 2 3 2" xfId="43616"/>
    <cellStyle name="Normal 7 2 3 6 2 4" xfId="11459"/>
    <cellStyle name="Normal 7 2 3 6 2 4 2" xfId="36476"/>
    <cellStyle name="Normal 7 2 3 6 2 5" xfId="32603"/>
    <cellStyle name="Normal 7 2 3 6 3" xfId="5550"/>
    <cellStyle name="Normal 7 2 3 6 3 2" xfId="13243"/>
    <cellStyle name="Normal 7 2 3 6 3 2 2" xfId="38260"/>
    <cellStyle name="Normal 7 2 3 6 3 3" xfId="30672"/>
    <cellStyle name="Normal 7 2 3 6 4" xfId="9520"/>
    <cellStyle name="Normal 7 2 3 6 4 2" xfId="34537"/>
    <cellStyle name="Normal 7 2 3 6 5" xfId="28740"/>
    <cellStyle name="Normal 7 2 3 7" xfId="3473"/>
    <cellStyle name="Normal 7 2 3 7 2" xfId="7613"/>
    <cellStyle name="Normal 7 2 3 7 2 2" xfId="20534"/>
    <cellStyle name="Normal 7 2 3 7 2 2 2" xfId="45095"/>
    <cellStyle name="Normal 7 2 3 7 2 3" xfId="11543"/>
    <cellStyle name="Normal 7 2 3 7 2 3 2" xfId="36560"/>
    <cellStyle name="Normal 7 2 3 7 2 4" xfId="32687"/>
    <cellStyle name="Normal 7 2 3 7 3" xfId="5634"/>
    <cellStyle name="Normal 7 2 3 7 3 2" xfId="13244"/>
    <cellStyle name="Normal 7 2 3 7 3 2 2" xfId="38261"/>
    <cellStyle name="Normal 7 2 3 7 3 3" xfId="30756"/>
    <cellStyle name="Normal 7 2 3 7 4" xfId="9610"/>
    <cellStyle name="Normal 7 2 3 7 4 2" xfId="34627"/>
    <cellStyle name="Normal 7 2 3 7 5" xfId="28824"/>
    <cellStyle name="Normal 7 2 3 8" xfId="5752"/>
    <cellStyle name="Normal 7 2 3 8 2" xfId="21561"/>
    <cellStyle name="Normal 7 2 3 8 2 2" xfId="46120"/>
    <cellStyle name="Normal 7 2 3 8 3" xfId="14763"/>
    <cellStyle name="Normal 7 2 3 8 3 2" xfId="39608"/>
    <cellStyle name="Normal 7 2 3 8 4" xfId="9718"/>
    <cellStyle name="Normal 7 2 3 8 4 2" xfId="34735"/>
    <cellStyle name="Normal 7 2 3 8 5" xfId="30862"/>
    <cellStyle name="Normal 7 2 3 9" xfId="3809"/>
    <cellStyle name="Normal 7 2 3 9 2" xfId="22578"/>
    <cellStyle name="Normal 7 2 3 9 2 2" xfId="47122"/>
    <cellStyle name="Normal 7 2 3 9 3" xfId="13245"/>
    <cellStyle name="Normal 7 2 3 9 3 2" xfId="38262"/>
    <cellStyle name="Normal 7 2 3 9 4" xfId="28931"/>
    <cellStyle name="Normal 7 2 4" xfId="738"/>
    <cellStyle name="Normal 7 2 4 10" xfId="16257"/>
    <cellStyle name="Normal 7 2 4 10 2" xfId="23669"/>
    <cellStyle name="Normal 7 2 4 10 2 2" xfId="48208"/>
    <cellStyle name="Normal 7 2 4 10 3" xfId="41016"/>
    <cellStyle name="Normal 7 2 4 11" xfId="17334"/>
    <cellStyle name="Normal 7 2 4 11 2" xfId="24775"/>
    <cellStyle name="Normal 7 2 4 11 2 2" xfId="49298"/>
    <cellStyle name="Normal 7 2 4 11 3" xfId="42036"/>
    <cellStyle name="Normal 7 2 4 12" xfId="19050"/>
    <cellStyle name="Normal 7 2 4 12 2" xfId="43662"/>
    <cellStyle name="Normal 7 2 4 13" xfId="7765"/>
    <cellStyle name="Normal 7 2 4 13 2" xfId="32783"/>
    <cellStyle name="Normal 7 2 4 14" xfId="27000"/>
    <cellStyle name="Normal 7 2 4 2" xfId="807"/>
    <cellStyle name="Normal 7 2 4 2 10" xfId="7807"/>
    <cellStyle name="Normal 7 2 4 2 10 2" xfId="32825"/>
    <cellStyle name="Normal 7 2 4 2 11" xfId="27042"/>
    <cellStyle name="Normal 7 2 4 2 2" xfId="5795"/>
    <cellStyle name="Normal 7 2 4 2 2 2" xfId="19256"/>
    <cellStyle name="Normal 7 2 4 2 2 2 2" xfId="43849"/>
    <cellStyle name="Normal 7 2 4 2 2 3" xfId="13559"/>
    <cellStyle name="Normal 7 2 4 2 2 3 2" xfId="38556"/>
    <cellStyle name="Normal 7 2 4 2 2 4" xfId="9761"/>
    <cellStyle name="Normal 7 2 4 2 2 4 2" xfId="34778"/>
    <cellStyle name="Normal 7 2 4 2 2 5" xfId="30905"/>
    <cellStyle name="Normal 7 2 4 2 3" xfId="3852"/>
    <cellStyle name="Normal 7 2 4 2 3 2" xfId="20111"/>
    <cellStyle name="Normal 7 2 4 2 3 2 2" xfId="44675"/>
    <cellStyle name="Normal 7 2 4 2 3 3" xfId="13246"/>
    <cellStyle name="Normal 7 2 4 2 3 3 2" xfId="38263"/>
    <cellStyle name="Normal 7 2 4 2 3 4" xfId="28974"/>
    <cellStyle name="Normal 7 2 4 2 4" xfId="14071"/>
    <cellStyle name="Normal 7 2 4 2 4 2" xfId="20577"/>
    <cellStyle name="Normal 7 2 4 2 4 2 2" xfId="45138"/>
    <cellStyle name="Normal 7 2 4 2 4 3" xfId="38952"/>
    <cellStyle name="Normal 7 2 4 2 5" xfId="14804"/>
    <cellStyle name="Normal 7 2 4 2 5 2" xfId="21604"/>
    <cellStyle name="Normal 7 2 4 2 5 2 2" xfId="46163"/>
    <cellStyle name="Normal 7 2 4 2 5 3" xfId="39649"/>
    <cellStyle name="Normal 7 2 4 2 6" xfId="15245"/>
    <cellStyle name="Normal 7 2 4 2 6 2" xfId="22621"/>
    <cellStyle name="Normal 7 2 4 2 6 2 2" xfId="47165"/>
    <cellStyle name="Normal 7 2 4 2 6 3" xfId="40048"/>
    <cellStyle name="Normal 7 2 4 2 7" xfId="16299"/>
    <cellStyle name="Normal 7 2 4 2 7 2" xfId="23711"/>
    <cellStyle name="Normal 7 2 4 2 7 2 2" xfId="48250"/>
    <cellStyle name="Normal 7 2 4 2 7 3" xfId="41058"/>
    <cellStyle name="Normal 7 2 4 2 8" xfId="17377"/>
    <cellStyle name="Normal 7 2 4 2 8 2" xfId="24817"/>
    <cellStyle name="Normal 7 2 4 2 8 2 2" xfId="49340"/>
    <cellStyle name="Normal 7 2 4 2 8 3" xfId="42078"/>
    <cellStyle name="Normal 7 2 4 2 9" xfId="19156"/>
    <cellStyle name="Normal 7 2 4 2 9 2" xfId="43753"/>
    <cellStyle name="Normal 7 2 4 3" xfId="2050"/>
    <cellStyle name="Normal 7 2 4 3 10" xfId="8509"/>
    <cellStyle name="Normal 7 2 4 3 10 2" xfId="33526"/>
    <cellStyle name="Normal 7 2 4 3 11" xfId="27743"/>
    <cellStyle name="Normal 7 2 4 3 2" xfId="6513"/>
    <cellStyle name="Normal 7 2 4 3 2 2" xfId="19968"/>
    <cellStyle name="Normal 7 2 4 3 2 2 2" xfId="44537"/>
    <cellStyle name="Normal 7 2 4 3 2 3" xfId="13570"/>
    <cellStyle name="Normal 7 2 4 3 2 3 2" xfId="38560"/>
    <cellStyle name="Normal 7 2 4 3 2 4" xfId="10462"/>
    <cellStyle name="Normal 7 2 4 3 2 4 2" xfId="35479"/>
    <cellStyle name="Normal 7 2 4 3 2 5" xfId="31606"/>
    <cellStyle name="Normal 7 2 4 3 3" xfId="4553"/>
    <cellStyle name="Normal 7 2 4 3 3 2" xfId="20320"/>
    <cellStyle name="Normal 7 2 4 3 3 2 2" xfId="44882"/>
    <cellStyle name="Normal 7 2 4 3 3 3" xfId="13247"/>
    <cellStyle name="Normal 7 2 4 3 3 3 2" xfId="38264"/>
    <cellStyle name="Normal 7 2 4 3 3 4" xfId="29675"/>
    <cellStyle name="Normal 7 2 4 3 4" xfId="14616"/>
    <cellStyle name="Normal 7 2 4 3 4 2" xfId="21276"/>
    <cellStyle name="Normal 7 2 4 3 4 2 2" xfId="45836"/>
    <cellStyle name="Normal 7 2 4 3 4 3" xfId="39485"/>
    <cellStyle name="Normal 7 2 4 3 5" xfId="14994"/>
    <cellStyle name="Normal 7 2 4 3 5 2" xfId="22286"/>
    <cellStyle name="Normal 7 2 4 3 5 2 2" xfId="46845"/>
    <cellStyle name="Normal 7 2 4 3 5 3" xfId="39836"/>
    <cellStyle name="Normal 7 2 4 3 6" xfId="15931"/>
    <cellStyle name="Normal 7 2 4 3 6 2" xfId="23308"/>
    <cellStyle name="Normal 7 2 4 3 6 2 2" xfId="47851"/>
    <cellStyle name="Normal 7 2 4 3 6 3" xfId="40727"/>
    <cellStyle name="Normal 7 2 4 3 7" xfId="16993"/>
    <cellStyle name="Normal 7 2 4 3 7 2" xfId="24412"/>
    <cellStyle name="Normal 7 2 4 3 7 2 2" xfId="48951"/>
    <cellStyle name="Normal 7 2 4 3 7 3" xfId="41744"/>
    <cellStyle name="Normal 7 2 4 3 8" xfId="18079"/>
    <cellStyle name="Normal 7 2 4 3 8 2" xfId="25518"/>
    <cellStyle name="Normal 7 2 4 3 8 2 2" xfId="50041"/>
    <cellStyle name="Normal 7 2 4 3 8 3" xfId="42775"/>
    <cellStyle name="Normal 7 2 4 3 9" xfId="19112"/>
    <cellStyle name="Normal 7 2 4 3 9 2" xfId="43711"/>
    <cellStyle name="Normal 7 2 4 4" xfId="2236"/>
    <cellStyle name="Normal 7 2 4 4 10" xfId="27821"/>
    <cellStyle name="Normal 7 2 4 4 2" xfId="6601"/>
    <cellStyle name="Normal 7 2 4 4 2 2" xfId="20398"/>
    <cellStyle name="Normal 7 2 4 4 2 2 2" xfId="44960"/>
    <cellStyle name="Normal 7 2 4 4 2 3" xfId="13966"/>
    <cellStyle name="Normal 7 2 4 4 2 3 2" xfId="38861"/>
    <cellStyle name="Normal 7 2 4 4 2 4" xfId="10540"/>
    <cellStyle name="Normal 7 2 4 4 2 4 2" xfId="35557"/>
    <cellStyle name="Normal 7 2 4 4 2 5" xfId="31684"/>
    <cellStyle name="Normal 7 2 4 4 3" xfId="4631"/>
    <cellStyle name="Normal 7 2 4 4 3 2" xfId="21355"/>
    <cellStyle name="Normal 7 2 4 4 3 2 2" xfId="45914"/>
    <cellStyle name="Normal 7 2 4 4 3 3" xfId="13248"/>
    <cellStyle name="Normal 7 2 4 4 3 3 2" xfId="38265"/>
    <cellStyle name="Normal 7 2 4 4 3 4" xfId="29753"/>
    <cellStyle name="Normal 7 2 4 4 4" xfId="15055"/>
    <cellStyle name="Normal 7 2 4 4 4 2" xfId="22349"/>
    <cellStyle name="Normal 7 2 4 4 4 2 2" xfId="46908"/>
    <cellStyle name="Normal 7 2 4 4 4 3" xfId="39897"/>
    <cellStyle name="Normal 7 2 4 4 5" xfId="15994"/>
    <cellStyle name="Normal 7 2 4 4 5 2" xfId="23386"/>
    <cellStyle name="Normal 7 2 4 4 5 2 2" xfId="47929"/>
    <cellStyle name="Normal 7 2 4 4 5 3" xfId="40790"/>
    <cellStyle name="Normal 7 2 4 4 6" xfId="17060"/>
    <cellStyle name="Normal 7 2 4 4 6 2" xfId="24478"/>
    <cellStyle name="Normal 7 2 4 4 6 2 2" xfId="49017"/>
    <cellStyle name="Normal 7 2 4 4 6 3" xfId="41810"/>
    <cellStyle name="Normal 7 2 4 4 7" xfId="18154"/>
    <cellStyle name="Normal 7 2 4 4 7 2" xfId="25596"/>
    <cellStyle name="Normal 7 2 4 4 7 2 2" xfId="50119"/>
    <cellStyle name="Normal 7 2 4 4 7 3" xfId="42850"/>
    <cellStyle name="Normal 7 2 4 4 8" xfId="20038"/>
    <cellStyle name="Normal 7 2 4 4 8 2" xfId="44603"/>
    <cellStyle name="Normal 7 2 4 4 9" xfId="8587"/>
    <cellStyle name="Normal 7 2 4 4 9 2" xfId="33604"/>
    <cellStyle name="Normal 7 2 4 5" xfId="2346"/>
    <cellStyle name="Normal 7 2 4 5 10" xfId="27915"/>
    <cellStyle name="Normal 7 2 4 5 2" xfId="6695"/>
    <cellStyle name="Normal 7 2 4 5 2 2" xfId="20493"/>
    <cellStyle name="Normal 7 2 4 5 2 2 2" xfId="45054"/>
    <cellStyle name="Normal 7 2 4 5 2 3" xfId="14009"/>
    <cellStyle name="Normal 7 2 4 5 2 3 2" xfId="38903"/>
    <cellStyle name="Normal 7 2 4 5 2 4" xfId="10634"/>
    <cellStyle name="Normal 7 2 4 5 2 4 2" xfId="35651"/>
    <cellStyle name="Normal 7 2 4 5 2 5" xfId="31778"/>
    <cellStyle name="Normal 7 2 4 5 3" xfId="4725"/>
    <cellStyle name="Normal 7 2 4 5 3 2" xfId="21449"/>
    <cellStyle name="Normal 7 2 4 5 3 2 2" xfId="46008"/>
    <cellStyle name="Normal 7 2 4 5 3 3" xfId="13249"/>
    <cellStyle name="Normal 7 2 4 5 3 3 2" xfId="38266"/>
    <cellStyle name="Normal 7 2 4 5 3 4" xfId="29847"/>
    <cellStyle name="Normal 7 2 4 5 4" xfId="15102"/>
    <cellStyle name="Normal 7 2 4 5 4 2" xfId="22447"/>
    <cellStyle name="Normal 7 2 4 5 4 2 2" xfId="47002"/>
    <cellStyle name="Normal 7 2 4 5 4 3" xfId="39939"/>
    <cellStyle name="Normal 7 2 4 5 5" xfId="16089"/>
    <cellStyle name="Normal 7 2 4 5 5 2" xfId="23480"/>
    <cellStyle name="Normal 7 2 4 5 5 2 2" xfId="48023"/>
    <cellStyle name="Normal 7 2 4 5 5 3" xfId="40884"/>
    <cellStyle name="Normal 7 2 4 5 6" xfId="17154"/>
    <cellStyle name="Normal 7 2 4 5 6 2" xfId="24572"/>
    <cellStyle name="Normal 7 2 4 5 6 2 2" xfId="49111"/>
    <cellStyle name="Normal 7 2 4 5 6 3" xfId="41904"/>
    <cellStyle name="Normal 7 2 4 5 7" xfId="18248"/>
    <cellStyle name="Normal 7 2 4 5 7 2" xfId="25690"/>
    <cellStyle name="Normal 7 2 4 5 7 2 2" xfId="50213"/>
    <cellStyle name="Normal 7 2 4 5 7 3" xfId="42944"/>
    <cellStyle name="Normal 7 2 4 5 8" xfId="19214"/>
    <cellStyle name="Normal 7 2 4 5 8 2" xfId="43807"/>
    <cellStyle name="Normal 7 2 4 5 9" xfId="8681"/>
    <cellStyle name="Normal 7 2 4 5 9 2" xfId="33698"/>
    <cellStyle name="Normal 7 2 4 6" xfId="3425"/>
    <cellStyle name="Normal 7 2 4 6 2" xfId="7573"/>
    <cellStyle name="Normal 7 2 4 6 2 2" xfId="26560"/>
    <cellStyle name="Normal 7 2 4 6 2 2 2" xfId="51082"/>
    <cellStyle name="Normal 7 2 4 6 2 3" xfId="18958"/>
    <cellStyle name="Normal 7 2 4 6 2 3 2" xfId="43651"/>
    <cellStyle name="Normal 7 2 4 6 2 4" xfId="11503"/>
    <cellStyle name="Normal 7 2 4 6 2 4 2" xfId="36520"/>
    <cellStyle name="Normal 7 2 4 6 2 5" xfId="32647"/>
    <cellStyle name="Normal 7 2 4 6 3" xfId="5594"/>
    <cellStyle name="Normal 7 2 4 6 3 2" xfId="13250"/>
    <cellStyle name="Normal 7 2 4 6 3 2 2" xfId="38267"/>
    <cellStyle name="Normal 7 2 4 6 3 3" xfId="30716"/>
    <cellStyle name="Normal 7 2 4 6 4" xfId="9569"/>
    <cellStyle name="Normal 7 2 4 6 4 2" xfId="34586"/>
    <cellStyle name="Normal 7 2 4 6 5" xfId="28784"/>
    <cellStyle name="Normal 7 2 4 7" xfId="5753"/>
    <cellStyle name="Normal 7 2 4 7 2" xfId="20535"/>
    <cellStyle name="Normal 7 2 4 7 2 2" xfId="45096"/>
    <cellStyle name="Normal 7 2 4 7 3" xfId="14032"/>
    <cellStyle name="Normal 7 2 4 7 3 2" xfId="38913"/>
    <cellStyle name="Normal 7 2 4 7 4" xfId="9719"/>
    <cellStyle name="Normal 7 2 4 7 4 2" xfId="34736"/>
    <cellStyle name="Normal 7 2 4 7 5" xfId="30863"/>
    <cellStyle name="Normal 7 2 4 8" xfId="3810"/>
    <cellStyle name="Normal 7 2 4 8 2" xfId="21562"/>
    <cellStyle name="Normal 7 2 4 8 2 2" xfId="46121"/>
    <cellStyle name="Normal 7 2 4 8 3" xfId="13251"/>
    <cellStyle name="Normal 7 2 4 8 3 2" xfId="38268"/>
    <cellStyle name="Normal 7 2 4 8 4" xfId="28932"/>
    <cellStyle name="Normal 7 2 4 9" xfId="15203"/>
    <cellStyle name="Normal 7 2 4 9 2" xfId="22579"/>
    <cellStyle name="Normal 7 2 4 9 2 2" xfId="47123"/>
    <cellStyle name="Normal 7 2 4 9 3" xfId="40006"/>
    <cellStyle name="Normal 7 2 5" xfId="734"/>
    <cellStyle name="Normal 7 2 5 10" xfId="16253"/>
    <cellStyle name="Normal 7 2 5 10 2" xfId="23665"/>
    <cellStyle name="Normal 7 2 5 10 2 2" xfId="48204"/>
    <cellStyle name="Normal 7 2 5 10 3" xfId="41012"/>
    <cellStyle name="Normal 7 2 5 11" xfId="17330"/>
    <cellStyle name="Normal 7 2 5 11 2" xfId="24771"/>
    <cellStyle name="Normal 7 2 5 11 2 2" xfId="49294"/>
    <cellStyle name="Normal 7 2 5 11 3" xfId="42032"/>
    <cellStyle name="Normal 7 2 5 12" xfId="19108"/>
    <cellStyle name="Normal 7 2 5 12 2" xfId="43707"/>
    <cellStyle name="Normal 7 2 5 13" xfId="7761"/>
    <cellStyle name="Normal 7 2 5 13 2" xfId="32779"/>
    <cellStyle name="Normal 7 2 5 14" xfId="26996"/>
    <cellStyle name="Normal 7 2 5 2" xfId="803"/>
    <cellStyle name="Normal 7 2 5 2 10" xfId="7803"/>
    <cellStyle name="Normal 7 2 5 2 10 2" xfId="32821"/>
    <cellStyle name="Normal 7 2 5 2 11" xfId="27038"/>
    <cellStyle name="Normal 7 2 5 2 2" xfId="5791"/>
    <cellStyle name="Normal 7 2 5 2 2 2" xfId="19252"/>
    <cellStyle name="Normal 7 2 5 2 2 2 2" xfId="43845"/>
    <cellStyle name="Normal 7 2 5 2 2 3" xfId="13740"/>
    <cellStyle name="Normal 7 2 5 2 2 3 2" xfId="38672"/>
    <cellStyle name="Normal 7 2 5 2 2 4" xfId="9757"/>
    <cellStyle name="Normal 7 2 5 2 2 4 2" xfId="34774"/>
    <cellStyle name="Normal 7 2 5 2 2 5" xfId="30901"/>
    <cellStyle name="Normal 7 2 5 2 3" xfId="3848"/>
    <cellStyle name="Normal 7 2 5 2 3 2" xfId="20107"/>
    <cellStyle name="Normal 7 2 5 2 3 2 2" xfId="44671"/>
    <cellStyle name="Normal 7 2 5 2 3 3" xfId="13252"/>
    <cellStyle name="Normal 7 2 5 2 3 3 2" xfId="38269"/>
    <cellStyle name="Normal 7 2 5 2 3 4" xfId="28970"/>
    <cellStyle name="Normal 7 2 5 2 4" xfId="14067"/>
    <cellStyle name="Normal 7 2 5 2 4 2" xfId="20573"/>
    <cellStyle name="Normal 7 2 5 2 4 2 2" xfId="45134"/>
    <cellStyle name="Normal 7 2 5 2 4 3" xfId="38948"/>
    <cellStyle name="Normal 7 2 5 2 5" xfId="14800"/>
    <cellStyle name="Normal 7 2 5 2 5 2" xfId="21600"/>
    <cellStyle name="Normal 7 2 5 2 5 2 2" xfId="46159"/>
    <cellStyle name="Normal 7 2 5 2 5 3" xfId="39645"/>
    <cellStyle name="Normal 7 2 5 2 6" xfId="15241"/>
    <cellStyle name="Normal 7 2 5 2 6 2" xfId="22617"/>
    <cellStyle name="Normal 7 2 5 2 6 2 2" xfId="47161"/>
    <cellStyle name="Normal 7 2 5 2 6 3" xfId="40044"/>
    <cellStyle name="Normal 7 2 5 2 7" xfId="16295"/>
    <cellStyle name="Normal 7 2 5 2 7 2" xfId="23707"/>
    <cellStyle name="Normal 7 2 5 2 7 2 2" xfId="48246"/>
    <cellStyle name="Normal 7 2 5 2 7 3" xfId="41054"/>
    <cellStyle name="Normal 7 2 5 2 8" xfId="17373"/>
    <cellStyle name="Normal 7 2 5 2 8 2" xfId="24813"/>
    <cellStyle name="Normal 7 2 5 2 8 2 2" xfId="49336"/>
    <cellStyle name="Normal 7 2 5 2 8 3" xfId="42074"/>
    <cellStyle name="Normal 7 2 5 2 9" xfId="19152"/>
    <cellStyle name="Normal 7 2 5 2 9 2" xfId="43749"/>
    <cellStyle name="Normal 7 2 5 3" xfId="2046"/>
    <cellStyle name="Normal 7 2 5 3 10" xfId="27739"/>
    <cellStyle name="Normal 7 2 5 3 2" xfId="6509"/>
    <cellStyle name="Normal 7 2 5 3 2 2" xfId="20316"/>
    <cellStyle name="Normal 7 2 5 3 2 2 2" xfId="44878"/>
    <cellStyle name="Normal 7 2 5 3 2 3" xfId="13899"/>
    <cellStyle name="Normal 7 2 5 3 2 3 2" xfId="38801"/>
    <cellStyle name="Normal 7 2 5 3 2 4" xfId="10458"/>
    <cellStyle name="Normal 7 2 5 3 2 4 2" xfId="35475"/>
    <cellStyle name="Normal 7 2 5 3 2 5" xfId="31602"/>
    <cellStyle name="Normal 7 2 5 3 3" xfId="4549"/>
    <cellStyle name="Normal 7 2 5 3 3 2" xfId="21272"/>
    <cellStyle name="Normal 7 2 5 3 3 2 2" xfId="45832"/>
    <cellStyle name="Normal 7 2 5 3 3 3" xfId="13253"/>
    <cellStyle name="Normal 7 2 5 3 3 3 2" xfId="38270"/>
    <cellStyle name="Normal 7 2 5 3 3 4" xfId="29671"/>
    <cellStyle name="Normal 7 2 5 3 4" xfId="14990"/>
    <cellStyle name="Normal 7 2 5 3 4 2" xfId="22282"/>
    <cellStyle name="Normal 7 2 5 3 4 2 2" xfId="46841"/>
    <cellStyle name="Normal 7 2 5 3 4 3" xfId="39832"/>
    <cellStyle name="Normal 7 2 5 3 5" xfId="15927"/>
    <cellStyle name="Normal 7 2 5 3 5 2" xfId="23304"/>
    <cellStyle name="Normal 7 2 5 3 5 2 2" xfId="47847"/>
    <cellStyle name="Normal 7 2 5 3 5 3" xfId="40723"/>
    <cellStyle name="Normal 7 2 5 3 6" xfId="16989"/>
    <cellStyle name="Normal 7 2 5 3 6 2" xfId="24408"/>
    <cellStyle name="Normal 7 2 5 3 6 2 2" xfId="48947"/>
    <cellStyle name="Normal 7 2 5 3 6 3" xfId="41740"/>
    <cellStyle name="Normal 7 2 5 3 7" xfId="18075"/>
    <cellStyle name="Normal 7 2 5 3 7 2" xfId="25514"/>
    <cellStyle name="Normal 7 2 5 3 7 2 2" xfId="50037"/>
    <cellStyle name="Normal 7 2 5 3 7 3" xfId="42771"/>
    <cellStyle name="Normal 7 2 5 3 8" xfId="19964"/>
    <cellStyle name="Normal 7 2 5 3 8 2" xfId="44533"/>
    <cellStyle name="Normal 7 2 5 3 9" xfId="8505"/>
    <cellStyle name="Normal 7 2 5 3 9 2" xfId="33522"/>
    <cellStyle name="Normal 7 2 5 4" xfId="2232"/>
    <cellStyle name="Normal 7 2 5 4 10" xfId="27817"/>
    <cellStyle name="Normal 7 2 5 4 2" xfId="6597"/>
    <cellStyle name="Normal 7 2 5 4 2 2" xfId="20394"/>
    <cellStyle name="Normal 7 2 5 4 2 2 2" xfId="44956"/>
    <cellStyle name="Normal 7 2 5 4 2 3" xfId="13962"/>
    <cellStyle name="Normal 7 2 5 4 2 3 2" xfId="38857"/>
    <cellStyle name="Normal 7 2 5 4 2 4" xfId="10536"/>
    <cellStyle name="Normal 7 2 5 4 2 4 2" xfId="35553"/>
    <cellStyle name="Normal 7 2 5 4 2 5" xfId="31680"/>
    <cellStyle name="Normal 7 2 5 4 3" xfId="4627"/>
    <cellStyle name="Normal 7 2 5 4 3 2" xfId="21351"/>
    <cellStyle name="Normal 7 2 5 4 3 2 2" xfId="45910"/>
    <cellStyle name="Normal 7 2 5 4 3 3" xfId="13254"/>
    <cellStyle name="Normal 7 2 5 4 3 3 2" xfId="38271"/>
    <cellStyle name="Normal 7 2 5 4 3 4" xfId="29749"/>
    <cellStyle name="Normal 7 2 5 4 4" xfId="15051"/>
    <cellStyle name="Normal 7 2 5 4 4 2" xfId="22345"/>
    <cellStyle name="Normal 7 2 5 4 4 2 2" xfId="46904"/>
    <cellStyle name="Normal 7 2 5 4 4 3" xfId="39893"/>
    <cellStyle name="Normal 7 2 5 4 5" xfId="15990"/>
    <cellStyle name="Normal 7 2 5 4 5 2" xfId="23382"/>
    <cellStyle name="Normal 7 2 5 4 5 2 2" xfId="47925"/>
    <cellStyle name="Normal 7 2 5 4 5 3" xfId="40786"/>
    <cellStyle name="Normal 7 2 5 4 6" xfId="17056"/>
    <cellStyle name="Normal 7 2 5 4 6 2" xfId="24474"/>
    <cellStyle name="Normal 7 2 5 4 6 2 2" xfId="49013"/>
    <cellStyle name="Normal 7 2 5 4 6 3" xfId="41806"/>
    <cellStyle name="Normal 7 2 5 4 7" xfId="18150"/>
    <cellStyle name="Normal 7 2 5 4 7 2" xfId="25592"/>
    <cellStyle name="Normal 7 2 5 4 7 2 2" xfId="50115"/>
    <cellStyle name="Normal 7 2 5 4 7 3" xfId="42846"/>
    <cellStyle name="Normal 7 2 5 4 8" xfId="20034"/>
    <cellStyle name="Normal 7 2 5 4 8 2" xfId="44599"/>
    <cellStyle name="Normal 7 2 5 4 9" xfId="8583"/>
    <cellStyle name="Normal 7 2 5 4 9 2" xfId="33600"/>
    <cellStyle name="Normal 7 2 5 5" xfId="2342"/>
    <cellStyle name="Normal 7 2 5 5 10" xfId="27911"/>
    <cellStyle name="Normal 7 2 5 5 2" xfId="6691"/>
    <cellStyle name="Normal 7 2 5 5 2 2" xfId="20489"/>
    <cellStyle name="Normal 7 2 5 5 2 2 2" xfId="45050"/>
    <cellStyle name="Normal 7 2 5 5 2 3" xfId="14005"/>
    <cellStyle name="Normal 7 2 5 5 2 3 2" xfId="38899"/>
    <cellStyle name="Normal 7 2 5 5 2 4" xfId="10630"/>
    <cellStyle name="Normal 7 2 5 5 2 4 2" xfId="35647"/>
    <cellStyle name="Normal 7 2 5 5 2 5" xfId="31774"/>
    <cellStyle name="Normal 7 2 5 5 3" xfId="4721"/>
    <cellStyle name="Normal 7 2 5 5 3 2" xfId="21445"/>
    <cellStyle name="Normal 7 2 5 5 3 2 2" xfId="46004"/>
    <cellStyle name="Normal 7 2 5 5 3 3" xfId="13255"/>
    <cellStyle name="Normal 7 2 5 5 3 3 2" xfId="38272"/>
    <cellStyle name="Normal 7 2 5 5 3 4" xfId="29843"/>
    <cellStyle name="Normal 7 2 5 5 4" xfId="15098"/>
    <cellStyle name="Normal 7 2 5 5 4 2" xfId="22443"/>
    <cellStyle name="Normal 7 2 5 5 4 2 2" xfId="46998"/>
    <cellStyle name="Normal 7 2 5 5 4 3" xfId="39935"/>
    <cellStyle name="Normal 7 2 5 5 5" xfId="16085"/>
    <cellStyle name="Normal 7 2 5 5 5 2" xfId="23476"/>
    <cellStyle name="Normal 7 2 5 5 5 2 2" xfId="48019"/>
    <cellStyle name="Normal 7 2 5 5 5 3" xfId="40880"/>
    <cellStyle name="Normal 7 2 5 5 6" xfId="17150"/>
    <cellStyle name="Normal 7 2 5 5 6 2" xfId="24568"/>
    <cellStyle name="Normal 7 2 5 5 6 2 2" xfId="49107"/>
    <cellStyle name="Normal 7 2 5 5 6 3" xfId="41900"/>
    <cellStyle name="Normal 7 2 5 5 7" xfId="18244"/>
    <cellStyle name="Normal 7 2 5 5 7 2" xfId="25686"/>
    <cellStyle name="Normal 7 2 5 5 7 2 2" xfId="50209"/>
    <cellStyle name="Normal 7 2 5 5 7 3" xfId="42940"/>
    <cellStyle name="Normal 7 2 5 5 8" xfId="19210"/>
    <cellStyle name="Normal 7 2 5 5 8 2" xfId="43803"/>
    <cellStyle name="Normal 7 2 5 5 9" xfId="8677"/>
    <cellStyle name="Normal 7 2 5 5 9 2" xfId="33694"/>
    <cellStyle name="Normal 7 2 5 6" xfId="5749"/>
    <cellStyle name="Normal 7 2 5 6 2" xfId="20068"/>
    <cellStyle name="Normal 7 2 5 6 2 2" xfId="44632"/>
    <cellStyle name="Normal 7 2 5 6 3" xfId="13713"/>
    <cellStyle name="Normal 7 2 5 6 3 2" xfId="38657"/>
    <cellStyle name="Normal 7 2 5 6 4" xfId="9715"/>
    <cellStyle name="Normal 7 2 5 6 4 2" xfId="34732"/>
    <cellStyle name="Normal 7 2 5 6 5" xfId="30859"/>
    <cellStyle name="Normal 7 2 5 7" xfId="3806"/>
    <cellStyle name="Normal 7 2 5 7 2" xfId="20531"/>
    <cellStyle name="Normal 7 2 5 7 2 2" xfId="45092"/>
    <cellStyle name="Normal 7 2 5 7 3" xfId="13256"/>
    <cellStyle name="Normal 7 2 5 7 3 2" xfId="38273"/>
    <cellStyle name="Normal 7 2 5 7 4" xfId="28928"/>
    <cellStyle name="Normal 7 2 5 8" xfId="14760"/>
    <cellStyle name="Normal 7 2 5 8 2" xfId="21558"/>
    <cellStyle name="Normal 7 2 5 8 2 2" xfId="46117"/>
    <cellStyle name="Normal 7 2 5 8 3" xfId="39605"/>
    <cellStyle name="Normal 7 2 5 9" xfId="15200"/>
    <cellStyle name="Normal 7 2 5 9 2" xfId="22575"/>
    <cellStyle name="Normal 7 2 5 9 2 2" xfId="47119"/>
    <cellStyle name="Normal 7 2 5 9 3" xfId="40003"/>
    <cellStyle name="Normal 7 2 6" xfId="770"/>
    <cellStyle name="Normal 7 2 6 10" xfId="7770"/>
    <cellStyle name="Normal 7 2 6 10 2" xfId="32788"/>
    <cellStyle name="Normal 7 2 6 11" xfId="27005"/>
    <cellStyle name="Normal 7 2 6 2" xfId="5758"/>
    <cellStyle name="Normal 7 2 6 2 2" xfId="19219"/>
    <cellStyle name="Normal 7 2 6 2 2 2" xfId="43812"/>
    <cellStyle name="Normal 7 2 6 2 3" xfId="13687"/>
    <cellStyle name="Normal 7 2 6 2 3 2" xfId="38649"/>
    <cellStyle name="Normal 7 2 6 2 4" xfId="9724"/>
    <cellStyle name="Normal 7 2 6 2 4 2" xfId="34741"/>
    <cellStyle name="Normal 7 2 6 2 5" xfId="30868"/>
    <cellStyle name="Normal 7 2 6 3" xfId="3815"/>
    <cellStyle name="Normal 7 2 6 3 2" xfId="20074"/>
    <cellStyle name="Normal 7 2 6 3 2 2" xfId="44638"/>
    <cellStyle name="Normal 7 2 6 3 3" xfId="13257"/>
    <cellStyle name="Normal 7 2 6 3 3 2" xfId="38274"/>
    <cellStyle name="Normal 7 2 6 3 4" xfId="28937"/>
    <cellStyle name="Normal 7 2 6 4" xfId="14034"/>
    <cellStyle name="Normal 7 2 6 4 2" xfId="20540"/>
    <cellStyle name="Normal 7 2 6 4 2 2" xfId="45101"/>
    <cellStyle name="Normal 7 2 6 4 3" xfId="38915"/>
    <cellStyle name="Normal 7 2 6 5" xfId="14767"/>
    <cellStyle name="Normal 7 2 6 5 2" xfId="21567"/>
    <cellStyle name="Normal 7 2 6 5 2 2" xfId="46126"/>
    <cellStyle name="Normal 7 2 6 5 3" xfId="39612"/>
    <cellStyle name="Normal 7 2 6 6" xfId="15208"/>
    <cellStyle name="Normal 7 2 6 6 2" xfId="22584"/>
    <cellStyle name="Normal 7 2 6 6 2 2" xfId="47128"/>
    <cellStyle name="Normal 7 2 6 6 3" xfId="40011"/>
    <cellStyle name="Normal 7 2 6 7" xfId="16262"/>
    <cellStyle name="Normal 7 2 6 7 2" xfId="23674"/>
    <cellStyle name="Normal 7 2 6 7 2 2" xfId="48213"/>
    <cellStyle name="Normal 7 2 6 7 3" xfId="41021"/>
    <cellStyle name="Normal 7 2 6 8" xfId="17340"/>
    <cellStyle name="Normal 7 2 6 8 2" xfId="24780"/>
    <cellStyle name="Normal 7 2 6 8 2 2" xfId="49303"/>
    <cellStyle name="Normal 7 2 6 8 3" xfId="42041"/>
    <cellStyle name="Normal 7 2 6 9" xfId="19119"/>
    <cellStyle name="Normal 7 2 6 9 2" xfId="43716"/>
    <cellStyle name="Normal 7 2 7" xfId="1823"/>
    <cellStyle name="Normal 7 2 7 2" xfId="13728"/>
    <cellStyle name="Normal 7 2 7 3" xfId="19063"/>
    <cellStyle name="Normal 7 2 7 3 2" xfId="43674"/>
    <cellStyle name="Normal 7 2 7 4" xfId="13607"/>
    <cellStyle name="Normal 7 2 7 4 2" xfId="38586"/>
    <cellStyle name="Normal 7 2 8" xfId="2013"/>
    <cellStyle name="Normal 7 2 8 10" xfId="27706"/>
    <cellStyle name="Normal 7 2 8 2" xfId="6476"/>
    <cellStyle name="Normal 7 2 8 2 2" xfId="20283"/>
    <cellStyle name="Normal 7 2 8 2 2 2" xfId="44845"/>
    <cellStyle name="Normal 7 2 8 2 3" xfId="13883"/>
    <cellStyle name="Normal 7 2 8 2 3 2" xfId="38785"/>
    <cellStyle name="Normal 7 2 8 2 4" xfId="10425"/>
    <cellStyle name="Normal 7 2 8 2 4 2" xfId="35442"/>
    <cellStyle name="Normal 7 2 8 2 5" xfId="31569"/>
    <cellStyle name="Normal 7 2 8 3" xfId="4516"/>
    <cellStyle name="Normal 7 2 8 3 2" xfId="21239"/>
    <cellStyle name="Normal 7 2 8 3 2 2" xfId="45799"/>
    <cellStyle name="Normal 7 2 8 3 3" xfId="13258"/>
    <cellStyle name="Normal 7 2 8 3 3 2" xfId="38275"/>
    <cellStyle name="Normal 7 2 8 3 4" xfId="29638"/>
    <cellStyle name="Normal 7 2 8 4" xfId="14957"/>
    <cellStyle name="Normal 7 2 8 4 2" xfId="22249"/>
    <cellStyle name="Normal 7 2 8 4 2 2" xfId="46808"/>
    <cellStyle name="Normal 7 2 8 4 3" xfId="39799"/>
    <cellStyle name="Normal 7 2 8 5" xfId="15894"/>
    <cellStyle name="Normal 7 2 8 5 2" xfId="23271"/>
    <cellStyle name="Normal 7 2 8 5 2 2" xfId="47814"/>
    <cellStyle name="Normal 7 2 8 5 3" xfId="40690"/>
    <cellStyle name="Normal 7 2 8 6" xfId="16956"/>
    <cellStyle name="Normal 7 2 8 6 2" xfId="24375"/>
    <cellStyle name="Normal 7 2 8 6 2 2" xfId="48914"/>
    <cellStyle name="Normal 7 2 8 6 3" xfId="41707"/>
    <cellStyle name="Normal 7 2 8 7" xfId="18042"/>
    <cellStyle name="Normal 7 2 8 7 2" xfId="25481"/>
    <cellStyle name="Normal 7 2 8 7 2 2" xfId="50004"/>
    <cellStyle name="Normal 7 2 8 7 3" xfId="42738"/>
    <cellStyle name="Normal 7 2 8 8" xfId="19931"/>
    <cellStyle name="Normal 7 2 8 8 2" xfId="44500"/>
    <cellStyle name="Normal 7 2 8 9" xfId="8472"/>
    <cellStyle name="Normal 7 2 8 9 2" xfId="33489"/>
    <cellStyle name="Normal 7 2 9" xfId="2063"/>
    <cellStyle name="Normal 7 2 9 10" xfId="27751"/>
    <cellStyle name="Normal 7 2 9 2" xfId="6521"/>
    <cellStyle name="Normal 7 2 9 2 2" xfId="20328"/>
    <cellStyle name="Normal 7 2 9 2 2 2" xfId="44890"/>
    <cellStyle name="Normal 7 2 9 2 3" xfId="13911"/>
    <cellStyle name="Normal 7 2 9 2 3 2" xfId="38808"/>
    <cellStyle name="Normal 7 2 9 2 4" xfId="10470"/>
    <cellStyle name="Normal 7 2 9 2 4 2" xfId="35487"/>
    <cellStyle name="Normal 7 2 9 2 5" xfId="31614"/>
    <cellStyle name="Normal 7 2 9 3" xfId="4561"/>
    <cellStyle name="Normal 7 2 9 3 2" xfId="21284"/>
    <cellStyle name="Normal 7 2 9 3 2 2" xfId="45844"/>
    <cellStyle name="Normal 7 2 9 3 3" xfId="13259"/>
    <cellStyle name="Normal 7 2 9 3 3 2" xfId="38276"/>
    <cellStyle name="Normal 7 2 9 3 4" xfId="29683"/>
    <cellStyle name="Normal 7 2 9 4" xfId="15002"/>
    <cellStyle name="Normal 7 2 9 4 2" xfId="22294"/>
    <cellStyle name="Normal 7 2 9 4 2 2" xfId="46853"/>
    <cellStyle name="Normal 7 2 9 4 3" xfId="39844"/>
    <cellStyle name="Normal 7 2 9 5" xfId="15939"/>
    <cellStyle name="Normal 7 2 9 5 2" xfId="23316"/>
    <cellStyle name="Normal 7 2 9 5 2 2" xfId="47859"/>
    <cellStyle name="Normal 7 2 9 5 3" xfId="40735"/>
    <cellStyle name="Normal 7 2 9 6" xfId="17001"/>
    <cellStyle name="Normal 7 2 9 6 2" xfId="24420"/>
    <cellStyle name="Normal 7 2 9 6 2 2" xfId="48959"/>
    <cellStyle name="Normal 7 2 9 6 3" xfId="41752"/>
    <cellStyle name="Normal 7 2 9 7" xfId="18087"/>
    <cellStyle name="Normal 7 2 9 7 2" xfId="25526"/>
    <cellStyle name="Normal 7 2 9 7 2 2" xfId="50049"/>
    <cellStyle name="Normal 7 2 9 7 3" xfId="42783"/>
    <cellStyle name="Normal 7 2 9 8" xfId="19976"/>
    <cellStyle name="Normal 7 2 9 8 2" xfId="44545"/>
    <cellStyle name="Normal 7 2 9 9" xfId="8517"/>
    <cellStyle name="Normal 7 2 9 9 2" xfId="33534"/>
    <cellStyle name="Normal 7 20" xfId="2657"/>
    <cellStyle name="Normal 7 21" xfId="3256"/>
    <cellStyle name="Normal 7 21 2" xfId="7421"/>
    <cellStyle name="Normal 7 21 2 2" xfId="26407"/>
    <cellStyle name="Normal 7 21 2 2 2" xfId="50930"/>
    <cellStyle name="Normal 7 21 2 3" xfId="11351"/>
    <cellStyle name="Normal 7 21 2 3 2" xfId="36368"/>
    <cellStyle name="Normal 7 21 2 4" xfId="32495"/>
    <cellStyle name="Normal 7 21 3" xfId="5442"/>
    <cellStyle name="Normal 7 21 3 2" xfId="13260"/>
    <cellStyle name="Normal 7 21 3 2 2" xfId="38277"/>
    <cellStyle name="Normal 7 21 3 3" xfId="30564"/>
    <cellStyle name="Normal 7 21 4" xfId="9408"/>
    <cellStyle name="Normal 7 21 4 2" xfId="34425"/>
    <cellStyle name="Normal 7 21 5" xfId="28632"/>
    <cellStyle name="Normal 7 22" xfId="3344"/>
    <cellStyle name="Normal 7 22 2" xfId="7505"/>
    <cellStyle name="Normal 7 22 2 2" xfId="26492"/>
    <cellStyle name="Normal 7 22 2 2 2" xfId="51014"/>
    <cellStyle name="Normal 7 22 2 3" xfId="11435"/>
    <cellStyle name="Normal 7 22 2 3 2" xfId="36452"/>
    <cellStyle name="Normal 7 22 2 4" xfId="32579"/>
    <cellStyle name="Normal 7 22 3" xfId="5526"/>
    <cellStyle name="Normal 7 22 3 2" xfId="13261"/>
    <cellStyle name="Normal 7 22 3 2 2" xfId="38278"/>
    <cellStyle name="Normal 7 22 3 3" xfId="30648"/>
    <cellStyle name="Normal 7 22 4" xfId="9493"/>
    <cellStyle name="Normal 7 22 4 2" xfId="34510"/>
    <cellStyle name="Normal 7 22 5" xfId="28716"/>
    <cellStyle name="Normal 7 23" xfId="3430"/>
    <cellStyle name="Normal 7 23 2" xfId="7577"/>
    <cellStyle name="Normal 7 23 2 2" xfId="26949"/>
    <cellStyle name="Normal 7 23 2 2 2" xfId="51121"/>
    <cellStyle name="Normal 7 23 2 3" xfId="11507"/>
    <cellStyle name="Normal 7 23 2 3 2" xfId="36524"/>
    <cellStyle name="Normal 7 23 2 4" xfId="32651"/>
    <cellStyle name="Normal 7 23 3" xfId="5598"/>
    <cellStyle name="Normal 7 23 3 2" xfId="13262"/>
    <cellStyle name="Normal 7 23 3 2 2" xfId="38279"/>
    <cellStyle name="Normal 7 23 3 3" xfId="30720"/>
    <cellStyle name="Normal 7 23 4" xfId="26608"/>
    <cellStyle name="Normal 7 23 5" xfId="9573"/>
    <cellStyle name="Normal 7 23 5 2" xfId="34590"/>
    <cellStyle name="Normal 7 23 6" xfId="28788"/>
    <cellStyle name="Normal 7 24" xfId="516"/>
    <cellStyle name="Normal 7 24 2" xfId="19012"/>
    <cellStyle name="Normal 7 25" xfId="3741"/>
    <cellStyle name="Normal 7 25 2" xfId="26830"/>
    <cellStyle name="Normal 7 3" xfId="640"/>
    <cellStyle name="Normal 7 3 10" xfId="2362"/>
    <cellStyle name="Normal 7 3 10 2" xfId="6706"/>
    <cellStyle name="Normal 7 3 10 2 2" xfId="21460"/>
    <cellStyle name="Normal 7 3 10 2 2 2" xfId="46019"/>
    <cellStyle name="Normal 7 3 10 2 3" xfId="14682"/>
    <cellStyle name="Normal 7 3 10 2 3 2" xfId="39546"/>
    <cellStyle name="Normal 7 3 10 2 4" xfId="10645"/>
    <cellStyle name="Normal 7 3 10 2 4 2" xfId="35662"/>
    <cellStyle name="Normal 7 3 10 2 5" xfId="31789"/>
    <cellStyle name="Normal 7 3 10 3" xfId="4736"/>
    <cellStyle name="Normal 7 3 10 3 2" xfId="22463"/>
    <cellStyle name="Normal 7 3 10 3 2 2" xfId="47013"/>
    <cellStyle name="Normal 7 3 10 3 3" xfId="13263"/>
    <cellStyle name="Normal 7 3 10 3 3 2" xfId="38280"/>
    <cellStyle name="Normal 7 3 10 3 4" xfId="29858"/>
    <cellStyle name="Normal 7 3 10 4" xfId="16097"/>
    <cellStyle name="Normal 7 3 10 4 2" xfId="23491"/>
    <cellStyle name="Normal 7 3 10 4 2 2" xfId="48034"/>
    <cellStyle name="Normal 7 3 10 4 3" xfId="40892"/>
    <cellStyle name="Normal 7 3 10 5" xfId="17165"/>
    <cellStyle name="Normal 7 3 10 5 2" xfId="24583"/>
    <cellStyle name="Normal 7 3 10 5 2 2" xfId="49122"/>
    <cellStyle name="Normal 7 3 10 5 3" xfId="41915"/>
    <cellStyle name="Normal 7 3 10 6" xfId="18259"/>
    <cellStyle name="Normal 7 3 10 6 2" xfId="25701"/>
    <cellStyle name="Normal 7 3 10 6 2 2" xfId="50224"/>
    <cellStyle name="Normal 7 3 10 6 3" xfId="42955"/>
    <cellStyle name="Normal 7 3 10 7" xfId="20048"/>
    <cellStyle name="Normal 7 3 10 7 2" xfId="44612"/>
    <cellStyle name="Normal 7 3 10 8" xfId="8692"/>
    <cellStyle name="Normal 7 3 10 8 2" xfId="33709"/>
    <cellStyle name="Normal 7 3 10 9" xfId="27926"/>
    <cellStyle name="Normal 7 3 11" xfId="2448"/>
    <cellStyle name="Normal 7 3 11 2" xfId="6780"/>
    <cellStyle name="Normal 7 3 11 2 2" xfId="23566"/>
    <cellStyle name="Normal 7 3 11 2 2 2" xfId="48108"/>
    <cellStyle name="Normal 7 3 11 2 3" xfId="16145"/>
    <cellStyle name="Normal 7 3 11 2 3 2" xfId="40937"/>
    <cellStyle name="Normal 7 3 11 2 4" xfId="10719"/>
    <cellStyle name="Normal 7 3 11 2 4 2" xfId="35736"/>
    <cellStyle name="Normal 7 3 11 2 5" xfId="31863"/>
    <cellStyle name="Normal 7 3 11 3" xfId="4810"/>
    <cellStyle name="Normal 7 3 11 3 2" xfId="24657"/>
    <cellStyle name="Normal 7 3 11 3 2 2" xfId="49196"/>
    <cellStyle name="Normal 7 3 11 3 3" xfId="13264"/>
    <cellStyle name="Normal 7 3 11 3 3 2" xfId="38281"/>
    <cellStyle name="Normal 7 3 11 3 4" xfId="29932"/>
    <cellStyle name="Normal 7 3 11 4" xfId="18331"/>
    <cellStyle name="Normal 7 3 11 4 2" xfId="25775"/>
    <cellStyle name="Normal 7 3 11 4 2 2" xfId="50298"/>
    <cellStyle name="Normal 7 3 11 4 3" xfId="43026"/>
    <cellStyle name="Normal 7 3 11 5" xfId="20501"/>
    <cellStyle name="Normal 7 3 11 5 2" xfId="45062"/>
    <cellStyle name="Normal 7 3 11 6" xfId="8766"/>
    <cellStyle name="Normal 7 3 11 6 2" xfId="33783"/>
    <cellStyle name="Normal 7 3 11 7" xfId="28000"/>
    <cellStyle name="Normal 7 3 12" xfId="3354"/>
    <cellStyle name="Normal 7 3 12 2" xfId="7514"/>
    <cellStyle name="Normal 7 3 12 2 2" xfId="26501"/>
    <cellStyle name="Normal 7 3 12 2 2 2" xfId="51023"/>
    <cellStyle name="Normal 7 3 12 2 3" xfId="18908"/>
    <cellStyle name="Normal 7 3 12 2 3 2" xfId="43601"/>
    <cellStyle name="Normal 7 3 12 2 4" xfId="11444"/>
    <cellStyle name="Normal 7 3 12 2 4 2" xfId="36461"/>
    <cellStyle name="Normal 7 3 12 2 5" xfId="32588"/>
    <cellStyle name="Normal 7 3 12 3" xfId="5535"/>
    <cellStyle name="Normal 7 3 12 3 2" xfId="13265"/>
    <cellStyle name="Normal 7 3 12 3 2 2" xfId="38282"/>
    <cellStyle name="Normal 7 3 12 3 3" xfId="30657"/>
    <cellStyle name="Normal 7 3 12 4" xfId="9503"/>
    <cellStyle name="Normal 7 3 12 4 2" xfId="34520"/>
    <cellStyle name="Normal 7 3 12 5" xfId="28725"/>
    <cellStyle name="Normal 7 3 13" xfId="5719"/>
    <cellStyle name="Normal 7 3 13 2" xfId="22550"/>
    <cellStyle name="Normal 7 3 13 2 2" xfId="47094"/>
    <cellStyle name="Normal 7 3 13 3" xfId="15182"/>
    <cellStyle name="Normal 7 3 13 3 2" xfId="39986"/>
    <cellStyle name="Normal 7 3 13 4" xfId="9685"/>
    <cellStyle name="Normal 7 3 13 4 2" xfId="34702"/>
    <cellStyle name="Normal 7 3 13 5" xfId="30829"/>
    <cellStyle name="Normal 7 3 14" xfId="3776"/>
    <cellStyle name="Normal 7 3 14 2" xfId="23635"/>
    <cellStyle name="Normal 7 3 14 2 2" xfId="48174"/>
    <cellStyle name="Normal 7 3 14 3" xfId="13266"/>
    <cellStyle name="Normal 7 3 14 3 2" xfId="38283"/>
    <cellStyle name="Normal 7 3 14 4" xfId="28898"/>
    <cellStyle name="Normal 7 3 15" xfId="17302"/>
    <cellStyle name="Normal 7 3 15 2" xfId="24741"/>
    <cellStyle name="Normal 7 3 15 2 2" xfId="49264"/>
    <cellStyle name="Normal 7 3 15 3" xfId="42004"/>
    <cellStyle name="Normal 7 3 16" xfId="19045"/>
    <cellStyle name="Normal 7 3 16 2" xfId="43658"/>
    <cellStyle name="Normal 7 3 17" xfId="26708"/>
    <cellStyle name="Normal 7 3 17 2" xfId="51086"/>
    <cellStyle name="Normal 7 3 18" xfId="7731"/>
    <cellStyle name="Normal 7 3 18 2" xfId="32749"/>
    <cellStyle name="Normal 7 3 19" xfId="26966"/>
    <cellStyle name="Normal 7 3 2" xfId="740"/>
    <cellStyle name="Normal 7 3 2 10" xfId="16259"/>
    <cellStyle name="Normal 7 3 2 10 2" xfId="23671"/>
    <cellStyle name="Normal 7 3 2 10 2 2" xfId="48210"/>
    <cellStyle name="Normal 7 3 2 10 3" xfId="41018"/>
    <cellStyle name="Normal 7 3 2 11" xfId="17336"/>
    <cellStyle name="Normal 7 3 2 11 2" xfId="24777"/>
    <cellStyle name="Normal 7 3 2 11 2 2" xfId="49300"/>
    <cellStyle name="Normal 7 3 2 11 3" xfId="42038"/>
    <cellStyle name="Normal 7 3 2 12" xfId="19053"/>
    <cellStyle name="Normal 7 3 2 12 2" xfId="43665"/>
    <cellStyle name="Normal 7 3 2 13" xfId="7767"/>
    <cellStyle name="Normal 7 3 2 13 2" xfId="32785"/>
    <cellStyle name="Normal 7 3 2 14" xfId="27002"/>
    <cellStyle name="Normal 7 3 2 2" xfId="809"/>
    <cellStyle name="Normal 7 3 2 2 10" xfId="7809"/>
    <cellStyle name="Normal 7 3 2 2 10 2" xfId="32827"/>
    <cellStyle name="Normal 7 3 2 2 11" xfId="27044"/>
    <cellStyle name="Normal 7 3 2 2 2" xfId="5797"/>
    <cellStyle name="Normal 7 3 2 2 2 2" xfId="19258"/>
    <cellStyle name="Normal 7 3 2 2 2 2 2" xfId="43851"/>
    <cellStyle name="Normal 7 3 2 2 2 3" xfId="13655"/>
    <cellStyle name="Normal 7 3 2 2 2 3 2" xfId="38617"/>
    <cellStyle name="Normal 7 3 2 2 2 4" xfId="9763"/>
    <cellStyle name="Normal 7 3 2 2 2 4 2" xfId="34780"/>
    <cellStyle name="Normal 7 3 2 2 2 5" xfId="30907"/>
    <cellStyle name="Normal 7 3 2 2 3" xfId="3854"/>
    <cellStyle name="Normal 7 3 2 2 3 2" xfId="20113"/>
    <cellStyle name="Normal 7 3 2 2 3 2 2" xfId="44677"/>
    <cellStyle name="Normal 7 3 2 2 3 3" xfId="13267"/>
    <cellStyle name="Normal 7 3 2 2 3 3 2" xfId="38284"/>
    <cellStyle name="Normal 7 3 2 2 3 4" xfId="28976"/>
    <cellStyle name="Normal 7 3 2 2 4" xfId="14073"/>
    <cellStyle name="Normal 7 3 2 2 4 2" xfId="20579"/>
    <cellStyle name="Normal 7 3 2 2 4 2 2" xfId="45140"/>
    <cellStyle name="Normal 7 3 2 2 4 3" xfId="38954"/>
    <cellStyle name="Normal 7 3 2 2 5" xfId="14806"/>
    <cellStyle name="Normal 7 3 2 2 5 2" xfId="21606"/>
    <cellStyle name="Normal 7 3 2 2 5 2 2" xfId="46165"/>
    <cellStyle name="Normal 7 3 2 2 5 3" xfId="39651"/>
    <cellStyle name="Normal 7 3 2 2 6" xfId="15247"/>
    <cellStyle name="Normal 7 3 2 2 6 2" xfId="22623"/>
    <cellStyle name="Normal 7 3 2 2 6 2 2" xfId="47167"/>
    <cellStyle name="Normal 7 3 2 2 6 3" xfId="40050"/>
    <cellStyle name="Normal 7 3 2 2 7" xfId="16301"/>
    <cellStyle name="Normal 7 3 2 2 7 2" xfId="23713"/>
    <cellStyle name="Normal 7 3 2 2 7 2 2" xfId="48252"/>
    <cellStyle name="Normal 7 3 2 2 7 3" xfId="41060"/>
    <cellStyle name="Normal 7 3 2 2 8" xfId="17379"/>
    <cellStyle name="Normal 7 3 2 2 8 2" xfId="24819"/>
    <cellStyle name="Normal 7 3 2 2 8 2 2" xfId="49342"/>
    <cellStyle name="Normal 7 3 2 2 8 3" xfId="42080"/>
    <cellStyle name="Normal 7 3 2 2 9" xfId="19158"/>
    <cellStyle name="Normal 7 3 2 2 9 2" xfId="43755"/>
    <cellStyle name="Normal 7 3 2 3" xfId="2052"/>
    <cellStyle name="Normal 7 3 2 3 10" xfId="8511"/>
    <cellStyle name="Normal 7 3 2 3 10 2" xfId="33528"/>
    <cellStyle name="Normal 7 3 2 3 11" xfId="27745"/>
    <cellStyle name="Normal 7 3 2 3 2" xfId="6515"/>
    <cellStyle name="Normal 7 3 2 3 2 2" xfId="19970"/>
    <cellStyle name="Normal 7 3 2 3 2 2 2" xfId="44539"/>
    <cellStyle name="Normal 7 3 2 3 2 3" xfId="13643"/>
    <cellStyle name="Normal 7 3 2 3 2 3 2" xfId="38609"/>
    <cellStyle name="Normal 7 3 2 3 2 4" xfId="10464"/>
    <cellStyle name="Normal 7 3 2 3 2 4 2" xfId="35481"/>
    <cellStyle name="Normal 7 3 2 3 2 5" xfId="31608"/>
    <cellStyle name="Normal 7 3 2 3 3" xfId="4555"/>
    <cellStyle name="Normal 7 3 2 3 3 2" xfId="20322"/>
    <cellStyle name="Normal 7 3 2 3 3 2 2" xfId="44884"/>
    <cellStyle name="Normal 7 3 2 3 3 3" xfId="13268"/>
    <cellStyle name="Normal 7 3 2 3 3 3 2" xfId="38285"/>
    <cellStyle name="Normal 7 3 2 3 3 4" xfId="29677"/>
    <cellStyle name="Normal 7 3 2 3 4" xfId="14617"/>
    <cellStyle name="Normal 7 3 2 3 4 2" xfId="21278"/>
    <cellStyle name="Normal 7 3 2 3 4 2 2" xfId="45838"/>
    <cellStyle name="Normal 7 3 2 3 4 3" xfId="39486"/>
    <cellStyle name="Normal 7 3 2 3 5" xfId="14996"/>
    <cellStyle name="Normal 7 3 2 3 5 2" xfId="22288"/>
    <cellStyle name="Normal 7 3 2 3 5 2 2" xfId="46847"/>
    <cellStyle name="Normal 7 3 2 3 5 3" xfId="39838"/>
    <cellStyle name="Normal 7 3 2 3 6" xfId="15933"/>
    <cellStyle name="Normal 7 3 2 3 6 2" xfId="23310"/>
    <cellStyle name="Normal 7 3 2 3 6 2 2" xfId="47853"/>
    <cellStyle name="Normal 7 3 2 3 6 3" xfId="40729"/>
    <cellStyle name="Normal 7 3 2 3 7" xfId="16995"/>
    <cellStyle name="Normal 7 3 2 3 7 2" xfId="24414"/>
    <cellStyle name="Normal 7 3 2 3 7 2 2" xfId="48953"/>
    <cellStyle name="Normal 7 3 2 3 7 3" xfId="41746"/>
    <cellStyle name="Normal 7 3 2 3 8" xfId="18081"/>
    <cellStyle name="Normal 7 3 2 3 8 2" xfId="25520"/>
    <cellStyle name="Normal 7 3 2 3 8 2 2" xfId="50043"/>
    <cellStyle name="Normal 7 3 2 3 8 3" xfId="42777"/>
    <cellStyle name="Normal 7 3 2 3 9" xfId="19114"/>
    <cellStyle name="Normal 7 3 2 3 9 2" xfId="43713"/>
    <cellStyle name="Normal 7 3 2 4" xfId="2238"/>
    <cellStyle name="Normal 7 3 2 4 10" xfId="27823"/>
    <cellStyle name="Normal 7 3 2 4 2" xfId="6603"/>
    <cellStyle name="Normal 7 3 2 4 2 2" xfId="20400"/>
    <cellStyle name="Normal 7 3 2 4 2 2 2" xfId="44962"/>
    <cellStyle name="Normal 7 3 2 4 2 3" xfId="13968"/>
    <cellStyle name="Normal 7 3 2 4 2 3 2" xfId="38863"/>
    <cellStyle name="Normal 7 3 2 4 2 4" xfId="10542"/>
    <cellStyle name="Normal 7 3 2 4 2 4 2" xfId="35559"/>
    <cellStyle name="Normal 7 3 2 4 2 5" xfId="31686"/>
    <cellStyle name="Normal 7 3 2 4 3" xfId="4633"/>
    <cellStyle name="Normal 7 3 2 4 3 2" xfId="21357"/>
    <cellStyle name="Normal 7 3 2 4 3 2 2" xfId="45916"/>
    <cellStyle name="Normal 7 3 2 4 3 3" xfId="13269"/>
    <cellStyle name="Normal 7 3 2 4 3 3 2" xfId="38286"/>
    <cellStyle name="Normal 7 3 2 4 3 4" xfId="29755"/>
    <cellStyle name="Normal 7 3 2 4 4" xfId="15057"/>
    <cellStyle name="Normal 7 3 2 4 4 2" xfId="22351"/>
    <cellStyle name="Normal 7 3 2 4 4 2 2" xfId="46910"/>
    <cellStyle name="Normal 7 3 2 4 4 3" xfId="39899"/>
    <cellStyle name="Normal 7 3 2 4 5" xfId="15996"/>
    <cellStyle name="Normal 7 3 2 4 5 2" xfId="23388"/>
    <cellStyle name="Normal 7 3 2 4 5 2 2" xfId="47931"/>
    <cellStyle name="Normal 7 3 2 4 5 3" xfId="40792"/>
    <cellStyle name="Normal 7 3 2 4 6" xfId="17062"/>
    <cellStyle name="Normal 7 3 2 4 6 2" xfId="24480"/>
    <cellStyle name="Normal 7 3 2 4 6 2 2" xfId="49019"/>
    <cellStyle name="Normal 7 3 2 4 6 3" xfId="41812"/>
    <cellStyle name="Normal 7 3 2 4 7" xfId="18156"/>
    <cellStyle name="Normal 7 3 2 4 7 2" xfId="25598"/>
    <cellStyle name="Normal 7 3 2 4 7 2 2" xfId="50121"/>
    <cellStyle name="Normal 7 3 2 4 7 3" xfId="42852"/>
    <cellStyle name="Normal 7 3 2 4 8" xfId="20040"/>
    <cellStyle name="Normal 7 3 2 4 8 2" xfId="44605"/>
    <cellStyle name="Normal 7 3 2 4 9" xfId="8589"/>
    <cellStyle name="Normal 7 3 2 4 9 2" xfId="33606"/>
    <cellStyle name="Normal 7 3 2 5" xfId="2348"/>
    <cellStyle name="Normal 7 3 2 5 10" xfId="27917"/>
    <cellStyle name="Normal 7 3 2 5 2" xfId="6697"/>
    <cellStyle name="Normal 7 3 2 5 2 2" xfId="20495"/>
    <cellStyle name="Normal 7 3 2 5 2 2 2" xfId="45056"/>
    <cellStyle name="Normal 7 3 2 5 2 3" xfId="14011"/>
    <cellStyle name="Normal 7 3 2 5 2 3 2" xfId="38905"/>
    <cellStyle name="Normal 7 3 2 5 2 4" xfId="10636"/>
    <cellStyle name="Normal 7 3 2 5 2 4 2" xfId="35653"/>
    <cellStyle name="Normal 7 3 2 5 2 5" xfId="31780"/>
    <cellStyle name="Normal 7 3 2 5 3" xfId="4727"/>
    <cellStyle name="Normal 7 3 2 5 3 2" xfId="21451"/>
    <cellStyle name="Normal 7 3 2 5 3 2 2" xfId="46010"/>
    <cellStyle name="Normal 7 3 2 5 3 3" xfId="13270"/>
    <cellStyle name="Normal 7 3 2 5 3 3 2" xfId="38287"/>
    <cellStyle name="Normal 7 3 2 5 3 4" xfId="29849"/>
    <cellStyle name="Normal 7 3 2 5 4" xfId="15104"/>
    <cellStyle name="Normal 7 3 2 5 4 2" xfId="22449"/>
    <cellStyle name="Normal 7 3 2 5 4 2 2" xfId="47004"/>
    <cellStyle name="Normal 7 3 2 5 4 3" xfId="39941"/>
    <cellStyle name="Normal 7 3 2 5 5" xfId="16091"/>
    <cellStyle name="Normal 7 3 2 5 5 2" xfId="23482"/>
    <cellStyle name="Normal 7 3 2 5 5 2 2" xfId="48025"/>
    <cellStyle name="Normal 7 3 2 5 5 3" xfId="40886"/>
    <cellStyle name="Normal 7 3 2 5 6" xfId="17156"/>
    <cellStyle name="Normal 7 3 2 5 6 2" xfId="24574"/>
    <cellStyle name="Normal 7 3 2 5 6 2 2" xfId="49113"/>
    <cellStyle name="Normal 7 3 2 5 6 3" xfId="41906"/>
    <cellStyle name="Normal 7 3 2 5 7" xfId="18250"/>
    <cellStyle name="Normal 7 3 2 5 7 2" xfId="25692"/>
    <cellStyle name="Normal 7 3 2 5 7 2 2" xfId="50215"/>
    <cellStyle name="Normal 7 3 2 5 7 3" xfId="42946"/>
    <cellStyle name="Normal 7 3 2 5 8" xfId="19216"/>
    <cellStyle name="Normal 7 3 2 5 8 2" xfId="43809"/>
    <cellStyle name="Normal 7 3 2 5 9" xfId="8683"/>
    <cellStyle name="Normal 7 3 2 5 9 2" xfId="33700"/>
    <cellStyle name="Normal 7 3 2 6" xfId="3372"/>
    <cellStyle name="Normal 7 3 2 6 2" xfId="7530"/>
    <cellStyle name="Normal 7 3 2 6 2 2" xfId="26517"/>
    <cellStyle name="Normal 7 3 2 6 2 2 2" xfId="51039"/>
    <cellStyle name="Normal 7 3 2 6 2 3" xfId="18924"/>
    <cellStyle name="Normal 7 3 2 6 2 3 2" xfId="43617"/>
    <cellStyle name="Normal 7 3 2 6 2 4" xfId="11460"/>
    <cellStyle name="Normal 7 3 2 6 2 4 2" xfId="36477"/>
    <cellStyle name="Normal 7 3 2 6 2 5" xfId="32604"/>
    <cellStyle name="Normal 7 3 2 6 3" xfId="5551"/>
    <cellStyle name="Normal 7 3 2 6 3 2" xfId="13271"/>
    <cellStyle name="Normal 7 3 2 6 3 2 2" xfId="38288"/>
    <cellStyle name="Normal 7 3 2 6 3 3" xfId="30673"/>
    <cellStyle name="Normal 7 3 2 6 4" xfId="9521"/>
    <cellStyle name="Normal 7 3 2 6 4 2" xfId="34538"/>
    <cellStyle name="Normal 7 3 2 6 5" xfId="28741"/>
    <cellStyle name="Normal 7 3 2 7" xfId="5755"/>
    <cellStyle name="Normal 7 3 2 7 2" xfId="20537"/>
    <cellStyle name="Normal 7 3 2 7 2 2" xfId="45098"/>
    <cellStyle name="Normal 7 3 2 7 3" xfId="14033"/>
    <cellStyle name="Normal 7 3 2 7 3 2" xfId="38914"/>
    <cellStyle name="Normal 7 3 2 7 4" xfId="9721"/>
    <cellStyle name="Normal 7 3 2 7 4 2" xfId="34738"/>
    <cellStyle name="Normal 7 3 2 7 5" xfId="30865"/>
    <cellStyle name="Normal 7 3 2 8" xfId="3812"/>
    <cellStyle name="Normal 7 3 2 8 2" xfId="21564"/>
    <cellStyle name="Normal 7 3 2 8 2 2" xfId="46123"/>
    <cellStyle name="Normal 7 3 2 8 3" xfId="13272"/>
    <cellStyle name="Normal 7 3 2 8 3 2" xfId="38289"/>
    <cellStyle name="Normal 7 3 2 8 4" xfId="28934"/>
    <cellStyle name="Normal 7 3 2 9" xfId="15205"/>
    <cellStyle name="Normal 7 3 2 9 2" xfId="22581"/>
    <cellStyle name="Normal 7 3 2 9 2 2" xfId="47125"/>
    <cellStyle name="Normal 7 3 2 9 3" xfId="40008"/>
    <cellStyle name="Normal 7 3 3" xfId="739"/>
    <cellStyle name="Normal 7 3 3 10" xfId="16258"/>
    <cellStyle name="Normal 7 3 3 10 2" xfId="23670"/>
    <cellStyle name="Normal 7 3 3 10 2 2" xfId="48209"/>
    <cellStyle name="Normal 7 3 3 10 3" xfId="41017"/>
    <cellStyle name="Normal 7 3 3 11" xfId="17335"/>
    <cellStyle name="Normal 7 3 3 11 2" xfId="24776"/>
    <cellStyle name="Normal 7 3 3 11 2 2" xfId="49299"/>
    <cellStyle name="Normal 7 3 3 11 3" xfId="42037"/>
    <cellStyle name="Normal 7 3 3 12" xfId="19113"/>
    <cellStyle name="Normal 7 3 3 12 2" xfId="43712"/>
    <cellStyle name="Normal 7 3 3 13" xfId="7766"/>
    <cellStyle name="Normal 7 3 3 13 2" xfId="32784"/>
    <cellStyle name="Normal 7 3 3 14" xfId="27001"/>
    <cellStyle name="Normal 7 3 3 2" xfId="808"/>
    <cellStyle name="Normal 7 3 3 2 10" xfId="7808"/>
    <cellStyle name="Normal 7 3 3 2 10 2" xfId="32826"/>
    <cellStyle name="Normal 7 3 3 2 11" xfId="27043"/>
    <cellStyle name="Normal 7 3 3 2 2" xfId="5796"/>
    <cellStyle name="Normal 7 3 3 2 2 2" xfId="19257"/>
    <cellStyle name="Normal 7 3 3 2 2 2 2" xfId="43850"/>
    <cellStyle name="Normal 7 3 3 2 2 3" xfId="13656"/>
    <cellStyle name="Normal 7 3 3 2 2 3 2" xfId="38618"/>
    <cellStyle name="Normal 7 3 3 2 2 4" xfId="9762"/>
    <cellStyle name="Normal 7 3 3 2 2 4 2" xfId="34779"/>
    <cellStyle name="Normal 7 3 3 2 2 5" xfId="30906"/>
    <cellStyle name="Normal 7 3 3 2 3" xfId="3853"/>
    <cellStyle name="Normal 7 3 3 2 3 2" xfId="20112"/>
    <cellStyle name="Normal 7 3 3 2 3 2 2" xfId="44676"/>
    <cellStyle name="Normal 7 3 3 2 3 3" xfId="13273"/>
    <cellStyle name="Normal 7 3 3 2 3 3 2" xfId="38290"/>
    <cellStyle name="Normal 7 3 3 2 3 4" xfId="28975"/>
    <cellStyle name="Normal 7 3 3 2 4" xfId="14072"/>
    <cellStyle name="Normal 7 3 3 2 4 2" xfId="20578"/>
    <cellStyle name="Normal 7 3 3 2 4 2 2" xfId="45139"/>
    <cellStyle name="Normal 7 3 3 2 4 3" xfId="38953"/>
    <cellStyle name="Normal 7 3 3 2 5" xfId="14805"/>
    <cellStyle name="Normal 7 3 3 2 5 2" xfId="21605"/>
    <cellStyle name="Normal 7 3 3 2 5 2 2" xfId="46164"/>
    <cellStyle name="Normal 7 3 3 2 5 3" xfId="39650"/>
    <cellStyle name="Normal 7 3 3 2 6" xfId="15246"/>
    <cellStyle name="Normal 7 3 3 2 6 2" xfId="22622"/>
    <cellStyle name="Normal 7 3 3 2 6 2 2" xfId="47166"/>
    <cellStyle name="Normal 7 3 3 2 6 3" xfId="40049"/>
    <cellStyle name="Normal 7 3 3 2 7" xfId="16300"/>
    <cellStyle name="Normal 7 3 3 2 7 2" xfId="23712"/>
    <cellStyle name="Normal 7 3 3 2 7 2 2" xfId="48251"/>
    <cellStyle name="Normal 7 3 3 2 7 3" xfId="41059"/>
    <cellStyle name="Normal 7 3 3 2 8" xfId="17378"/>
    <cellStyle name="Normal 7 3 3 2 8 2" xfId="24818"/>
    <cellStyle name="Normal 7 3 3 2 8 2 2" xfId="49341"/>
    <cellStyle name="Normal 7 3 3 2 8 3" xfId="42079"/>
    <cellStyle name="Normal 7 3 3 2 9" xfId="19157"/>
    <cellStyle name="Normal 7 3 3 2 9 2" xfId="43754"/>
    <cellStyle name="Normal 7 3 3 3" xfId="2051"/>
    <cellStyle name="Normal 7 3 3 3 10" xfId="27744"/>
    <cellStyle name="Normal 7 3 3 3 2" xfId="6514"/>
    <cellStyle name="Normal 7 3 3 3 2 2" xfId="20321"/>
    <cellStyle name="Normal 7 3 3 3 2 2 2" xfId="44883"/>
    <cellStyle name="Normal 7 3 3 3 2 3" xfId="13901"/>
    <cellStyle name="Normal 7 3 3 3 2 3 2" xfId="38803"/>
    <cellStyle name="Normal 7 3 3 3 2 4" xfId="10463"/>
    <cellStyle name="Normal 7 3 3 3 2 4 2" xfId="35480"/>
    <cellStyle name="Normal 7 3 3 3 2 5" xfId="31607"/>
    <cellStyle name="Normal 7 3 3 3 3" xfId="4554"/>
    <cellStyle name="Normal 7 3 3 3 3 2" xfId="21277"/>
    <cellStyle name="Normal 7 3 3 3 3 2 2" xfId="45837"/>
    <cellStyle name="Normal 7 3 3 3 3 3" xfId="13274"/>
    <cellStyle name="Normal 7 3 3 3 3 3 2" xfId="38291"/>
    <cellStyle name="Normal 7 3 3 3 3 4" xfId="29676"/>
    <cellStyle name="Normal 7 3 3 3 4" xfId="14995"/>
    <cellStyle name="Normal 7 3 3 3 4 2" xfId="22287"/>
    <cellStyle name="Normal 7 3 3 3 4 2 2" xfId="46846"/>
    <cellStyle name="Normal 7 3 3 3 4 3" xfId="39837"/>
    <cellStyle name="Normal 7 3 3 3 5" xfId="15932"/>
    <cellStyle name="Normal 7 3 3 3 5 2" xfId="23309"/>
    <cellStyle name="Normal 7 3 3 3 5 2 2" xfId="47852"/>
    <cellStyle name="Normal 7 3 3 3 5 3" xfId="40728"/>
    <cellStyle name="Normal 7 3 3 3 6" xfId="16994"/>
    <cellStyle name="Normal 7 3 3 3 6 2" xfId="24413"/>
    <cellStyle name="Normal 7 3 3 3 6 2 2" xfId="48952"/>
    <cellStyle name="Normal 7 3 3 3 6 3" xfId="41745"/>
    <cellStyle name="Normal 7 3 3 3 7" xfId="18080"/>
    <cellStyle name="Normal 7 3 3 3 7 2" xfId="25519"/>
    <cellStyle name="Normal 7 3 3 3 7 2 2" xfId="50042"/>
    <cellStyle name="Normal 7 3 3 3 7 3" xfId="42776"/>
    <cellStyle name="Normal 7 3 3 3 8" xfId="19969"/>
    <cellStyle name="Normal 7 3 3 3 8 2" xfId="44538"/>
    <cellStyle name="Normal 7 3 3 3 9" xfId="8510"/>
    <cellStyle name="Normal 7 3 3 3 9 2" xfId="33527"/>
    <cellStyle name="Normal 7 3 3 4" xfId="2237"/>
    <cellStyle name="Normal 7 3 3 4 10" xfId="27822"/>
    <cellStyle name="Normal 7 3 3 4 2" xfId="6602"/>
    <cellStyle name="Normal 7 3 3 4 2 2" xfId="20399"/>
    <cellStyle name="Normal 7 3 3 4 2 2 2" xfId="44961"/>
    <cellStyle name="Normal 7 3 3 4 2 3" xfId="13967"/>
    <cellStyle name="Normal 7 3 3 4 2 3 2" xfId="38862"/>
    <cellStyle name="Normal 7 3 3 4 2 4" xfId="10541"/>
    <cellStyle name="Normal 7 3 3 4 2 4 2" xfId="35558"/>
    <cellStyle name="Normal 7 3 3 4 2 5" xfId="31685"/>
    <cellStyle name="Normal 7 3 3 4 3" xfId="4632"/>
    <cellStyle name="Normal 7 3 3 4 3 2" xfId="21356"/>
    <cellStyle name="Normal 7 3 3 4 3 2 2" xfId="45915"/>
    <cellStyle name="Normal 7 3 3 4 3 3" xfId="13275"/>
    <cellStyle name="Normal 7 3 3 4 3 3 2" xfId="38292"/>
    <cellStyle name="Normal 7 3 3 4 3 4" xfId="29754"/>
    <cellStyle name="Normal 7 3 3 4 4" xfId="15056"/>
    <cellStyle name="Normal 7 3 3 4 4 2" xfId="22350"/>
    <cellStyle name="Normal 7 3 3 4 4 2 2" xfId="46909"/>
    <cellStyle name="Normal 7 3 3 4 4 3" xfId="39898"/>
    <cellStyle name="Normal 7 3 3 4 5" xfId="15995"/>
    <cellStyle name="Normal 7 3 3 4 5 2" xfId="23387"/>
    <cellStyle name="Normal 7 3 3 4 5 2 2" xfId="47930"/>
    <cellStyle name="Normal 7 3 3 4 5 3" xfId="40791"/>
    <cellStyle name="Normal 7 3 3 4 6" xfId="17061"/>
    <cellStyle name="Normal 7 3 3 4 6 2" xfId="24479"/>
    <cellStyle name="Normal 7 3 3 4 6 2 2" xfId="49018"/>
    <cellStyle name="Normal 7 3 3 4 6 3" xfId="41811"/>
    <cellStyle name="Normal 7 3 3 4 7" xfId="18155"/>
    <cellStyle name="Normal 7 3 3 4 7 2" xfId="25597"/>
    <cellStyle name="Normal 7 3 3 4 7 2 2" xfId="50120"/>
    <cellStyle name="Normal 7 3 3 4 7 3" xfId="42851"/>
    <cellStyle name="Normal 7 3 3 4 8" xfId="20039"/>
    <cellStyle name="Normal 7 3 3 4 8 2" xfId="44604"/>
    <cellStyle name="Normal 7 3 3 4 9" xfId="8588"/>
    <cellStyle name="Normal 7 3 3 4 9 2" xfId="33605"/>
    <cellStyle name="Normal 7 3 3 5" xfId="2347"/>
    <cellStyle name="Normal 7 3 3 5 10" xfId="27916"/>
    <cellStyle name="Normal 7 3 3 5 2" xfId="6696"/>
    <cellStyle name="Normal 7 3 3 5 2 2" xfId="20494"/>
    <cellStyle name="Normal 7 3 3 5 2 2 2" xfId="45055"/>
    <cellStyle name="Normal 7 3 3 5 2 3" xfId="14010"/>
    <cellStyle name="Normal 7 3 3 5 2 3 2" xfId="38904"/>
    <cellStyle name="Normal 7 3 3 5 2 4" xfId="10635"/>
    <cellStyle name="Normal 7 3 3 5 2 4 2" xfId="35652"/>
    <cellStyle name="Normal 7 3 3 5 2 5" xfId="31779"/>
    <cellStyle name="Normal 7 3 3 5 3" xfId="4726"/>
    <cellStyle name="Normal 7 3 3 5 3 2" xfId="21450"/>
    <cellStyle name="Normal 7 3 3 5 3 2 2" xfId="46009"/>
    <cellStyle name="Normal 7 3 3 5 3 3" xfId="13276"/>
    <cellStyle name="Normal 7 3 3 5 3 3 2" xfId="38293"/>
    <cellStyle name="Normal 7 3 3 5 3 4" xfId="29848"/>
    <cellStyle name="Normal 7 3 3 5 4" xfId="15103"/>
    <cellStyle name="Normal 7 3 3 5 4 2" xfId="22448"/>
    <cellStyle name="Normal 7 3 3 5 4 2 2" xfId="47003"/>
    <cellStyle name="Normal 7 3 3 5 4 3" xfId="39940"/>
    <cellStyle name="Normal 7 3 3 5 5" xfId="16090"/>
    <cellStyle name="Normal 7 3 3 5 5 2" xfId="23481"/>
    <cellStyle name="Normal 7 3 3 5 5 2 2" xfId="48024"/>
    <cellStyle name="Normal 7 3 3 5 5 3" xfId="40885"/>
    <cellStyle name="Normal 7 3 3 5 6" xfId="17155"/>
    <cellStyle name="Normal 7 3 3 5 6 2" xfId="24573"/>
    <cellStyle name="Normal 7 3 3 5 6 2 2" xfId="49112"/>
    <cellStyle name="Normal 7 3 3 5 6 3" xfId="41905"/>
    <cellStyle name="Normal 7 3 3 5 7" xfId="18249"/>
    <cellStyle name="Normal 7 3 3 5 7 2" xfId="25691"/>
    <cellStyle name="Normal 7 3 3 5 7 2 2" xfId="50214"/>
    <cellStyle name="Normal 7 3 3 5 7 3" xfId="42945"/>
    <cellStyle name="Normal 7 3 3 5 8" xfId="19215"/>
    <cellStyle name="Normal 7 3 3 5 8 2" xfId="43808"/>
    <cellStyle name="Normal 7 3 3 5 9" xfId="8682"/>
    <cellStyle name="Normal 7 3 3 5 9 2" xfId="33699"/>
    <cellStyle name="Normal 7 3 3 6" xfId="5754"/>
    <cellStyle name="Normal 7 3 3 6 2" xfId="20071"/>
    <cellStyle name="Normal 7 3 3 6 2 2" xfId="44635"/>
    <cellStyle name="Normal 7 3 3 6 3" xfId="13730"/>
    <cellStyle name="Normal 7 3 3 6 3 2" xfId="38667"/>
    <cellStyle name="Normal 7 3 3 6 4" xfId="9720"/>
    <cellStyle name="Normal 7 3 3 6 4 2" xfId="34737"/>
    <cellStyle name="Normal 7 3 3 6 5" xfId="30864"/>
    <cellStyle name="Normal 7 3 3 7" xfId="3811"/>
    <cellStyle name="Normal 7 3 3 7 2" xfId="20536"/>
    <cellStyle name="Normal 7 3 3 7 2 2" xfId="45097"/>
    <cellStyle name="Normal 7 3 3 7 3" xfId="13277"/>
    <cellStyle name="Normal 7 3 3 7 3 2" xfId="38294"/>
    <cellStyle name="Normal 7 3 3 7 4" xfId="28933"/>
    <cellStyle name="Normal 7 3 3 8" xfId="14764"/>
    <cellStyle name="Normal 7 3 3 8 2" xfId="21563"/>
    <cellStyle name="Normal 7 3 3 8 2 2" xfId="46122"/>
    <cellStyle name="Normal 7 3 3 8 3" xfId="39609"/>
    <cellStyle name="Normal 7 3 3 9" xfId="15204"/>
    <cellStyle name="Normal 7 3 3 9 2" xfId="22580"/>
    <cellStyle name="Normal 7 3 3 9 2 2" xfId="47124"/>
    <cellStyle name="Normal 7 3 3 9 3" xfId="40007"/>
    <cellStyle name="Normal 7 3 4" xfId="773"/>
    <cellStyle name="Normal 7 3 4 10" xfId="7773"/>
    <cellStyle name="Normal 7 3 4 10 2" xfId="32791"/>
    <cellStyle name="Normal 7 3 4 11" xfId="27008"/>
    <cellStyle name="Normal 7 3 4 2" xfId="5761"/>
    <cellStyle name="Normal 7 3 4 2 2" xfId="19222"/>
    <cellStyle name="Normal 7 3 4 2 2 2" xfId="43815"/>
    <cellStyle name="Normal 7 3 4 2 3" xfId="13684"/>
    <cellStyle name="Normal 7 3 4 2 3 2" xfId="38646"/>
    <cellStyle name="Normal 7 3 4 2 4" xfId="9727"/>
    <cellStyle name="Normal 7 3 4 2 4 2" xfId="34744"/>
    <cellStyle name="Normal 7 3 4 2 5" xfId="30871"/>
    <cellStyle name="Normal 7 3 4 3" xfId="3818"/>
    <cellStyle name="Normal 7 3 4 3 2" xfId="20077"/>
    <cellStyle name="Normal 7 3 4 3 2 2" xfId="44641"/>
    <cellStyle name="Normal 7 3 4 3 3" xfId="13278"/>
    <cellStyle name="Normal 7 3 4 3 3 2" xfId="38295"/>
    <cellStyle name="Normal 7 3 4 3 4" xfId="28940"/>
    <cellStyle name="Normal 7 3 4 4" xfId="14037"/>
    <cellStyle name="Normal 7 3 4 4 2" xfId="20543"/>
    <cellStyle name="Normal 7 3 4 4 2 2" xfId="45104"/>
    <cellStyle name="Normal 7 3 4 4 3" xfId="38918"/>
    <cellStyle name="Normal 7 3 4 5" xfId="14770"/>
    <cellStyle name="Normal 7 3 4 5 2" xfId="21570"/>
    <cellStyle name="Normal 7 3 4 5 2 2" xfId="46129"/>
    <cellStyle name="Normal 7 3 4 5 3" xfId="39615"/>
    <cellStyle name="Normal 7 3 4 6" xfId="15211"/>
    <cellStyle name="Normal 7 3 4 6 2" xfId="22587"/>
    <cellStyle name="Normal 7 3 4 6 2 2" xfId="47131"/>
    <cellStyle name="Normal 7 3 4 6 3" xfId="40014"/>
    <cellStyle name="Normal 7 3 4 7" xfId="16265"/>
    <cellStyle name="Normal 7 3 4 7 2" xfId="23677"/>
    <cellStyle name="Normal 7 3 4 7 2 2" xfId="48216"/>
    <cellStyle name="Normal 7 3 4 7 3" xfId="41024"/>
    <cellStyle name="Normal 7 3 4 8" xfId="17343"/>
    <cellStyle name="Normal 7 3 4 8 2" xfId="24783"/>
    <cellStyle name="Normal 7 3 4 8 2 2" xfId="49306"/>
    <cellStyle name="Normal 7 3 4 8 3" xfId="42044"/>
    <cellStyle name="Normal 7 3 4 9" xfId="19122"/>
    <cellStyle name="Normal 7 3 4 9 2" xfId="43719"/>
    <cellStyle name="Normal 7 3 5" xfId="1824"/>
    <cellStyle name="Normal 7 3 5 2" xfId="13589"/>
    <cellStyle name="Normal 7 3 5 3" xfId="19068"/>
    <cellStyle name="Normal 7 3 5 3 2" xfId="43677"/>
    <cellStyle name="Normal 7 3 5 4" xfId="13606"/>
    <cellStyle name="Normal 7 3 5 4 2" xfId="38585"/>
    <cellStyle name="Normal 7 3 6" xfId="2016"/>
    <cellStyle name="Normal 7 3 6 10" xfId="27709"/>
    <cellStyle name="Normal 7 3 6 2" xfId="6479"/>
    <cellStyle name="Normal 7 3 6 2 2" xfId="20286"/>
    <cellStyle name="Normal 7 3 6 2 2 2" xfId="44848"/>
    <cellStyle name="Normal 7 3 6 2 3" xfId="13885"/>
    <cellStyle name="Normal 7 3 6 2 3 2" xfId="38787"/>
    <cellStyle name="Normal 7 3 6 2 4" xfId="10428"/>
    <cellStyle name="Normal 7 3 6 2 4 2" xfId="35445"/>
    <cellStyle name="Normal 7 3 6 2 5" xfId="31572"/>
    <cellStyle name="Normal 7 3 6 3" xfId="4519"/>
    <cellStyle name="Normal 7 3 6 3 2" xfId="21242"/>
    <cellStyle name="Normal 7 3 6 3 2 2" xfId="45802"/>
    <cellStyle name="Normal 7 3 6 3 3" xfId="13279"/>
    <cellStyle name="Normal 7 3 6 3 3 2" xfId="38296"/>
    <cellStyle name="Normal 7 3 6 3 4" xfId="29641"/>
    <cellStyle name="Normal 7 3 6 4" xfId="14960"/>
    <cellStyle name="Normal 7 3 6 4 2" xfId="22252"/>
    <cellStyle name="Normal 7 3 6 4 2 2" xfId="46811"/>
    <cellStyle name="Normal 7 3 6 4 3" xfId="39802"/>
    <cellStyle name="Normal 7 3 6 5" xfId="15897"/>
    <cellStyle name="Normal 7 3 6 5 2" xfId="23274"/>
    <cellStyle name="Normal 7 3 6 5 2 2" xfId="47817"/>
    <cellStyle name="Normal 7 3 6 5 3" xfId="40693"/>
    <cellStyle name="Normal 7 3 6 6" xfId="16959"/>
    <cellStyle name="Normal 7 3 6 6 2" xfId="24378"/>
    <cellStyle name="Normal 7 3 6 6 2 2" xfId="48917"/>
    <cellStyle name="Normal 7 3 6 6 3" xfId="41710"/>
    <cellStyle name="Normal 7 3 6 7" xfId="18045"/>
    <cellStyle name="Normal 7 3 6 7 2" xfId="25484"/>
    <cellStyle name="Normal 7 3 6 7 2 2" xfId="50007"/>
    <cellStyle name="Normal 7 3 6 7 3" xfId="42741"/>
    <cellStyle name="Normal 7 3 6 8" xfId="19934"/>
    <cellStyle name="Normal 7 3 6 8 2" xfId="44503"/>
    <cellStyle name="Normal 7 3 6 9" xfId="8475"/>
    <cellStyle name="Normal 7 3 6 9 2" xfId="33492"/>
    <cellStyle name="Normal 7 3 7" xfId="2171"/>
    <cellStyle name="Normal 7 3 8" xfId="2202"/>
    <cellStyle name="Normal 7 3 8 10" xfId="27787"/>
    <cellStyle name="Normal 7 3 8 2" xfId="6567"/>
    <cellStyle name="Normal 7 3 8 2 2" xfId="20364"/>
    <cellStyle name="Normal 7 3 8 2 2 2" xfId="44926"/>
    <cellStyle name="Normal 7 3 8 2 3" xfId="13932"/>
    <cellStyle name="Normal 7 3 8 2 3 2" xfId="38827"/>
    <cellStyle name="Normal 7 3 8 2 4" xfId="10506"/>
    <cellStyle name="Normal 7 3 8 2 4 2" xfId="35523"/>
    <cellStyle name="Normal 7 3 8 2 5" xfId="31650"/>
    <cellStyle name="Normal 7 3 8 3" xfId="4597"/>
    <cellStyle name="Normal 7 3 8 3 2" xfId="21321"/>
    <cellStyle name="Normal 7 3 8 3 2 2" xfId="45880"/>
    <cellStyle name="Normal 7 3 8 3 3" xfId="13280"/>
    <cellStyle name="Normal 7 3 8 3 3 2" xfId="38297"/>
    <cellStyle name="Normal 7 3 8 3 4" xfId="29719"/>
    <cellStyle name="Normal 7 3 8 4" xfId="15021"/>
    <cellStyle name="Normal 7 3 8 4 2" xfId="22315"/>
    <cellStyle name="Normal 7 3 8 4 2 2" xfId="46874"/>
    <cellStyle name="Normal 7 3 8 4 3" xfId="39863"/>
    <cellStyle name="Normal 7 3 8 5" xfId="15960"/>
    <cellStyle name="Normal 7 3 8 5 2" xfId="23352"/>
    <cellStyle name="Normal 7 3 8 5 2 2" xfId="47895"/>
    <cellStyle name="Normal 7 3 8 5 3" xfId="40756"/>
    <cellStyle name="Normal 7 3 8 6" xfId="17026"/>
    <cellStyle name="Normal 7 3 8 6 2" xfId="24444"/>
    <cellStyle name="Normal 7 3 8 6 2 2" xfId="48983"/>
    <cellStyle name="Normal 7 3 8 6 3" xfId="41776"/>
    <cellStyle name="Normal 7 3 8 7" xfId="18120"/>
    <cellStyle name="Normal 7 3 8 7 2" xfId="25562"/>
    <cellStyle name="Normal 7 3 8 7 2 2" xfId="50085"/>
    <cellStyle name="Normal 7 3 8 7 3" xfId="42816"/>
    <cellStyle name="Normal 7 3 8 8" xfId="20004"/>
    <cellStyle name="Normal 7 3 8 8 2" xfId="44569"/>
    <cellStyle name="Normal 7 3 8 9" xfId="8553"/>
    <cellStyle name="Normal 7 3 8 9 2" xfId="33570"/>
    <cellStyle name="Normal 7 3 9" xfId="2319"/>
    <cellStyle name="Normal 7 3 9 10" xfId="27888"/>
    <cellStyle name="Normal 7 3 9 2" xfId="6668"/>
    <cellStyle name="Normal 7 3 9 2 2" xfId="20466"/>
    <cellStyle name="Normal 7 3 9 2 2 2" xfId="45027"/>
    <cellStyle name="Normal 7 3 9 2 3" xfId="13982"/>
    <cellStyle name="Normal 7 3 9 2 3 2" xfId="38876"/>
    <cellStyle name="Normal 7 3 9 2 4" xfId="10607"/>
    <cellStyle name="Normal 7 3 9 2 4 2" xfId="35624"/>
    <cellStyle name="Normal 7 3 9 2 5" xfId="31751"/>
    <cellStyle name="Normal 7 3 9 3" xfId="4698"/>
    <cellStyle name="Normal 7 3 9 3 2" xfId="21422"/>
    <cellStyle name="Normal 7 3 9 3 2 2" xfId="45981"/>
    <cellStyle name="Normal 7 3 9 3 3" xfId="13281"/>
    <cellStyle name="Normal 7 3 9 3 3 2" xfId="38298"/>
    <cellStyle name="Normal 7 3 9 3 4" xfId="29820"/>
    <cellStyle name="Normal 7 3 9 4" xfId="15075"/>
    <cellStyle name="Normal 7 3 9 4 2" xfId="22420"/>
    <cellStyle name="Normal 7 3 9 4 2 2" xfId="46975"/>
    <cellStyle name="Normal 7 3 9 4 3" xfId="39912"/>
    <cellStyle name="Normal 7 3 9 5" xfId="16062"/>
    <cellStyle name="Normal 7 3 9 5 2" xfId="23453"/>
    <cellStyle name="Normal 7 3 9 5 2 2" xfId="47996"/>
    <cellStyle name="Normal 7 3 9 5 3" xfId="40857"/>
    <cellStyle name="Normal 7 3 9 6" xfId="17127"/>
    <cellStyle name="Normal 7 3 9 6 2" xfId="24545"/>
    <cellStyle name="Normal 7 3 9 6 2 2" xfId="49084"/>
    <cellStyle name="Normal 7 3 9 6 3" xfId="41877"/>
    <cellStyle name="Normal 7 3 9 7" xfId="18221"/>
    <cellStyle name="Normal 7 3 9 7 2" xfId="25663"/>
    <cellStyle name="Normal 7 3 9 7 2 2" xfId="50186"/>
    <cellStyle name="Normal 7 3 9 7 3" xfId="42917"/>
    <cellStyle name="Normal 7 3 9 8" xfId="19180"/>
    <cellStyle name="Normal 7 3 9 8 2" xfId="43773"/>
    <cellStyle name="Normal 7 3 9 9" xfId="8654"/>
    <cellStyle name="Normal 7 3 9 9 2" xfId="33671"/>
    <cellStyle name="Normal 7 4" xfId="652"/>
    <cellStyle name="Normal 7 4 10" xfId="5722"/>
    <cellStyle name="Normal 7 4 10 2" xfId="21533"/>
    <cellStyle name="Normal 7 4 10 2 2" xfId="46092"/>
    <cellStyle name="Normal 7 4 10 3" xfId="14743"/>
    <cellStyle name="Normal 7 4 10 3 2" xfId="39588"/>
    <cellStyle name="Normal 7 4 10 4" xfId="9688"/>
    <cellStyle name="Normal 7 4 10 4 2" xfId="34705"/>
    <cellStyle name="Normal 7 4 10 5" xfId="30832"/>
    <cellStyle name="Normal 7 4 11" xfId="3779"/>
    <cellStyle name="Normal 7 4 11 2" xfId="22551"/>
    <cellStyle name="Normal 7 4 11 2 2" xfId="47095"/>
    <cellStyle name="Normal 7 4 11 3" xfId="13282"/>
    <cellStyle name="Normal 7 4 11 3 2" xfId="38299"/>
    <cellStyle name="Normal 7 4 11 4" xfId="28901"/>
    <cellStyle name="Normal 7 4 12" xfId="16228"/>
    <cellStyle name="Normal 7 4 12 2" xfId="23638"/>
    <cellStyle name="Normal 7 4 12 2 2" xfId="48177"/>
    <cellStyle name="Normal 7 4 12 3" xfId="40988"/>
    <cellStyle name="Normal 7 4 13" xfId="17305"/>
    <cellStyle name="Normal 7 4 13 2" xfId="24744"/>
    <cellStyle name="Normal 7 4 13 2 2" xfId="49267"/>
    <cellStyle name="Normal 7 4 13 3" xfId="42007"/>
    <cellStyle name="Normal 7 4 14" xfId="19047"/>
    <cellStyle name="Normal 7 4 14 2" xfId="43659"/>
    <cellStyle name="Normal 7 4 15" xfId="7734"/>
    <cellStyle name="Normal 7 4 15 2" xfId="32752"/>
    <cellStyle name="Normal 7 4 16" xfId="26969"/>
    <cellStyle name="Normal 7 4 2" xfId="742"/>
    <cellStyle name="Normal 7 4 2 10" xfId="16261"/>
    <cellStyle name="Normal 7 4 2 10 2" xfId="23673"/>
    <cellStyle name="Normal 7 4 2 10 2 2" xfId="48212"/>
    <cellStyle name="Normal 7 4 2 10 3" xfId="41020"/>
    <cellStyle name="Normal 7 4 2 11" xfId="17338"/>
    <cellStyle name="Normal 7 4 2 11 2" xfId="24779"/>
    <cellStyle name="Normal 7 4 2 11 2 2" xfId="49302"/>
    <cellStyle name="Normal 7 4 2 11 3" xfId="42040"/>
    <cellStyle name="Normal 7 4 2 12" xfId="19056"/>
    <cellStyle name="Normal 7 4 2 12 2" xfId="43668"/>
    <cellStyle name="Normal 7 4 2 13" xfId="7769"/>
    <cellStyle name="Normal 7 4 2 13 2" xfId="32787"/>
    <cellStyle name="Normal 7 4 2 14" xfId="27004"/>
    <cellStyle name="Normal 7 4 2 2" xfId="811"/>
    <cellStyle name="Normal 7 4 2 2 10" xfId="7811"/>
    <cellStyle name="Normal 7 4 2 2 10 2" xfId="32829"/>
    <cellStyle name="Normal 7 4 2 2 11" xfId="27046"/>
    <cellStyle name="Normal 7 4 2 2 2" xfId="5799"/>
    <cellStyle name="Normal 7 4 2 2 2 2" xfId="19260"/>
    <cellStyle name="Normal 7 4 2 2 2 2 2" xfId="43853"/>
    <cellStyle name="Normal 7 4 2 2 2 3" xfId="13653"/>
    <cellStyle name="Normal 7 4 2 2 2 3 2" xfId="38615"/>
    <cellStyle name="Normal 7 4 2 2 2 4" xfId="9765"/>
    <cellStyle name="Normal 7 4 2 2 2 4 2" xfId="34782"/>
    <cellStyle name="Normal 7 4 2 2 2 5" xfId="30909"/>
    <cellStyle name="Normal 7 4 2 2 3" xfId="3856"/>
    <cellStyle name="Normal 7 4 2 2 3 2" xfId="20115"/>
    <cellStyle name="Normal 7 4 2 2 3 2 2" xfId="44679"/>
    <cellStyle name="Normal 7 4 2 2 3 3" xfId="13283"/>
    <cellStyle name="Normal 7 4 2 2 3 3 2" xfId="38300"/>
    <cellStyle name="Normal 7 4 2 2 3 4" xfId="28978"/>
    <cellStyle name="Normal 7 4 2 2 4" xfId="14075"/>
    <cellStyle name="Normal 7 4 2 2 4 2" xfId="20581"/>
    <cellStyle name="Normal 7 4 2 2 4 2 2" xfId="45142"/>
    <cellStyle name="Normal 7 4 2 2 4 3" xfId="38956"/>
    <cellStyle name="Normal 7 4 2 2 5" xfId="14808"/>
    <cellStyle name="Normal 7 4 2 2 5 2" xfId="21608"/>
    <cellStyle name="Normal 7 4 2 2 5 2 2" xfId="46167"/>
    <cellStyle name="Normal 7 4 2 2 5 3" xfId="39653"/>
    <cellStyle name="Normal 7 4 2 2 6" xfId="15249"/>
    <cellStyle name="Normal 7 4 2 2 6 2" xfId="22625"/>
    <cellStyle name="Normal 7 4 2 2 6 2 2" xfId="47169"/>
    <cellStyle name="Normal 7 4 2 2 6 3" xfId="40052"/>
    <cellStyle name="Normal 7 4 2 2 7" xfId="16303"/>
    <cellStyle name="Normal 7 4 2 2 7 2" xfId="23715"/>
    <cellStyle name="Normal 7 4 2 2 7 2 2" xfId="48254"/>
    <cellStyle name="Normal 7 4 2 2 7 3" xfId="41062"/>
    <cellStyle name="Normal 7 4 2 2 8" xfId="17381"/>
    <cellStyle name="Normal 7 4 2 2 8 2" xfId="24821"/>
    <cellStyle name="Normal 7 4 2 2 8 2 2" xfId="49344"/>
    <cellStyle name="Normal 7 4 2 2 8 3" xfId="42082"/>
    <cellStyle name="Normal 7 4 2 2 9" xfId="19160"/>
    <cellStyle name="Normal 7 4 2 2 9 2" xfId="43757"/>
    <cellStyle name="Normal 7 4 2 3" xfId="2054"/>
    <cellStyle name="Normal 7 4 2 3 10" xfId="8513"/>
    <cellStyle name="Normal 7 4 2 3 10 2" xfId="33530"/>
    <cellStyle name="Normal 7 4 2 3 11" xfId="27747"/>
    <cellStyle name="Normal 7 4 2 3 2" xfId="6517"/>
    <cellStyle name="Normal 7 4 2 3 2 2" xfId="19972"/>
    <cellStyle name="Normal 7 4 2 3 2 2 2" xfId="44541"/>
    <cellStyle name="Normal 7 4 2 3 2 3" xfId="13535"/>
    <cellStyle name="Normal 7 4 2 3 2 3 2" xfId="38551"/>
    <cellStyle name="Normal 7 4 2 3 2 4" xfId="10466"/>
    <cellStyle name="Normal 7 4 2 3 2 4 2" xfId="35483"/>
    <cellStyle name="Normal 7 4 2 3 2 5" xfId="31610"/>
    <cellStyle name="Normal 7 4 2 3 3" xfId="4557"/>
    <cellStyle name="Normal 7 4 2 3 3 2" xfId="20324"/>
    <cellStyle name="Normal 7 4 2 3 3 2 2" xfId="44886"/>
    <cellStyle name="Normal 7 4 2 3 3 3" xfId="13284"/>
    <cellStyle name="Normal 7 4 2 3 3 3 2" xfId="38301"/>
    <cellStyle name="Normal 7 4 2 3 3 4" xfId="29679"/>
    <cellStyle name="Normal 7 4 2 3 4" xfId="14618"/>
    <cellStyle name="Normal 7 4 2 3 4 2" xfId="21280"/>
    <cellStyle name="Normal 7 4 2 3 4 2 2" xfId="45840"/>
    <cellStyle name="Normal 7 4 2 3 4 3" xfId="39487"/>
    <cellStyle name="Normal 7 4 2 3 5" xfId="14998"/>
    <cellStyle name="Normal 7 4 2 3 5 2" xfId="22290"/>
    <cellStyle name="Normal 7 4 2 3 5 2 2" xfId="46849"/>
    <cellStyle name="Normal 7 4 2 3 5 3" xfId="39840"/>
    <cellStyle name="Normal 7 4 2 3 6" xfId="15935"/>
    <cellStyle name="Normal 7 4 2 3 6 2" xfId="23312"/>
    <cellStyle name="Normal 7 4 2 3 6 2 2" xfId="47855"/>
    <cellStyle name="Normal 7 4 2 3 6 3" xfId="40731"/>
    <cellStyle name="Normal 7 4 2 3 7" xfId="16997"/>
    <cellStyle name="Normal 7 4 2 3 7 2" xfId="24416"/>
    <cellStyle name="Normal 7 4 2 3 7 2 2" xfId="48955"/>
    <cellStyle name="Normal 7 4 2 3 7 3" xfId="41748"/>
    <cellStyle name="Normal 7 4 2 3 8" xfId="18083"/>
    <cellStyle name="Normal 7 4 2 3 8 2" xfId="25522"/>
    <cellStyle name="Normal 7 4 2 3 8 2 2" xfId="50045"/>
    <cellStyle name="Normal 7 4 2 3 8 3" xfId="42779"/>
    <cellStyle name="Normal 7 4 2 3 9" xfId="19116"/>
    <cellStyle name="Normal 7 4 2 3 9 2" xfId="43715"/>
    <cellStyle name="Normal 7 4 2 4" xfId="2240"/>
    <cellStyle name="Normal 7 4 2 4 10" xfId="27825"/>
    <cellStyle name="Normal 7 4 2 4 2" xfId="6605"/>
    <cellStyle name="Normal 7 4 2 4 2 2" xfId="20402"/>
    <cellStyle name="Normal 7 4 2 4 2 2 2" xfId="44964"/>
    <cellStyle name="Normal 7 4 2 4 2 3" xfId="13970"/>
    <cellStyle name="Normal 7 4 2 4 2 3 2" xfId="38865"/>
    <cellStyle name="Normal 7 4 2 4 2 4" xfId="10544"/>
    <cellStyle name="Normal 7 4 2 4 2 4 2" xfId="35561"/>
    <cellStyle name="Normal 7 4 2 4 2 5" xfId="31688"/>
    <cellStyle name="Normal 7 4 2 4 3" xfId="4635"/>
    <cellStyle name="Normal 7 4 2 4 3 2" xfId="21359"/>
    <cellStyle name="Normal 7 4 2 4 3 2 2" xfId="45918"/>
    <cellStyle name="Normal 7 4 2 4 3 3" xfId="13285"/>
    <cellStyle name="Normal 7 4 2 4 3 3 2" xfId="38302"/>
    <cellStyle name="Normal 7 4 2 4 3 4" xfId="29757"/>
    <cellStyle name="Normal 7 4 2 4 4" xfId="15059"/>
    <cellStyle name="Normal 7 4 2 4 4 2" xfId="22353"/>
    <cellStyle name="Normal 7 4 2 4 4 2 2" xfId="46912"/>
    <cellStyle name="Normal 7 4 2 4 4 3" xfId="39901"/>
    <cellStyle name="Normal 7 4 2 4 5" xfId="15998"/>
    <cellStyle name="Normal 7 4 2 4 5 2" xfId="23390"/>
    <cellStyle name="Normal 7 4 2 4 5 2 2" xfId="47933"/>
    <cellStyle name="Normal 7 4 2 4 5 3" xfId="40794"/>
    <cellStyle name="Normal 7 4 2 4 6" xfId="17064"/>
    <cellStyle name="Normal 7 4 2 4 6 2" xfId="24482"/>
    <cellStyle name="Normal 7 4 2 4 6 2 2" xfId="49021"/>
    <cellStyle name="Normal 7 4 2 4 6 3" xfId="41814"/>
    <cellStyle name="Normal 7 4 2 4 7" xfId="18158"/>
    <cellStyle name="Normal 7 4 2 4 7 2" xfId="25600"/>
    <cellStyle name="Normal 7 4 2 4 7 2 2" xfId="50123"/>
    <cellStyle name="Normal 7 4 2 4 7 3" xfId="42854"/>
    <cellStyle name="Normal 7 4 2 4 8" xfId="20042"/>
    <cellStyle name="Normal 7 4 2 4 8 2" xfId="44607"/>
    <cellStyle name="Normal 7 4 2 4 9" xfId="8591"/>
    <cellStyle name="Normal 7 4 2 4 9 2" xfId="33608"/>
    <cellStyle name="Normal 7 4 2 5" xfId="2350"/>
    <cellStyle name="Normal 7 4 2 5 10" xfId="27919"/>
    <cellStyle name="Normal 7 4 2 5 2" xfId="6699"/>
    <cellStyle name="Normal 7 4 2 5 2 2" xfId="20497"/>
    <cellStyle name="Normal 7 4 2 5 2 2 2" xfId="45058"/>
    <cellStyle name="Normal 7 4 2 5 2 3" xfId="14013"/>
    <cellStyle name="Normal 7 4 2 5 2 3 2" xfId="38907"/>
    <cellStyle name="Normal 7 4 2 5 2 4" xfId="10638"/>
    <cellStyle name="Normal 7 4 2 5 2 4 2" xfId="35655"/>
    <cellStyle name="Normal 7 4 2 5 2 5" xfId="31782"/>
    <cellStyle name="Normal 7 4 2 5 3" xfId="4729"/>
    <cellStyle name="Normal 7 4 2 5 3 2" xfId="21453"/>
    <cellStyle name="Normal 7 4 2 5 3 2 2" xfId="46012"/>
    <cellStyle name="Normal 7 4 2 5 3 3" xfId="13286"/>
    <cellStyle name="Normal 7 4 2 5 3 3 2" xfId="38303"/>
    <cellStyle name="Normal 7 4 2 5 3 4" xfId="29851"/>
    <cellStyle name="Normal 7 4 2 5 4" xfId="15106"/>
    <cellStyle name="Normal 7 4 2 5 4 2" xfId="22451"/>
    <cellStyle name="Normal 7 4 2 5 4 2 2" xfId="47006"/>
    <cellStyle name="Normal 7 4 2 5 4 3" xfId="39943"/>
    <cellStyle name="Normal 7 4 2 5 5" xfId="16093"/>
    <cellStyle name="Normal 7 4 2 5 5 2" xfId="23484"/>
    <cellStyle name="Normal 7 4 2 5 5 2 2" xfId="48027"/>
    <cellStyle name="Normal 7 4 2 5 5 3" xfId="40888"/>
    <cellStyle name="Normal 7 4 2 5 6" xfId="17158"/>
    <cellStyle name="Normal 7 4 2 5 6 2" xfId="24576"/>
    <cellStyle name="Normal 7 4 2 5 6 2 2" xfId="49115"/>
    <cellStyle name="Normal 7 4 2 5 6 3" xfId="41908"/>
    <cellStyle name="Normal 7 4 2 5 7" xfId="18252"/>
    <cellStyle name="Normal 7 4 2 5 7 2" xfId="25694"/>
    <cellStyle name="Normal 7 4 2 5 7 2 2" xfId="50217"/>
    <cellStyle name="Normal 7 4 2 5 7 3" xfId="42948"/>
    <cellStyle name="Normal 7 4 2 5 8" xfId="19218"/>
    <cellStyle name="Normal 7 4 2 5 8 2" xfId="43811"/>
    <cellStyle name="Normal 7 4 2 5 9" xfId="8685"/>
    <cellStyle name="Normal 7 4 2 5 9 2" xfId="33702"/>
    <cellStyle name="Normal 7 4 2 6" xfId="5757"/>
    <cellStyle name="Normal 7 4 2 6 2" xfId="20073"/>
    <cellStyle name="Normal 7 4 2 6 2 2" xfId="44637"/>
    <cellStyle name="Normal 7 4 2 6 3" xfId="13628"/>
    <cellStyle name="Normal 7 4 2 6 3 2" xfId="38599"/>
    <cellStyle name="Normal 7 4 2 6 4" xfId="9723"/>
    <cellStyle name="Normal 7 4 2 6 4 2" xfId="34740"/>
    <cellStyle name="Normal 7 4 2 6 5" xfId="30867"/>
    <cellStyle name="Normal 7 4 2 7" xfId="3814"/>
    <cellStyle name="Normal 7 4 2 7 2" xfId="20539"/>
    <cellStyle name="Normal 7 4 2 7 2 2" xfId="45100"/>
    <cellStyle name="Normal 7 4 2 7 3" xfId="13287"/>
    <cellStyle name="Normal 7 4 2 7 3 2" xfId="38304"/>
    <cellStyle name="Normal 7 4 2 7 4" xfId="28936"/>
    <cellStyle name="Normal 7 4 2 8" xfId="14766"/>
    <cellStyle name="Normal 7 4 2 8 2" xfId="21566"/>
    <cellStyle name="Normal 7 4 2 8 2 2" xfId="46125"/>
    <cellStyle name="Normal 7 4 2 8 3" xfId="39611"/>
    <cellStyle name="Normal 7 4 2 9" xfId="15207"/>
    <cellStyle name="Normal 7 4 2 9 2" xfId="22583"/>
    <cellStyle name="Normal 7 4 2 9 2 2" xfId="47127"/>
    <cellStyle name="Normal 7 4 2 9 3" xfId="40010"/>
    <cellStyle name="Normal 7 4 3" xfId="741"/>
    <cellStyle name="Normal 7 4 3 10" xfId="16260"/>
    <cellStyle name="Normal 7 4 3 10 2" xfId="23672"/>
    <cellStyle name="Normal 7 4 3 10 2 2" xfId="48211"/>
    <cellStyle name="Normal 7 4 3 10 3" xfId="41019"/>
    <cellStyle name="Normal 7 4 3 11" xfId="17337"/>
    <cellStyle name="Normal 7 4 3 11 2" xfId="24778"/>
    <cellStyle name="Normal 7 4 3 11 2 2" xfId="49301"/>
    <cellStyle name="Normal 7 4 3 11 3" xfId="42039"/>
    <cellStyle name="Normal 7 4 3 12" xfId="19115"/>
    <cellStyle name="Normal 7 4 3 12 2" xfId="43714"/>
    <cellStyle name="Normal 7 4 3 13" xfId="7768"/>
    <cellStyle name="Normal 7 4 3 13 2" xfId="32786"/>
    <cellStyle name="Normal 7 4 3 14" xfId="27003"/>
    <cellStyle name="Normal 7 4 3 2" xfId="810"/>
    <cellStyle name="Normal 7 4 3 2 10" xfId="7810"/>
    <cellStyle name="Normal 7 4 3 2 10 2" xfId="32828"/>
    <cellStyle name="Normal 7 4 3 2 11" xfId="27045"/>
    <cellStyle name="Normal 7 4 3 2 2" xfId="5798"/>
    <cellStyle name="Normal 7 4 3 2 2 2" xfId="19259"/>
    <cellStyle name="Normal 7 4 3 2 2 2 2" xfId="43852"/>
    <cellStyle name="Normal 7 4 3 2 2 3" xfId="13654"/>
    <cellStyle name="Normal 7 4 3 2 2 3 2" xfId="38616"/>
    <cellStyle name="Normal 7 4 3 2 2 4" xfId="9764"/>
    <cellStyle name="Normal 7 4 3 2 2 4 2" xfId="34781"/>
    <cellStyle name="Normal 7 4 3 2 2 5" xfId="30908"/>
    <cellStyle name="Normal 7 4 3 2 3" xfId="3855"/>
    <cellStyle name="Normal 7 4 3 2 3 2" xfId="20114"/>
    <cellStyle name="Normal 7 4 3 2 3 2 2" xfId="44678"/>
    <cellStyle name="Normal 7 4 3 2 3 3" xfId="13288"/>
    <cellStyle name="Normal 7 4 3 2 3 3 2" xfId="38305"/>
    <cellStyle name="Normal 7 4 3 2 3 4" xfId="28977"/>
    <cellStyle name="Normal 7 4 3 2 4" xfId="14074"/>
    <cellStyle name="Normal 7 4 3 2 4 2" xfId="20580"/>
    <cellStyle name="Normal 7 4 3 2 4 2 2" xfId="45141"/>
    <cellStyle name="Normal 7 4 3 2 4 3" xfId="38955"/>
    <cellStyle name="Normal 7 4 3 2 5" xfId="14807"/>
    <cellStyle name="Normal 7 4 3 2 5 2" xfId="21607"/>
    <cellStyle name="Normal 7 4 3 2 5 2 2" xfId="46166"/>
    <cellStyle name="Normal 7 4 3 2 5 3" xfId="39652"/>
    <cellStyle name="Normal 7 4 3 2 6" xfId="15248"/>
    <cellStyle name="Normal 7 4 3 2 6 2" xfId="22624"/>
    <cellStyle name="Normal 7 4 3 2 6 2 2" xfId="47168"/>
    <cellStyle name="Normal 7 4 3 2 6 3" xfId="40051"/>
    <cellStyle name="Normal 7 4 3 2 7" xfId="16302"/>
    <cellStyle name="Normal 7 4 3 2 7 2" xfId="23714"/>
    <cellStyle name="Normal 7 4 3 2 7 2 2" xfId="48253"/>
    <cellStyle name="Normal 7 4 3 2 7 3" xfId="41061"/>
    <cellStyle name="Normal 7 4 3 2 8" xfId="17380"/>
    <cellStyle name="Normal 7 4 3 2 8 2" xfId="24820"/>
    <cellStyle name="Normal 7 4 3 2 8 2 2" xfId="49343"/>
    <cellStyle name="Normal 7 4 3 2 8 3" xfId="42081"/>
    <cellStyle name="Normal 7 4 3 2 9" xfId="19159"/>
    <cellStyle name="Normal 7 4 3 2 9 2" xfId="43756"/>
    <cellStyle name="Normal 7 4 3 3" xfId="2053"/>
    <cellStyle name="Normal 7 4 3 3 10" xfId="27746"/>
    <cellStyle name="Normal 7 4 3 3 2" xfId="6516"/>
    <cellStyle name="Normal 7 4 3 3 2 2" xfId="20323"/>
    <cellStyle name="Normal 7 4 3 3 2 2 2" xfId="44885"/>
    <cellStyle name="Normal 7 4 3 3 2 3" xfId="13902"/>
    <cellStyle name="Normal 7 4 3 3 2 3 2" xfId="38804"/>
    <cellStyle name="Normal 7 4 3 3 2 4" xfId="10465"/>
    <cellStyle name="Normal 7 4 3 3 2 4 2" xfId="35482"/>
    <cellStyle name="Normal 7 4 3 3 2 5" xfId="31609"/>
    <cellStyle name="Normal 7 4 3 3 3" xfId="4556"/>
    <cellStyle name="Normal 7 4 3 3 3 2" xfId="21279"/>
    <cellStyle name="Normal 7 4 3 3 3 2 2" xfId="45839"/>
    <cellStyle name="Normal 7 4 3 3 3 3" xfId="13289"/>
    <cellStyle name="Normal 7 4 3 3 3 3 2" xfId="38306"/>
    <cellStyle name="Normal 7 4 3 3 3 4" xfId="29678"/>
    <cellStyle name="Normal 7 4 3 3 4" xfId="14997"/>
    <cellStyle name="Normal 7 4 3 3 4 2" xfId="22289"/>
    <cellStyle name="Normal 7 4 3 3 4 2 2" xfId="46848"/>
    <cellStyle name="Normal 7 4 3 3 4 3" xfId="39839"/>
    <cellStyle name="Normal 7 4 3 3 5" xfId="15934"/>
    <cellStyle name="Normal 7 4 3 3 5 2" xfId="23311"/>
    <cellStyle name="Normal 7 4 3 3 5 2 2" xfId="47854"/>
    <cellStyle name="Normal 7 4 3 3 5 3" xfId="40730"/>
    <cellStyle name="Normal 7 4 3 3 6" xfId="16996"/>
    <cellStyle name="Normal 7 4 3 3 6 2" xfId="24415"/>
    <cellStyle name="Normal 7 4 3 3 6 2 2" xfId="48954"/>
    <cellStyle name="Normal 7 4 3 3 6 3" xfId="41747"/>
    <cellStyle name="Normal 7 4 3 3 7" xfId="18082"/>
    <cellStyle name="Normal 7 4 3 3 7 2" xfId="25521"/>
    <cellStyle name="Normal 7 4 3 3 7 2 2" xfId="50044"/>
    <cellStyle name="Normal 7 4 3 3 7 3" xfId="42778"/>
    <cellStyle name="Normal 7 4 3 3 8" xfId="19971"/>
    <cellStyle name="Normal 7 4 3 3 8 2" xfId="44540"/>
    <cellStyle name="Normal 7 4 3 3 9" xfId="8512"/>
    <cellStyle name="Normal 7 4 3 3 9 2" xfId="33529"/>
    <cellStyle name="Normal 7 4 3 4" xfId="2239"/>
    <cellStyle name="Normal 7 4 3 4 10" xfId="27824"/>
    <cellStyle name="Normal 7 4 3 4 2" xfId="6604"/>
    <cellStyle name="Normal 7 4 3 4 2 2" xfId="20401"/>
    <cellStyle name="Normal 7 4 3 4 2 2 2" xfId="44963"/>
    <cellStyle name="Normal 7 4 3 4 2 3" xfId="13969"/>
    <cellStyle name="Normal 7 4 3 4 2 3 2" xfId="38864"/>
    <cellStyle name="Normal 7 4 3 4 2 4" xfId="10543"/>
    <cellStyle name="Normal 7 4 3 4 2 4 2" xfId="35560"/>
    <cellStyle name="Normal 7 4 3 4 2 5" xfId="31687"/>
    <cellStyle name="Normal 7 4 3 4 3" xfId="4634"/>
    <cellStyle name="Normal 7 4 3 4 3 2" xfId="21358"/>
    <cellStyle name="Normal 7 4 3 4 3 2 2" xfId="45917"/>
    <cellStyle name="Normal 7 4 3 4 3 3" xfId="13290"/>
    <cellStyle name="Normal 7 4 3 4 3 3 2" xfId="38307"/>
    <cellStyle name="Normal 7 4 3 4 3 4" xfId="29756"/>
    <cellStyle name="Normal 7 4 3 4 4" xfId="15058"/>
    <cellStyle name="Normal 7 4 3 4 4 2" xfId="22352"/>
    <cellStyle name="Normal 7 4 3 4 4 2 2" xfId="46911"/>
    <cellStyle name="Normal 7 4 3 4 4 3" xfId="39900"/>
    <cellStyle name="Normal 7 4 3 4 5" xfId="15997"/>
    <cellStyle name="Normal 7 4 3 4 5 2" xfId="23389"/>
    <cellStyle name="Normal 7 4 3 4 5 2 2" xfId="47932"/>
    <cellStyle name="Normal 7 4 3 4 5 3" xfId="40793"/>
    <cellStyle name="Normal 7 4 3 4 6" xfId="17063"/>
    <cellStyle name="Normal 7 4 3 4 6 2" xfId="24481"/>
    <cellStyle name="Normal 7 4 3 4 6 2 2" xfId="49020"/>
    <cellStyle name="Normal 7 4 3 4 6 3" xfId="41813"/>
    <cellStyle name="Normal 7 4 3 4 7" xfId="18157"/>
    <cellStyle name="Normal 7 4 3 4 7 2" xfId="25599"/>
    <cellStyle name="Normal 7 4 3 4 7 2 2" xfId="50122"/>
    <cellStyle name="Normal 7 4 3 4 7 3" xfId="42853"/>
    <cellStyle name="Normal 7 4 3 4 8" xfId="20041"/>
    <cellStyle name="Normal 7 4 3 4 8 2" xfId="44606"/>
    <cellStyle name="Normal 7 4 3 4 9" xfId="8590"/>
    <cellStyle name="Normal 7 4 3 4 9 2" xfId="33607"/>
    <cellStyle name="Normal 7 4 3 5" xfId="2349"/>
    <cellStyle name="Normal 7 4 3 5 10" xfId="27918"/>
    <cellStyle name="Normal 7 4 3 5 2" xfId="6698"/>
    <cellStyle name="Normal 7 4 3 5 2 2" xfId="20496"/>
    <cellStyle name="Normal 7 4 3 5 2 2 2" xfId="45057"/>
    <cellStyle name="Normal 7 4 3 5 2 3" xfId="14012"/>
    <cellStyle name="Normal 7 4 3 5 2 3 2" xfId="38906"/>
    <cellStyle name="Normal 7 4 3 5 2 4" xfId="10637"/>
    <cellStyle name="Normal 7 4 3 5 2 4 2" xfId="35654"/>
    <cellStyle name="Normal 7 4 3 5 2 5" xfId="31781"/>
    <cellStyle name="Normal 7 4 3 5 3" xfId="4728"/>
    <cellStyle name="Normal 7 4 3 5 3 2" xfId="21452"/>
    <cellStyle name="Normal 7 4 3 5 3 2 2" xfId="46011"/>
    <cellStyle name="Normal 7 4 3 5 3 3" xfId="13291"/>
    <cellStyle name="Normal 7 4 3 5 3 3 2" xfId="38308"/>
    <cellStyle name="Normal 7 4 3 5 3 4" xfId="29850"/>
    <cellStyle name="Normal 7 4 3 5 4" xfId="15105"/>
    <cellStyle name="Normal 7 4 3 5 4 2" xfId="22450"/>
    <cellStyle name="Normal 7 4 3 5 4 2 2" xfId="47005"/>
    <cellStyle name="Normal 7 4 3 5 4 3" xfId="39942"/>
    <cellStyle name="Normal 7 4 3 5 5" xfId="16092"/>
    <cellStyle name="Normal 7 4 3 5 5 2" xfId="23483"/>
    <cellStyle name="Normal 7 4 3 5 5 2 2" xfId="48026"/>
    <cellStyle name="Normal 7 4 3 5 5 3" xfId="40887"/>
    <cellStyle name="Normal 7 4 3 5 6" xfId="17157"/>
    <cellStyle name="Normal 7 4 3 5 6 2" xfId="24575"/>
    <cellStyle name="Normal 7 4 3 5 6 2 2" xfId="49114"/>
    <cellStyle name="Normal 7 4 3 5 6 3" xfId="41907"/>
    <cellStyle name="Normal 7 4 3 5 7" xfId="18251"/>
    <cellStyle name="Normal 7 4 3 5 7 2" xfId="25693"/>
    <cellStyle name="Normal 7 4 3 5 7 2 2" xfId="50216"/>
    <cellStyle name="Normal 7 4 3 5 7 3" xfId="42947"/>
    <cellStyle name="Normal 7 4 3 5 8" xfId="19217"/>
    <cellStyle name="Normal 7 4 3 5 8 2" xfId="43810"/>
    <cellStyle name="Normal 7 4 3 5 9" xfId="8684"/>
    <cellStyle name="Normal 7 4 3 5 9 2" xfId="33701"/>
    <cellStyle name="Normal 7 4 3 6" xfId="5756"/>
    <cellStyle name="Normal 7 4 3 6 2" xfId="20072"/>
    <cellStyle name="Normal 7 4 3 6 2 2" xfId="44636"/>
    <cellStyle name="Normal 7 4 3 6 3" xfId="13629"/>
    <cellStyle name="Normal 7 4 3 6 3 2" xfId="38600"/>
    <cellStyle name="Normal 7 4 3 6 4" xfId="9722"/>
    <cellStyle name="Normal 7 4 3 6 4 2" xfId="34739"/>
    <cellStyle name="Normal 7 4 3 6 5" xfId="30866"/>
    <cellStyle name="Normal 7 4 3 7" xfId="3813"/>
    <cellStyle name="Normal 7 4 3 7 2" xfId="20538"/>
    <cellStyle name="Normal 7 4 3 7 2 2" xfId="45099"/>
    <cellStyle name="Normal 7 4 3 7 3" xfId="13292"/>
    <cellStyle name="Normal 7 4 3 7 3 2" xfId="38309"/>
    <cellStyle name="Normal 7 4 3 7 4" xfId="28935"/>
    <cellStyle name="Normal 7 4 3 8" xfId="14765"/>
    <cellStyle name="Normal 7 4 3 8 2" xfId="21565"/>
    <cellStyle name="Normal 7 4 3 8 2 2" xfId="46124"/>
    <cellStyle name="Normal 7 4 3 8 3" xfId="39610"/>
    <cellStyle name="Normal 7 4 3 9" xfId="15206"/>
    <cellStyle name="Normal 7 4 3 9 2" xfId="22582"/>
    <cellStyle name="Normal 7 4 3 9 2 2" xfId="47126"/>
    <cellStyle name="Normal 7 4 3 9 3" xfId="40009"/>
    <cellStyle name="Normal 7 4 4" xfId="776"/>
    <cellStyle name="Normal 7 4 4 10" xfId="7776"/>
    <cellStyle name="Normal 7 4 4 10 2" xfId="32794"/>
    <cellStyle name="Normal 7 4 4 11" xfId="27011"/>
    <cellStyle name="Normal 7 4 4 2" xfId="5764"/>
    <cellStyle name="Normal 7 4 4 2 2" xfId="19225"/>
    <cellStyle name="Normal 7 4 4 2 2 2" xfId="43818"/>
    <cellStyle name="Normal 7 4 4 2 3" xfId="13681"/>
    <cellStyle name="Normal 7 4 4 2 3 2" xfId="38643"/>
    <cellStyle name="Normal 7 4 4 2 4" xfId="9730"/>
    <cellStyle name="Normal 7 4 4 2 4 2" xfId="34747"/>
    <cellStyle name="Normal 7 4 4 2 5" xfId="30874"/>
    <cellStyle name="Normal 7 4 4 3" xfId="3821"/>
    <cellStyle name="Normal 7 4 4 3 2" xfId="20080"/>
    <cellStyle name="Normal 7 4 4 3 2 2" xfId="44644"/>
    <cellStyle name="Normal 7 4 4 3 3" xfId="13293"/>
    <cellStyle name="Normal 7 4 4 3 3 2" xfId="38310"/>
    <cellStyle name="Normal 7 4 4 3 4" xfId="28943"/>
    <cellStyle name="Normal 7 4 4 4" xfId="14040"/>
    <cellStyle name="Normal 7 4 4 4 2" xfId="20546"/>
    <cellStyle name="Normal 7 4 4 4 2 2" xfId="45107"/>
    <cellStyle name="Normal 7 4 4 4 3" xfId="38921"/>
    <cellStyle name="Normal 7 4 4 5" xfId="14773"/>
    <cellStyle name="Normal 7 4 4 5 2" xfId="21573"/>
    <cellStyle name="Normal 7 4 4 5 2 2" xfId="46132"/>
    <cellStyle name="Normal 7 4 4 5 3" xfId="39618"/>
    <cellStyle name="Normal 7 4 4 6" xfId="15214"/>
    <cellStyle name="Normal 7 4 4 6 2" xfId="22590"/>
    <cellStyle name="Normal 7 4 4 6 2 2" xfId="47134"/>
    <cellStyle name="Normal 7 4 4 6 3" xfId="40017"/>
    <cellStyle name="Normal 7 4 4 7" xfId="16268"/>
    <cellStyle name="Normal 7 4 4 7 2" xfId="23680"/>
    <cellStyle name="Normal 7 4 4 7 2 2" xfId="48219"/>
    <cellStyle name="Normal 7 4 4 7 3" xfId="41027"/>
    <cellStyle name="Normal 7 4 4 8" xfId="17346"/>
    <cellStyle name="Normal 7 4 4 8 2" xfId="24786"/>
    <cellStyle name="Normal 7 4 4 8 2 2" xfId="49309"/>
    <cellStyle name="Normal 7 4 4 8 3" xfId="42047"/>
    <cellStyle name="Normal 7 4 4 9" xfId="19125"/>
    <cellStyle name="Normal 7 4 4 9 2" xfId="43722"/>
    <cellStyle name="Normal 7 4 5" xfId="2019"/>
    <cellStyle name="Normal 7 4 5 10" xfId="8478"/>
    <cellStyle name="Normal 7 4 5 10 2" xfId="33495"/>
    <cellStyle name="Normal 7 4 5 11" xfId="27712"/>
    <cellStyle name="Normal 7 4 5 2" xfId="6482"/>
    <cellStyle name="Normal 7 4 5 2 2" xfId="19937"/>
    <cellStyle name="Normal 7 4 5 2 2 2" xfId="44506"/>
    <cellStyle name="Normal 7 4 5 2 3" xfId="13594"/>
    <cellStyle name="Normal 7 4 5 2 3 2" xfId="38578"/>
    <cellStyle name="Normal 7 4 5 2 4" xfId="10431"/>
    <cellStyle name="Normal 7 4 5 2 4 2" xfId="35448"/>
    <cellStyle name="Normal 7 4 5 2 5" xfId="31575"/>
    <cellStyle name="Normal 7 4 5 3" xfId="4522"/>
    <cellStyle name="Normal 7 4 5 3 2" xfId="20289"/>
    <cellStyle name="Normal 7 4 5 3 2 2" xfId="44851"/>
    <cellStyle name="Normal 7 4 5 3 3" xfId="13294"/>
    <cellStyle name="Normal 7 4 5 3 3 2" xfId="38311"/>
    <cellStyle name="Normal 7 4 5 3 4" xfId="29644"/>
    <cellStyle name="Normal 7 4 5 4" xfId="14599"/>
    <cellStyle name="Normal 7 4 5 4 2" xfId="21245"/>
    <cellStyle name="Normal 7 4 5 4 2 2" xfId="45805"/>
    <cellStyle name="Normal 7 4 5 4 3" xfId="39468"/>
    <cellStyle name="Normal 7 4 5 5" xfId="14963"/>
    <cellStyle name="Normal 7 4 5 5 2" xfId="22255"/>
    <cellStyle name="Normal 7 4 5 5 2 2" xfId="46814"/>
    <cellStyle name="Normal 7 4 5 5 3" xfId="39805"/>
    <cellStyle name="Normal 7 4 5 6" xfId="15900"/>
    <cellStyle name="Normal 7 4 5 6 2" xfId="23277"/>
    <cellStyle name="Normal 7 4 5 6 2 2" xfId="47820"/>
    <cellStyle name="Normal 7 4 5 6 3" xfId="40696"/>
    <cellStyle name="Normal 7 4 5 7" xfId="16962"/>
    <cellStyle name="Normal 7 4 5 7 2" xfId="24381"/>
    <cellStyle name="Normal 7 4 5 7 2 2" xfId="48920"/>
    <cellStyle name="Normal 7 4 5 7 3" xfId="41713"/>
    <cellStyle name="Normal 7 4 5 8" xfId="18048"/>
    <cellStyle name="Normal 7 4 5 8 2" xfId="25487"/>
    <cellStyle name="Normal 7 4 5 8 2 2" xfId="50010"/>
    <cellStyle name="Normal 7 4 5 8 3" xfId="42744"/>
    <cellStyle name="Normal 7 4 5 9" xfId="19077"/>
    <cellStyle name="Normal 7 4 5 9 2" xfId="43680"/>
    <cellStyle name="Normal 7 4 6" xfId="2205"/>
    <cellStyle name="Normal 7 4 6 10" xfId="27790"/>
    <cellStyle name="Normal 7 4 6 2" xfId="6570"/>
    <cellStyle name="Normal 7 4 6 2 2" xfId="20367"/>
    <cellStyle name="Normal 7 4 6 2 2 2" xfId="44929"/>
    <cellStyle name="Normal 7 4 6 2 3" xfId="13935"/>
    <cellStyle name="Normal 7 4 6 2 3 2" xfId="38830"/>
    <cellStyle name="Normal 7 4 6 2 4" xfId="10509"/>
    <cellStyle name="Normal 7 4 6 2 4 2" xfId="35526"/>
    <cellStyle name="Normal 7 4 6 2 5" xfId="31653"/>
    <cellStyle name="Normal 7 4 6 3" xfId="4600"/>
    <cellStyle name="Normal 7 4 6 3 2" xfId="21324"/>
    <cellStyle name="Normal 7 4 6 3 2 2" xfId="45883"/>
    <cellStyle name="Normal 7 4 6 3 3" xfId="13295"/>
    <cellStyle name="Normal 7 4 6 3 3 2" xfId="38312"/>
    <cellStyle name="Normal 7 4 6 3 4" xfId="29722"/>
    <cellStyle name="Normal 7 4 6 4" xfId="15024"/>
    <cellStyle name="Normal 7 4 6 4 2" xfId="22318"/>
    <cellStyle name="Normal 7 4 6 4 2 2" xfId="46877"/>
    <cellStyle name="Normal 7 4 6 4 3" xfId="39866"/>
    <cellStyle name="Normal 7 4 6 5" xfId="15963"/>
    <cellStyle name="Normal 7 4 6 5 2" xfId="23355"/>
    <cellStyle name="Normal 7 4 6 5 2 2" xfId="47898"/>
    <cellStyle name="Normal 7 4 6 5 3" xfId="40759"/>
    <cellStyle name="Normal 7 4 6 6" xfId="17029"/>
    <cellStyle name="Normal 7 4 6 6 2" xfId="24447"/>
    <cellStyle name="Normal 7 4 6 6 2 2" xfId="48986"/>
    <cellStyle name="Normal 7 4 6 6 3" xfId="41779"/>
    <cellStyle name="Normal 7 4 6 7" xfId="18123"/>
    <cellStyle name="Normal 7 4 6 7 2" xfId="25565"/>
    <cellStyle name="Normal 7 4 6 7 2 2" xfId="50088"/>
    <cellStyle name="Normal 7 4 6 7 3" xfId="42819"/>
    <cellStyle name="Normal 7 4 6 8" xfId="20007"/>
    <cellStyle name="Normal 7 4 6 8 2" xfId="44572"/>
    <cellStyle name="Normal 7 4 6 9" xfId="8556"/>
    <cellStyle name="Normal 7 4 6 9 2" xfId="33573"/>
    <cellStyle name="Normal 7 4 7" xfId="2320"/>
    <cellStyle name="Normal 7 4 7 10" xfId="27889"/>
    <cellStyle name="Normal 7 4 7 2" xfId="6669"/>
    <cellStyle name="Normal 7 4 7 2 2" xfId="20467"/>
    <cellStyle name="Normal 7 4 7 2 2 2" xfId="45028"/>
    <cellStyle name="Normal 7 4 7 2 3" xfId="13983"/>
    <cellStyle name="Normal 7 4 7 2 3 2" xfId="38877"/>
    <cellStyle name="Normal 7 4 7 2 4" xfId="10608"/>
    <cellStyle name="Normal 7 4 7 2 4 2" xfId="35625"/>
    <cellStyle name="Normal 7 4 7 2 5" xfId="31752"/>
    <cellStyle name="Normal 7 4 7 3" xfId="4699"/>
    <cellStyle name="Normal 7 4 7 3 2" xfId="21423"/>
    <cellStyle name="Normal 7 4 7 3 2 2" xfId="45982"/>
    <cellStyle name="Normal 7 4 7 3 3" xfId="13296"/>
    <cellStyle name="Normal 7 4 7 3 3 2" xfId="38313"/>
    <cellStyle name="Normal 7 4 7 3 4" xfId="29821"/>
    <cellStyle name="Normal 7 4 7 4" xfId="15076"/>
    <cellStyle name="Normal 7 4 7 4 2" xfId="22421"/>
    <cellStyle name="Normal 7 4 7 4 2 2" xfId="46976"/>
    <cellStyle name="Normal 7 4 7 4 3" xfId="39913"/>
    <cellStyle name="Normal 7 4 7 5" xfId="16063"/>
    <cellStyle name="Normal 7 4 7 5 2" xfId="23454"/>
    <cellStyle name="Normal 7 4 7 5 2 2" xfId="47997"/>
    <cellStyle name="Normal 7 4 7 5 3" xfId="40858"/>
    <cellStyle name="Normal 7 4 7 6" xfId="17128"/>
    <cellStyle name="Normal 7 4 7 6 2" xfId="24546"/>
    <cellStyle name="Normal 7 4 7 6 2 2" xfId="49085"/>
    <cellStyle name="Normal 7 4 7 6 3" xfId="41878"/>
    <cellStyle name="Normal 7 4 7 7" xfId="18222"/>
    <cellStyle name="Normal 7 4 7 7 2" xfId="25664"/>
    <cellStyle name="Normal 7 4 7 7 2 2" xfId="50187"/>
    <cellStyle name="Normal 7 4 7 7 3" xfId="42918"/>
    <cellStyle name="Normal 7 4 7 8" xfId="19183"/>
    <cellStyle name="Normal 7 4 7 8 2" xfId="43776"/>
    <cellStyle name="Normal 7 4 7 9" xfId="8655"/>
    <cellStyle name="Normal 7 4 7 9 2" xfId="33672"/>
    <cellStyle name="Normal 7 4 8" xfId="3370"/>
    <cellStyle name="Normal 7 4 8 2" xfId="7528"/>
    <cellStyle name="Normal 7 4 8 2 2" xfId="26515"/>
    <cellStyle name="Normal 7 4 8 2 2 2" xfId="51037"/>
    <cellStyle name="Normal 7 4 8 2 3" xfId="18922"/>
    <cellStyle name="Normal 7 4 8 2 3 2" xfId="43615"/>
    <cellStyle name="Normal 7 4 8 2 4" xfId="11458"/>
    <cellStyle name="Normal 7 4 8 2 4 2" xfId="36475"/>
    <cellStyle name="Normal 7 4 8 2 5" xfId="32602"/>
    <cellStyle name="Normal 7 4 8 3" xfId="5549"/>
    <cellStyle name="Normal 7 4 8 3 2" xfId="13297"/>
    <cellStyle name="Normal 7 4 8 3 2 2" xfId="38314"/>
    <cellStyle name="Normal 7 4 8 3 3" xfId="30671"/>
    <cellStyle name="Normal 7 4 8 4" xfId="9519"/>
    <cellStyle name="Normal 7 4 8 4 2" xfId="34536"/>
    <cellStyle name="Normal 7 4 8 5" xfId="28739"/>
    <cellStyle name="Normal 7 4 9" xfId="3470"/>
    <cellStyle name="Normal 7 4 9 2" xfId="7610"/>
    <cellStyle name="Normal 7 4 9 2 2" xfId="20504"/>
    <cellStyle name="Normal 7 4 9 2 2 2" xfId="45065"/>
    <cellStyle name="Normal 7 4 9 2 3" xfId="11540"/>
    <cellStyle name="Normal 7 4 9 2 3 2" xfId="36557"/>
    <cellStyle name="Normal 7 4 9 2 4" xfId="32684"/>
    <cellStyle name="Normal 7 4 9 3" xfId="5631"/>
    <cellStyle name="Normal 7 4 9 3 2" xfId="13298"/>
    <cellStyle name="Normal 7 4 9 3 2 2" xfId="38315"/>
    <cellStyle name="Normal 7 4 9 3 3" xfId="30753"/>
    <cellStyle name="Normal 7 4 9 4" xfId="9607"/>
    <cellStyle name="Normal 7 4 9 4 2" xfId="34624"/>
    <cellStyle name="Normal 7 4 9 5" xfId="28821"/>
    <cellStyle name="Normal 7 5" xfId="666"/>
    <cellStyle name="Normal 7 5 10" xfId="16231"/>
    <cellStyle name="Normal 7 5 10 2" xfId="23644"/>
    <cellStyle name="Normal 7 5 10 2 2" xfId="48183"/>
    <cellStyle name="Normal 7 5 10 3" xfId="40991"/>
    <cellStyle name="Normal 7 5 11" xfId="17310"/>
    <cellStyle name="Normal 7 5 11 2" xfId="24750"/>
    <cellStyle name="Normal 7 5 11 2 2" xfId="49273"/>
    <cellStyle name="Normal 7 5 11 3" xfId="42012"/>
    <cellStyle name="Normal 7 5 12" xfId="19087"/>
    <cellStyle name="Normal 7 5 12 2" xfId="43686"/>
    <cellStyle name="Normal 7 5 13" xfId="7740"/>
    <cellStyle name="Normal 7 5 13 2" xfId="32758"/>
    <cellStyle name="Normal 7 5 14" xfId="26975"/>
    <cellStyle name="Normal 7 5 2" xfId="782"/>
    <cellStyle name="Normal 7 5 2 10" xfId="7782"/>
    <cellStyle name="Normal 7 5 2 10 2" xfId="32800"/>
    <cellStyle name="Normal 7 5 2 11" xfId="27017"/>
    <cellStyle name="Normal 7 5 2 2" xfId="5770"/>
    <cellStyle name="Normal 7 5 2 2 2" xfId="19231"/>
    <cellStyle name="Normal 7 5 2 2 2 2" xfId="43824"/>
    <cellStyle name="Normal 7 5 2 2 3" xfId="13677"/>
    <cellStyle name="Normal 7 5 2 2 3 2" xfId="38639"/>
    <cellStyle name="Normal 7 5 2 2 4" xfId="9736"/>
    <cellStyle name="Normal 7 5 2 2 4 2" xfId="34753"/>
    <cellStyle name="Normal 7 5 2 2 5" xfId="30880"/>
    <cellStyle name="Normal 7 5 2 3" xfId="3827"/>
    <cellStyle name="Normal 7 5 2 3 2" xfId="20086"/>
    <cellStyle name="Normal 7 5 2 3 2 2" xfId="44650"/>
    <cellStyle name="Normal 7 5 2 3 3" xfId="13299"/>
    <cellStyle name="Normal 7 5 2 3 3 2" xfId="38316"/>
    <cellStyle name="Normal 7 5 2 3 4" xfId="28949"/>
    <cellStyle name="Normal 7 5 2 4" xfId="14046"/>
    <cellStyle name="Normal 7 5 2 4 2" xfId="20552"/>
    <cellStyle name="Normal 7 5 2 4 2 2" xfId="45113"/>
    <cellStyle name="Normal 7 5 2 4 3" xfId="38927"/>
    <cellStyle name="Normal 7 5 2 5" xfId="14779"/>
    <cellStyle name="Normal 7 5 2 5 2" xfId="21579"/>
    <cellStyle name="Normal 7 5 2 5 2 2" xfId="46138"/>
    <cellStyle name="Normal 7 5 2 5 3" xfId="39624"/>
    <cellStyle name="Normal 7 5 2 6" xfId="15220"/>
    <cellStyle name="Normal 7 5 2 6 2" xfId="22596"/>
    <cellStyle name="Normal 7 5 2 6 2 2" xfId="47140"/>
    <cellStyle name="Normal 7 5 2 6 3" xfId="40023"/>
    <cellStyle name="Normal 7 5 2 7" xfId="16274"/>
    <cellStyle name="Normal 7 5 2 7 2" xfId="23686"/>
    <cellStyle name="Normal 7 5 2 7 2 2" xfId="48225"/>
    <cellStyle name="Normal 7 5 2 7 3" xfId="41033"/>
    <cellStyle name="Normal 7 5 2 8" xfId="17352"/>
    <cellStyle name="Normal 7 5 2 8 2" xfId="24792"/>
    <cellStyle name="Normal 7 5 2 8 2 2" xfId="49315"/>
    <cellStyle name="Normal 7 5 2 8 3" xfId="42053"/>
    <cellStyle name="Normal 7 5 2 9" xfId="19131"/>
    <cellStyle name="Normal 7 5 2 9 2" xfId="43728"/>
    <cellStyle name="Normal 7 5 3" xfId="2025"/>
    <cellStyle name="Normal 7 5 3 10" xfId="27718"/>
    <cellStyle name="Normal 7 5 3 2" xfId="6488"/>
    <cellStyle name="Normal 7 5 3 2 2" xfId="20295"/>
    <cellStyle name="Normal 7 5 3 2 2 2" xfId="44857"/>
    <cellStyle name="Normal 7 5 3 2 3" xfId="13888"/>
    <cellStyle name="Normal 7 5 3 2 3 2" xfId="38790"/>
    <cellStyle name="Normal 7 5 3 2 4" xfId="10437"/>
    <cellStyle name="Normal 7 5 3 2 4 2" xfId="35454"/>
    <cellStyle name="Normal 7 5 3 2 5" xfId="31581"/>
    <cellStyle name="Normal 7 5 3 3" xfId="4528"/>
    <cellStyle name="Normal 7 5 3 3 2" xfId="21251"/>
    <cellStyle name="Normal 7 5 3 3 2 2" xfId="45811"/>
    <cellStyle name="Normal 7 5 3 3 3" xfId="13300"/>
    <cellStyle name="Normal 7 5 3 3 3 2" xfId="38317"/>
    <cellStyle name="Normal 7 5 3 3 4" xfId="29650"/>
    <cellStyle name="Normal 7 5 3 4" xfId="14969"/>
    <cellStyle name="Normal 7 5 3 4 2" xfId="22261"/>
    <cellStyle name="Normal 7 5 3 4 2 2" xfId="46820"/>
    <cellStyle name="Normal 7 5 3 4 3" xfId="39811"/>
    <cellStyle name="Normal 7 5 3 5" xfId="15906"/>
    <cellStyle name="Normal 7 5 3 5 2" xfId="23283"/>
    <cellStyle name="Normal 7 5 3 5 2 2" xfId="47826"/>
    <cellStyle name="Normal 7 5 3 5 3" xfId="40702"/>
    <cellStyle name="Normal 7 5 3 6" xfId="16968"/>
    <cellStyle name="Normal 7 5 3 6 2" xfId="24387"/>
    <cellStyle name="Normal 7 5 3 6 2 2" xfId="48926"/>
    <cellStyle name="Normal 7 5 3 6 3" xfId="41719"/>
    <cellStyle name="Normal 7 5 3 7" xfId="18054"/>
    <cellStyle name="Normal 7 5 3 7 2" xfId="25493"/>
    <cellStyle name="Normal 7 5 3 7 2 2" xfId="50016"/>
    <cellStyle name="Normal 7 5 3 7 3" xfId="42750"/>
    <cellStyle name="Normal 7 5 3 8" xfId="19943"/>
    <cellStyle name="Normal 7 5 3 8 2" xfId="44512"/>
    <cellStyle name="Normal 7 5 3 9" xfId="8484"/>
    <cellStyle name="Normal 7 5 3 9 2" xfId="33501"/>
    <cellStyle name="Normal 7 5 4" xfId="2211"/>
    <cellStyle name="Normal 7 5 4 10" xfId="27796"/>
    <cellStyle name="Normal 7 5 4 2" xfId="6576"/>
    <cellStyle name="Normal 7 5 4 2 2" xfId="20373"/>
    <cellStyle name="Normal 7 5 4 2 2 2" xfId="44935"/>
    <cellStyle name="Normal 7 5 4 2 3" xfId="13941"/>
    <cellStyle name="Normal 7 5 4 2 3 2" xfId="38836"/>
    <cellStyle name="Normal 7 5 4 2 4" xfId="10515"/>
    <cellStyle name="Normal 7 5 4 2 4 2" xfId="35532"/>
    <cellStyle name="Normal 7 5 4 2 5" xfId="31659"/>
    <cellStyle name="Normal 7 5 4 3" xfId="4606"/>
    <cellStyle name="Normal 7 5 4 3 2" xfId="21330"/>
    <cellStyle name="Normal 7 5 4 3 2 2" xfId="45889"/>
    <cellStyle name="Normal 7 5 4 3 3" xfId="13301"/>
    <cellStyle name="Normal 7 5 4 3 3 2" xfId="38318"/>
    <cellStyle name="Normal 7 5 4 3 4" xfId="29728"/>
    <cellStyle name="Normal 7 5 4 4" xfId="15030"/>
    <cellStyle name="Normal 7 5 4 4 2" xfId="22324"/>
    <cellStyle name="Normal 7 5 4 4 2 2" xfId="46883"/>
    <cellStyle name="Normal 7 5 4 4 3" xfId="39872"/>
    <cellStyle name="Normal 7 5 4 5" xfId="15969"/>
    <cellStyle name="Normal 7 5 4 5 2" xfId="23361"/>
    <cellStyle name="Normal 7 5 4 5 2 2" xfId="47904"/>
    <cellStyle name="Normal 7 5 4 5 3" xfId="40765"/>
    <cellStyle name="Normal 7 5 4 6" xfId="17035"/>
    <cellStyle name="Normal 7 5 4 6 2" xfId="24453"/>
    <cellStyle name="Normal 7 5 4 6 2 2" xfId="48992"/>
    <cellStyle name="Normal 7 5 4 6 3" xfId="41785"/>
    <cellStyle name="Normal 7 5 4 7" xfId="18129"/>
    <cellStyle name="Normal 7 5 4 7 2" xfId="25571"/>
    <cellStyle name="Normal 7 5 4 7 2 2" xfId="50094"/>
    <cellStyle name="Normal 7 5 4 7 3" xfId="42825"/>
    <cellStyle name="Normal 7 5 4 8" xfId="20013"/>
    <cellStyle name="Normal 7 5 4 8 2" xfId="44578"/>
    <cellStyle name="Normal 7 5 4 9" xfId="8562"/>
    <cellStyle name="Normal 7 5 4 9 2" xfId="33579"/>
    <cellStyle name="Normal 7 5 5" xfId="2322"/>
    <cellStyle name="Normal 7 5 5 10" xfId="27891"/>
    <cellStyle name="Normal 7 5 5 2" xfId="6671"/>
    <cellStyle name="Normal 7 5 5 2 2" xfId="20469"/>
    <cellStyle name="Normal 7 5 5 2 2 2" xfId="45030"/>
    <cellStyle name="Normal 7 5 5 2 3" xfId="13985"/>
    <cellStyle name="Normal 7 5 5 2 3 2" xfId="38879"/>
    <cellStyle name="Normal 7 5 5 2 4" xfId="10610"/>
    <cellStyle name="Normal 7 5 5 2 4 2" xfId="35627"/>
    <cellStyle name="Normal 7 5 5 2 5" xfId="31754"/>
    <cellStyle name="Normal 7 5 5 3" xfId="4701"/>
    <cellStyle name="Normal 7 5 5 3 2" xfId="21425"/>
    <cellStyle name="Normal 7 5 5 3 2 2" xfId="45984"/>
    <cellStyle name="Normal 7 5 5 3 3" xfId="13302"/>
    <cellStyle name="Normal 7 5 5 3 3 2" xfId="38319"/>
    <cellStyle name="Normal 7 5 5 3 4" xfId="29823"/>
    <cellStyle name="Normal 7 5 5 4" xfId="15078"/>
    <cellStyle name="Normal 7 5 5 4 2" xfId="22423"/>
    <cellStyle name="Normal 7 5 5 4 2 2" xfId="46978"/>
    <cellStyle name="Normal 7 5 5 4 3" xfId="39915"/>
    <cellStyle name="Normal 7 5 5 5" xfId="16065"/>
    <cellStyle name="Normal 7 5 5 5 2" xfId="23456"/>
    <cellStyle name="Normal 7 5 5 5 2 2" xfId="47999"/>
    <cellStyle name="Normal 7 5 5 5 3" xfId="40860"/>
    <cellStyle name="Normal 7 5 5 6" xfId="17130"/>
    <cellStyle name="Normal 7 5 5 6 2" xfId="24548"/>
    <cellStyle name="Normal 7 5 5 6 2 2" xfId="49087"/>
    <cellStyle name="Normal 7 5 5 6 3" xfId="41880"/>
    <cellStyle name="Normal 7 5 5 7" xfId="18224"/>
    <cellStyle name="Normal 7 5 5 7 2" xfId="25666"/>
    <cellStyle name="Normal 7 5 5 7 2 2" xfId="50189"/>
    <cellStyle name="Normal 7 5 5 7 3" xfId="42920"/>
    <cellStyle name="Normal 7 5 5 8" xfId="19189"/>
    <cellStyle name="Normal 7 5 5 8 2" xfId="43782"/>
    <cellStyle name="Normal 7 5 5 9" xfId="8657"/>
    <cellStyle name="Normal 7 5 5 9 2" xfId="33674"/>
    <cellStyle name="Normal 7 5 6" xfId="3421"/>
    <cellStyle name="Normal 7 5 6 2" xfId="7570"/>
    <cellStyle name="Normal 7 5 6 2 2" xfId="26557"/>
    <cellStyle name="Normal 7 5 6 2 2 2" xfId="51079"/>
    <cellStyle name="Normal 7 5 6 2 3" xfId="18955"/>
    <cellStyle name="Normal 7 5 6 2 3 2" xfId="43648"/>
    <cellStyle name="Normal 7 5 6 2 4" xfId="11500"/>
    <cellStyle name="Normal 7 5 6 2 4 2" xfId="36517"/>
    <cellStyle name="Normal 7 5 6 2 5" xfId="32644"/>
    <cellStyle name="Normal 7 5 6 3" xfId="5591"/>
    <cellStyle name="Normal 7 5 6 3 2" xfId="13303"/>
    <cellStyle name="Normal 7 5 6 3 2 2" xfId="38320"/>
    <cellStyle name="Normal 7 5 6 3 3" xfId="30713"/>
    <cellStyle name="Normal 7 5 6 4" xfId="9566"/>
    <cellStyle name="Normal 7 5 6 4 2" xfId="34583"/>
    <cellStyle name="Normal 7 5 6 5" xfId="28781"/>
    <cellStyle name="Normal 7 5 7" xfId="5728"/>
    <cellStyle name="Normal 7 5 7 2" xfId="20510"/>
    <cellStyle name="Normal 7 5 7 2 2" xfId="45071"/>
    <cellStyle name="Normal 7 5 7 3" xfId="14027"/>
    <cellStyle name="Normal 7 5 7 3 2" xfId="38908"/>
    <cellStyle name="Normal 7 5 7 4" xfId="9694"/>
    <cellStyle name="Normal 7 5 7 4 2" xfId="34711"/>
    <cellStyle name="Normal 7 5 7 5" xfId="30838"/>
    <cellStyle name="Normal 7 5 8" xfId="3785"/>
    <cellStyle name="Normal 7 5 8 2" xfId="21538"/>
    <cellStyle name="Normal 7 5 8 2 2" xfId="46097"/>
    <cellStyle name="Normal 7 5 8 3" xfId="13304"/>
    <cellStyle name="Normal 7 5 8 3 2" xfId="38321"/>
    <cellStyle name="Normal 7 5 8 4" xfId="28907"/>
    <cellStyle name="Normal 7 5 9" xfId="15184"/>
    <cellStyle name="Normal 7 5 9 2" xfId="22554"/>
    <cellStyle name="Normal 7 5 9 2 2" xfId="47098"/>
    <cellStyle name="Normal 7 5 9 3" xfId="39987"/>
    <cellStyle name="Normal 7 6" xfId="814"/>
    <cellStyle name="Normal 7 6 10" xfId="27047"/>
    <cellStyle name="Normal 7 6 2" xfId="5800"/>
    <cellStyle name="Normal 7 6 2 2" xfId="20116"/>
    <cellStyle name="Normal 7 6 2 2 2" xfId="44680"/>
    <cellStyle name="Normal 7 6 2 3" xfId="13624"/>
    <cellStyle name="Normal 7 6 2 3 2" xfId="38598"/>
    <cellStyle name="Normal 7 6 2 4" xfId="9766"/>
    <cellStyle name="Normal 7 6 2 4 2" xfId="34783"/>
    <cellStyle name="Normal 7 6 2 5" xfId="30910"/>
    <cellStyle name="Normal 7 6 3" xfId="3857"/>
    <cellStyle name="Normal 7 6 3 2" xfId="20582"/>
    <cellStyle name="Normal 7 6 3 2 2" xfId="45143"/>
    <cellStyle name="Normal 7 6 3 3" xfId="13305"/>
    <cellStyle name="Normal 7 6 3 3 2" xfId="38322"/>
    <cellStyle name="Normal 7 6 3 4" xfId="28979"/>
    <cellStyle name="Normal 7 6 4" xfId="14809"/>
    <cellStyle name="Normal 7 6 4 2" xfId="21609"/>
    <cellStyle name="Normal 7 6 4 2 2" xfId="46168"/>
    <cellStyle name="Normal 7 6 4 3" xfId="39654"/>
    <cellStyle name="Normal 7 6 5" xfId="15250"/>
    <cellStyle name="Normal 7 6 5 2" xfId="22626"/>
    <cellStyle name="Normal 7 6 5 2 2" xfId="47170"/>
    <cellStyle name="Normal 7 6 5 3" xfId="40053"/>
    <cellStyle name="Normal 7 6 6" xfId="16304"/>
    <cellStyle name="Normal 7 6 6 2" xfId="23716"/>
    <cellStyle name="Normal 7 6 6 2 2" xfId="48255"/>
    <cellStyle name="Normal 7 6 6 3" xfId="41063"/>
    <cellStyle name="Normal 7 6 7" xfId="17382"/>
    <cellStyle name="Normal 7 6 7 2" xfId="24822"/>
    <cellStyle name="Normal 7 6 7 2 2" xfId="49345"/>
    <cellStyle name="Normal 7 6 7 3" xfId="42083"/>
    <cellStyle name="Normal 7 6 8" xfId="19261"/>
    <cellStyle name="Normal 7 6 8 2" xfId="43854"/>
    <cellStyle name="Normal 7 6 9" xfId="7812"/>
    <cellStyle name="Normal 7 6 9 2" xfId="32830"/>
    <cellStyle name="Normal 7 7" xfId="823"/>
    <cellStyle name="Normal 7 7 10" xfId="27050"/>
    <cellStyle name="Normal 7 7 2" xfId="5803"/>
    <cellStyle name="Normal 7 7 2 2" xfId="20118"/>
    <cellStyle name="Normal 7 7 2 2 2" xfId="44682"/>
    <cellStyle name="Normal 7 7 2 3" xfId="13703"/>
    <cellStyle name="Normal 7 7 2 3 2" xfId="38653"/>
    <cellStyle name="Normal 7 7 2 4" xfId="9769"/>
    <cellStyle name="Normal 7 7 2 4 2" xfId="34786"/>
    <cellStyle name="Normal 7 7 2 5" xfId="30913"/>
    <cellStyle name="Normal 7 7 3" xfId="3860"/>
    <cellStyle name="Normal 7 7 3 2" xfId="20585"/>
    <cellStyle name="Normal 7 7 3 2 2" xfId="45146"/>
    <cellStyle name="Normal 7 7 3 3" xfId="13306"/>
    <cellStyle name="Normal 7 7 3 3 2" xfId="38323"/>
    <cellStyle name="Normal 7 7 3 4" xfId="28982"/>
    <cellStyle name="Normal 7 7 4" xfId="14811"/>
    <cellStyle name="Normal 7 7 4 2" xfId="21612"/>
    <cellStyle name="Normal 7 7 4 2 2" xfId="46171"/>
    <cellStyle name="Normal 7 7 4 3" xfId="39656"/>
    <cellStyle name="Normal 7 7 5" xfId="15253"/>
    <cellStyle name="Normal 7 7 5 2" xfId="22629"/>
    <cellStyle name="Normal 7 7 5 2 2" xfId="47173"/>
    <cellStyle name="Normal 7 7 5 3" xfId="40056"/>
    <cellStyle name="Normal 7 7 6" xfId="16307"/>
    <cellStyle name="Normal 7 7 6 2" xfId="23719"/>
    <cellStyle name="Normal 7 7 6 2 2" xfId="48258"/>
    <cellStyle name="Normal 7 7 6 3" xfId="41066"/>
    <cellStyle name="Normal 7 7 7" xfId="17385"/>
    <cellStyle name="Normal 7 7 7 2" xfId="24825"/>
    <cellStyle name="Normal 7 7 7 2 2" xfId="49348"/>
    <cellStyle name="Normal 7 7 7 3" xfId="42086"/>
    <cellStyle name="Normal 7 7 8" xfId="19264"/>
    <cellStyle name="Normal 7 7 8 2" xfId="43857"/>
    <cellStyle name="Normal 7 7 9" xfId="7815"/>
    <cellStyle name="Normal 7 7 9 2" xfId="32833"/>
    <cellStyle name="Normal 7 8" xfId="857"/>
    <cellStyle name="Normal 7 8 10" xfId="27060"/>
    <cellStyle name="Normal 7 8 2" xfId="5813"/>
    <cellStyle name="Normal 7 8 2 2" xfId="20128"/>
    <cellStyle name="Normal 7 8 2 2 2" xfId="44692"/>
    <cellStyle name="Normal 7 8 2 3" xfId="13616"/>
    <cellStyle name="Normal 7 8 2 3 2" xfId="38593"/>
    <cellStyle name="Normal 7 8 2 4" xfId="9779"/>
    <cellStyle name="Normal 7 8 2 4 2" xfId="34796"/>
    <cellStyle name="Normal 7 8 2 5" xfId="30923"/>
    <cellStyle name="Normal 7 8 3" xfId="3870"/>
    <cellStyle name="Normal 7 8 3 2" xfId="20595"/>
    <cellStyle name="Normal 7 8 3 2 2" xfId="45156"/>
    <cellStyle name="Normal 7 8 3 3" xfId="13307"/>
    <cellStyle name="Normal 7 8 3 3 2" xfId="38324"/>
    <cellStyle name="Normal 7 8 3 4" xfId="28992"/>
    <cellStyle name="Normal 7 8 4" xfId="14820"/>
    <cellStyle name="Normal 7 8 4 2" xfId="21622"/>
    <cellStyle name="Normal 7 8 4 2 2" xfId="46181"/>
    <cellStyle name="Normal 7 8 4 3" xfId="39665"/>
    <cellStyle name="Normal 7 8 5" xfId="15263"/>
    <cellStyle name="Normal 7 8 5 2" xfId="22639"/>
    <cellStyle name="Normal 7 8 5 2 2" xfId="47183"/>
    <cellStyle name="Normal 7 8 5 3" xfId="40066"/>
    <cellStyle name="Normal 7 8 6" xfId="16317"/>
    <cellStyle name="Normal 7 8 6 2" xfId="23729"/>
    <cellStyle name="Normal 7 8 6 2 2" xfId="48268"/>
    <cellStyle name="Normal 7 8 6 3" xfId="41076"/>
    <cellStyle name="Normal 7 8 7" xfId="17395"/>
    <cellStyle name="Normal 7 8 7 2" xfId="24835"/>
    <cellStyle name="Normal 7 8 7 2 2" xfId="49358"/>
    <cellStyle name="Normal 7 8 7 3" xfId="42096"/>
    <cellStyle name="Normal 7 8 8" xfId="19277"/>
    <cellStyle name="Normal 7 8 8 2" xfId="43867"/>
    <cellStyle name="Normal 7 8 9" xfId="7825"/>
    <cellStyle name="Normal 7 8 9 2" xfId="32843"/>
    <cellStyle name="Normal 7 9" xfId="2056"/>
    <cellStyle name="Normal 7 9 10" xfId="27748"/>
    <cellStyle name="Normal 7 9 2" xfId="6518"/>
    <cellStyle name="Normal 7 9 2 2" xfId="20325"/>
    <cellStyle name="Normal 7 9 2 2 2" xfId="44887"/>
    <cellStyle name="Normal 7 9 2 3" xfId="13904"/>
    <cellStyle name="Normal 7 9 2 3 2" xfId="38805"/>
    <cellStyle name="Normal 7 9 2 4" xfId="10467"/>
    <cellStyle name="Normal 7 9 2 4 2" xfId="35484"/>
    <cellStyle name="Normal 7 9 2 5" xfId="31611"/>
    <cellStyle name="Normal 7 9 3" xfId="4558"/>
    <cellStyle name="Normal 7 9 3 2" xfId="21281"/>
    <cellStyle name="Normal 7 9 3 2 2" xfId="45841"/>
    <cellStyle name="Normal 7 9 3 3" xfId="13308"/>
    <cellStyle name="Normal 7 9 3 3 2" xfId="38325"/>
    <cellStyle name="Normal 7 9 3 4" xfId="29680"/>
    <cellStyle name="Normal 7 9 4" xfId="14999"/>
    <cellStyle name="Normal 7 9 4 2" xfId="22291"/>
    <cellStyle name="Normal 7 9 4 2 2" xfId="46850"/>
    <cellStyle name="Normal 7 9 4 3" xfId="39841"/>
    <cellStyle name="Normal 7 9 5" xfId="15936"/>
    <cellStyle name="Normal 7 9 5 2" xfId="23313"/>
    <cellStyle name="Normal 7 9 5 2 2" xfId="47856"/>
    <cellStyle name="Normal 7 9 5 3" xfId="40732"/>
    <cellStyle name="Normal 7 9 6" xfId="16998"/>
    <cellStyle name="Normal 7 9 6 2" xfId="24417"/>
    <cellStyle name="Normal 7 9 6 2 2" xfId="48956"/>
    <cellStyle name="Normal 7 9 6 3" xfId="41749"/>
    <cellStyle name="Normal 7 9 7" xfId="18084"/>
    <cellStyle name="Normal 7 9 7 2" xfId="25523"/>
    <cellStyle name="Normal 7 9 7 2 2" xfId="50046"/>
    <cellStyle name="Normal 7 9 7 3" xfId="42780"/>
    <cellStyle name="Normal 7 9 8" xfId="19973"/>
    <cellStyle name="Normal 7 9 8 2" xfId="44542"/>
    <cellStyle name="Normal 7 9 9" xfId="8514"/>
    <cellStyle name="Normal 7 9 9 2" xfId="33531"/>
    <cellStyle name="Normal 70" xfId="662"/>
    <cellStyle name="Normal 70 2" xfId="743"/>
    <cellStyle name="Normal 70 2 2" xfId="1826"/>
    <cellStyle name="Normal 70 2 2 10" xfId="27621"/>
    <cellStyle name="Normal 70 2 2 2" xfId="6386"/>
    <cellStyle name="Normal 70 2 2 2 2" xfId="20240"/>
    <cellStyle name="Normal 70 2 2 2 2 2" xfId="44804"/>
    <cellStyle name="Normal 70 2 2 2 3" xfId="13840"/>
    <cellStyle name="Normal 70 2 2 2 3 2" xfId="38748"/>
    <cellStyle name="Normal 70 2 2 2 4" xfId="10340"/>
    <cellStyle name="Normal 70 2 2 2 4 2" xfId="35357"/>
    <cellStyle name="Normal 70 2 2 2 5" xfId="31484"/>
    <cellStyle name="Normal 70 2 2 3" xfId="4431"/>
    <cellStyle name="Normal 70 2 2 3 2" xfId="21155"/>
    <cellStyle name="Normal 70 2 2 3 2 2" xfId="45716"/>
    <cellStyle name="Normal 70 2 2 3 3" xfId="13309"/>
    <cellStyle name="Normal 70 2 2 3 3 2" xfId="38326"/>
    <cellStyle name="Normal 70 2 2 3 4" xfId="29553"/>
    <cellStyle name="Normal 70 2 2 4" xfId="14916"/>
    <cellStyle name="Normal 70 2 2 4 2" xfId="22166"/>
    <cellStyle name="Normal 70 2 2 4 2 2" xfId="46725"/>
    <cellStyle name="Normal 70 2 2 4 3" xfId="39760"/>
    <cellStyle name="Normal 70 2 2 5" xfId="15812"/>
    <cellStyle name="Normal 70 2 2 5 2" xfId="23188"/>
    <cellStyle name="Normal 70 2 2 5 2 2" xfId="47731"/>
    <cellStyle name="Normal 70 2 2 5 3" xfId="40609"/>
    <cellStyle name="Normal 70 2 2 6" xfId="16872"/>
    <cellStyle name="Normal 70 2 2 6 2" xfId="24290"/>
    <cellStyle name="Normal 70 2 2 6 2 2" xfId="48829"/>
    <cellStyle name="Normal 70 2 2 6 3" xfId="41624"/>
    <cellStyle name="Normal 70 2 2 7" xfId="17954"/>
    <cellStyle name="Normal 70 2 2 7 2" xfId="25396"/>
    <cellStyle name="Normal 70 2 2 7 2 2" xfId="49919"/>
    <cellStyle name="Normal 70 2 2 7 3" xfId="42653"/>
    <cellStyle name="Normal 70 2 2 8" xfId="19843"/>
    <cellStyle name="Normal 70 2 2 8 2" xfId="44417"/>
    <cellStyle name="Normal 70 2 2 9" xfId="8387"/>
    <cellStyle name="Normal 70 2 2 9 2" xfId="33404"/>
    <cellStyle name="Normal 70 2 3" xfId="3258"/>
    <cellStyle name="Normal 70 2 3 2" xfId="7423"/>
    <cellStyle name="Normal 70 2 3 2 2" xfId="26409"/>
    <cellStyle name="Normal 70 2 3 2 2 2" xfId="50932"/>
    <cellStyle name="Normal 70 2 3 2 3" xfId="11353"/>
    <cellStyle name="Normal 70 2 3 2 3 2" xfId="36370"/>
    <cellStyle name="Normal 70 2 3 2 4" xfId="32497"/>
    <cellStyle name="Normal 70 2 3 3" xfId="5444"/>
    <cellStyle name="Normal 70 2 3 3 2" xfId="13310"/>
    <cellStyle name="Normal 70 2 3 3 2 2" xfId="38327"/>
    <cellStyle name="Normal 70 2 3 3 3" xfId="30566"/>
    <cellStyle name="Normal 70 2 3 4" xfId="9410"/>
    <cellStyle name="Normal 70 2 3 4 2" xfId="34427"/>
    <cellStyle name="Normal 70 2 3 5" xfId="28634"/>
    <cellStyle name="Normal 70 2 4" xfId="26713"/>
    <cellStyle name="Normal 70 3" xfId="1825"/>
    <cellStyle name="Normal 70 3 10" xfId="8386"/>
    <cellStyle name="Normal 70 3 10 2" xfId="33403"/>
    <cellStyle name="Normal 70 3 11" xfId="27620"/>
    <cellStyle name="Normal 70 3 2" xfId="6385"/>
    <cellStyle name="Normal 70 3 2 2" xfId="19842"/>
    <cellStyle name="Normal 70 3 2 2 2" xfId="44416"/>
    <cellStyle name="Normal 70 3 2 3" xfId="13737"/>
    <cellStyle name="Normal 70 3 2 3 2" xfId="38670"/>
    <cellStyle name="Normal 70 3 2 4" xfId="10339"/>
    <cellStyle name="Normal 70 3 2 4 2" xfId="35356"/>
    <cellStyle name="Normal 70 3 2 5" xfId="31483"/>
    <cellStyle name="Normal 70 3 3" xfId="4430"/>
    <cellStyle name="Normal 70 3 3 2" xfId="20239"/>
    <cellStyle name="Normal 70 3 3 2 2" xfId="44803"/>
    <cellStyle name="Normal 70 3 3 3" xfId="13311"/>
    <cellStyle name="Normal 70 3 3 3 2" xfId="38328"/>
    <cellStyle name="Normal 70 3 3 4" xfId="29552"/>
    <cellStyle name="Normal 70 3 4" xfId="14548"/>
    <cellStyle name="Normal 70 3 4 2" xfId="21154"/>
    <cellStyle name="Normal 70 3 4 2 2" xfId="45715"/>
    <cellStyle name="Normal 70 3 4 3" xfId="39421"/>
    <cellStyle name="Normal 70 3 5" xfId="14915"/>
    <cellStyle name="Normal 70 3 5 2" xfId="22165"/>
    <cellStyle name="Normal 70 3 5 2 2" xfId="46724"/>
    <cellStyle name="Normal 70 3 5 3" xfId="39759"/>
    <cellStyle name="Normal 70 3 6" xfId="15811"/>
    <cellStyle name="Normal 70 3 6 2" xfId="23187"/>
    <cellStyle name="Normal 70 3 6 2 2" xfId="47730"/>
    <cellStyle name="Normal 70 3 6 3" xfId="40608"/>
    <cellStyle name="Normal 70 3 7" xfId="16871"/>
    <cellStyle name="Normal 70 3 7 2" xfId="24289"/>
    <cellStyle name="Normal 70 3 7 2 2" xfId="48828"/>
    <cellStyle name="Normal 70 3 7 3" xfId="41623"/>
    <cellStyle name="Normal 70 3 8" xfId="17953"/>
    <cellStyle name="Normal 70 3 8 2" xfId="25395"/>
    <cellStyle name="Normal 70 3 8 2 2" xfId="49918"/>
    <cellStyle name="Normal 70 3 8 3" xfId="42652"/>
    <cellStyle name="Normal 70 3 9" xfId="13693"/>
    <cellStyle name="Normal 70 4" xfId="3257"/>
    <cellStyle name="Normal 70 4 2" xfId="7422"/>
    <cellStyle name="Normal 70 4 2 2" xfId="26408"/>
    <cellStyle name="Normal 70 4 2 2 2" xfId="50931"/>
    <cellStyle name="Normal 70 4 2 3" xfId="11352"/>
    <cellStyle name="Normal 70 4 2 3 2" xfId="36369"/>
    <cellStyle name="Normal 70 4 2 4" xfId="32496"/>
    <cellStyle name="Normal 70 4 3" xfId="5443"/>
    <cellStyle name="Normal 70 4 3 2" xfId="13312"/>
    <cellStyle name="Normal 70 4 3 2 2" xfId="38329"/>
    <cellStyle name="Normal 70 4 3 3" xfId="30565"/>
    <cellStyle name="Normal 70 4 4" xfId="9409"/>
    <cellStyle name="Normal 70 4 4 2" xfId="34426"/>
    <cellStyle name="Normal 70 4 5" xfId="28633"/>
    <cellStyle name="Normal 70 5" xfId="18997"/>
    <cellStyle name="Normal 71" xfId="663"/>
    <cellStyle name="Normal 71 2" xfId="1828"/>
    <cellStyle name="Normal 71 2 10" xfId="27623"/>
    <cellStyle name="Normal 71 2 2" xfId="3260"/>
    <cellStyle name="Normal 71 2 2 2" xfId="7425"/>
    <cellStyle name="Normal 71 2 2 2 2" xfId="26411"/>
    <cellStyle name="Normal 71 2 2 2 2 2" xfId="50934"/>
    <cellStyle name="Normal 71 2 2 2 3" xfId="18850"/>
    <cellStyle name="Normal 71 2 2 2 3 2" xfId="43544"/>
    <cellStyle name="Normal 71 2 2 2 4" xfId="11355"/>
    <cellStyle name="Normal 71 2 2 2 4 2" xfId="36372"/>
    <cellStyle name="Normal 71 2 2 2 5" xfId="32499"/>
    <cellStyle name="Normal 71 2 2 3" xfId="5446"/>
    <cellStyle name="Normal 71 2 2 3 2" xfId="13313"/>
    <cellStyle name="Normal 71 2 2 3 2 2" xfId="38330"/>
    <cellStyle name="Normal 71 2 2 3 3" xfId="30568"/>
    <cellStyle name="Normal 71 2 2 4" xfId="9412"/>
    <cellStyle name="Normal 71 2 2 4 2" xfId="34429"/>
    <cellStyle name="Normal 71 2 2 5" xfId="28636"/>
    <cellStyle name="Normal 71 2 3" xfId="6388"/>
    <cellStyle name="Normal 71 2 3 2" xfId="21157"/>
    <cellStyle name="Normal 71 2 3 2 2" xfId="45718"/>
    <cellStyle name="Normal 71 2 3 3" xfId="14549"/>
    <cellStyle name="Normal 71 2 3 3 2" xfId="39422"/>
    <cellStyle name="Normal 71 2 3 4" xfId="10342"/>
    <cellStyle name="Normal 71 2 3 4 2" xfId="35359"/>
    <cellStyle name="Normal 71 2 3 5" xfId="31486"/>
    <cellStyle name="Normal 71 2 4" xfId="4433"/>
    <cellStyle name="Normal 71 2 4 2" xfId="22168"/>
    <cellStyle name="Normal 71 2 4 2 2" xfId="46727"/>
    <cellStyle name="Normal 71 2 4 3" xfId="13314"/>
    <cellStyle name="Normal 71 2 4 3 2" xfId="38331"/>
    <cellStyle name="Normal 71 2 4 4" xfId="29555"/>
    <cellStyle name="Normal 71 2 5" xfId="15814"/>
    <cellStyle name="Normal 71 2 5 2" xfId="23190"/>
    <cellStyle name="Normal 71 2 5 2 2" xfId="47733"/>
    <cellStyle name="Normal 71 2 5 3" xfId="40611"/>
    <cellStyle name="Normal 71 2 6" xfId="16874"/>
    <cellStyle name="Normal 71 2 6 2" xfId="24292"/>
    <cellStyle name="Normal 71 2 6 2 2" xfId="48831"/>
    <cellStyle name="Normal 71 2 6 3" xfId="41626"/>
    <cellStyle name="Normal 71 2 7" xfId="17956"/>
    <cellStyle name="Normal 71 2 7 2" xfId="25398"/>
    <cellStyle name="Normal 71 2 7 2 2" xfId="49921"/>
    <cellStyle name="Normal 71 2 7 3" xfId="42655"/>
    <cellStyle name="Normal 71 2 8" xfId="19845"/>
    <cellStyle name="Normal 71 2 8 2" xfId="44419"/>
    <cellStyle name="Normal 71 2 9" xfId="8389"/>
    <cellStyle name="Normal 71 2 9 2" xfId="33406"/>
    <cellStyle name="Normal 71 3" xfId="1827"/>
    <cellStyle name="Normal 71 3 10" xfId="27622"/>
    <cellStyle name="Normal 71 3 2" xfId="6387"/>
    <cellStyle name="Normal 71 3 2 2" xfId="20241"/>
    <cellStyle name="Normal 71 3 2 2 2" xfId="44805"/>
    <cellStyle name="Normal 71 3 2 3" xfId="13841"/>
    <cellStyle name="Normal 71 3 2 3 2" xfId="38749"/>
    <cellStyle name="Normal 71 3 2 4" xfId="10341"/>
    <cellStyle name="Normal 71 3 2 4 2" xfId="35358"/>
    <cellStyle name="Normal 71 3 2 5" xfId="31485"/>
    <cellStyle name="Normal 71 3 3" xfId="4432"/>
    <cellStyle name="Normal 71 3 3 2" xfId="21156"/>
    <cellStyle name="Normal 71 3 3 2 2" xfId="45717"/>
    <cellStyle name="Normal 71 3 3 3" xfId="13315"/>
    <cellStyle name="Normal 71 3 3 3 2" xfId="38332"/>
    <cellStyle name="Normal 71 3 3 4" xfId="29554"/>
    <cellStyle name="Normal 71 3 4" xfId="14917"/>
    <cellStyle name="Normal 71 3 4 2" xfId="22167"/>
    <cellStyle name="Normal 71 3 4 2 2" xfId="46726"/>
    <cellStyle name="Normal 71 3 4 3" xfId="39761"/>
    <cellStyle name="Normal 71 3 5" xfId="15813"/>
    <cellStyle name="Normal 71 3 5 2" xfId="23189"/>
    <cellStyle name="Normal 71 3 5 2 2" xfId="47732"/>
    <cellStyle name="Normal 71 3 5 3" xfId="40610"/>
    <cellStyle name="Normal 71 3 6" xfId="16873"/>
    <cellStyle name="Normal 71 3 6 2" xfId="24291"/>
    <cellStyle name="Normal 71 3 6 2 2" xfId="48830"/>
    <cellStyle name="Normal 71 3 6 3" xfId="41625"/>
    <cellStyle name="Normal 71 3 7" xfId="17955"/>
    <cellStyle name="Normal 71 3 7 2" xfId="25397"/>
    <cellStyle name="Normal 71 3 7 2 2" xfId="49920"/>
    <cellStyle name="Normal 71 3 7 3" xfId="42654"/>
    <cellStyle name="Normal 71 3 8" xfId="19844"/>
    <cellStyle name="Normal 71 3 8 2" xfId="44418"/>
    <cellStyle name="Normal 71 3 9" xfId="8388"/>
    <cellStyle name="Normal 71 3 9 2" xfId="33405"/>
    <cellStyle name="Normal 71 4" xfId="3259"/>
    <cellStyle name="Normal 71 4 2" xfId="7424"/>
    <cellStyle name="Normal 71 4 2 2" xfId="26410"/>
    <cellStyle name="Normal 71 4 2 2 2" xfId="50933"/>
    <cellStyle name="Normal 71 4 2 3" xfId="11354"/>
    <cellStyle name="Normal 71 4 2 3 2" xfId="36371"/>
    <cellStyle name="Normal 71 4 2 4" xfId="32498"/>
    <cellStyle name="Normal 71 4 3" xfId="5445"/>
    <cellStyle name="Normal 71 4 3 2" xfId="13316"/>
    <cellStyle name="Normal 71 4 3 2 2" xfId="38333"/>
    <cellStyle name="Normal 71 4 3 3" xfId="30567"/>
    <cellStyle name="Normal 71 4 4" xfId="9411"/>
    <cellStyle name="Normal 71 4 4 2" xfId="34428"/>
    <cellStyle name="Normal 71 4 5" xfId="28635"/>
    <cellStyle name="Normal 71 5" xfId="20282"/>
    <cellStyle name="Normal 72" xfId="664"/>
    <cellStyle name="Normal 72 2" xfId="1830"/>
    <cellStyle name="Normal 72 2 10" xfId="27625"/>
    <cellStyle name="Normal 72 2 2" xfId="3262"/>
    <cellStyle name="Normal 72 2 2 2" xfId="7427"/>
    <cellStyle name="Normal 72 2 2 2 2" xfId="26413"/>
    <cellStyle name="Normal 72 2 2 2 2 2" xfId="50936"/>
    <cellStyle name="Normal 72 2 2 2 3" xfId="18851"/>
    <cellStyle name="Normal 72 2 2 2 3 2" xfId="43545"/>
    <cellStyle name="Normal 72 2 2 2 4" xfId="11357"/>
    <cellStyle name="Normal 72 2 2 2 4 2" xfId="36374"/>
    <cellStyle name="Normal 72 2 2 2 5" xfId="32501"/>
    <cellStyle name="Normal 72 2 2 3" xfId="5448"/>
    <cellStyle name="Normal 72 2 2 3 2" xfId="13317"/>
    <cellStyle name="Normal 72 2 2 3 2 2" xfId="38334"/>
    <cellStyle name="Normal 72 2 2 3 3" xfId="30570"/>
    <cellStyle name="Normal 72 2 2 4" xfId="9414"/>
    <cellStyle name="Normal 72 2 2 4 2" xfId="34431"/>
    <cellStyle name="Normal 72 2 2 5" xfId="28638"/>
    <cellStyle name="Normal 72 2 3" xfId="6390"/>
    <cellStyle name="Normal 72 2 3 2" xfId="21159"/>
    <cellStyle name="Normal 72 2 3 2 2" xfId="45720"/>
    <cellStyle name="Normal 72 2 3 3" xfId="14550"/>
    <cellStyle name="Normal 72 2 3 3 2" xfId="39423"/>
    <cellStyle name="Normal 72 2 3 4" xfId="10344"/>
    <cellStyle name="Normal 72 2 3 4 2" xfId="35361"/>
    <cellStyle name="Normal 72 2 3 5" xfId="31488"/>
    <cellStyle name="Normal 72 2 4" xfId="4435"/>
    <cellStyle name="Normal 72 2 4 2" xfId="22170"/>
    <cellStyle name="Normal 72 2 4 2 2" xfId="46729"/>
    <cellStyle name="Normal 72 2 4 3" xfId="13318"/>
    <cellStyle name="Normal 72 2 4 3 2" xfId="38335"/>
    <cellStyle name="Normal 72 2 4 4" xfId="29557"/>
    <cellStyle name="Normal 72 2 5" xfId="15816"/>
    <cellStyle name="Normal 72 2 5 2" xfId="23192"/>
    <cellStyle name="Normal 72 2 5 2 2" xfId="47735"/>
    <cellStyle name="Normal 72 2 5 3" xfId="40613"/>
    <cellStyle name="Normal 72 2 6" xfId="16876"/>
    <cellStyle name="Normal 72 2 6 2" xfId="24294"/>
    <cellStyle name="Normal 72 2 6 2 2" xfId="48833"/>
    <cellStyle name="Normal 72 2 6 3" xfId="41628"/>
    <cellStyle name="Normal 72 2 7" xfId="17958"/>
    <cellStyle name="Normal 72 2 7 2" xfId="25400"/>
    <cellStyle name="Normal 72 2 7 2 2" xfId="49923"/>
    <cellStyle name="Normal 72 2 7 3" xfId="42657"/>
    <cellStyle name="Normal 72 2 8" xfId="19847"/>
    <cellStyle name="Normal 72 2 8 2" xfId="44421"/>
    <cellStyle name="Normal 72 2 9" xfId="8391"/>
    <cellStyle name="Normal 72 2 9 2" xfId="33408"/>
    <cellStyle name="Normal 72 3" xfId="1829"/>
    <cellStyle name="Normal 72 3 10" xfId="27624"/>
    <cellStyle name="Normal 72 3 2" xfId="6389"/>
    <cellStyle name="Normal 72 3 2 2" xfId="20242"/>
    <cellStyle name="Normal 72 3 2 2 2" xfId="44806"/>
    <cellStyle name="Normal 72 3 2 3" xfId="13842"/>
    <cellStyle name="Normal 72 3 2 3 2" xfId="38750"/>
    <cellStyle name="Normal 72 3 2 4" xfId="10343"/>
    <cellStyle name="Normal 72 3 2 4 2" xfId="35360"/>
    <cellStyle name="Normal 72 3 2 5" xfId="31487"/>
    <cellStyle name="Normal 72 3 3" xfId="4434"/>
    <cellStyle name="Normal 72 3 3 2" xfId="21158"/>
    <cellStyle name="Normal 72 3 3 2 2" xfId="45719"/>
    <cellStyle name="Normal 72 3 3 3" xfId="13319"/>
    <cellStyle name="Normal 72 3 3 3 2" xfId="38336"/>
    <cellStyle name="Normal 72 3 3 4" xfId="29556"/>
    <cellStyle name="Normal 72 3 4" xfId="14918"/>
    <cellStyle name="Normal 72 3 4 2" xfId="22169"/>
    <cellStyle name="Normal 72 3 4 2 2" xfId="46728"/>
    <cellStyle name="Normal 72 3 4 3" xfId="39762"/>
    <cellStyle name="Normal 72 3 5" xfId="15815"/>
    <cellStyle name="Normal 72 3 5 2" xfId="23191"/>
    <cellStyle name="Normal 72 3 5 2 2" xfId="47734"/>
    <cellStyle name="Normal 72 3 5 3" xfId="40612"/>
    <cellStyle name="Normal 72 3 6" xfId="16875"/>
    <cellStyle name="Normal 72 3 6 2" xfId="24293"/>
    <cellStyle name="Normal 72 3 6 2 2" xfId="48832"/>
    <cellStyle name="Normal 72 3 6 3" xfId="41627"/>
    <cellStyle name="Normal 72 3 7" xfId="17957"/>
    <cellStyle name="Normal 72 3 7 2" xfId="25399"/>
    <cellStyle name="Normal 72 3 7 2 2" xfId="49922"/>
    <cellStyle name="Normal 72 3 7 3" xfId="42656"/>
    <cellStyle name="Normal 72 3 8" xfId="19846"/>
    <cellStyle name="Normal 72 3 8 2" xfId="44420"/>
    <cellStyle name="Normal 72 3 9" xfId="8390"/>
    <cellStyle name="Normal 72 3 9 2" xfId="33407"/>
    <cellStyle name="Normal 72 4" xfId="3261"/>
    <cellStyle name="Normal 72 4 2" xfId="7426"/>
    <cellStyle name="Normal 72 4 2 2" xfId="26412"/>
    <cellStyle name="Normal 72 4 2 2 2" xfId="50935"/>
    <cellStyle name="Normal 72 4 2 3" xfId="11356"/>
    <cellStyle name="Normal 72 4 2 3 2" xfId="36373"/>
    <cellStyle name="Normal 72 4 2 4" xfId="32500"/>
    <cellStyle name="Normal 72 4 3" xfId="5447"/>
    <cellStyle name="Normal 72 4 3 2" xfId="13320"/>
    <cellStyle name="Normal 72 4 3 2 2" xfId="38337"/>
    <cellStyle name="Normal 72 4 3 3" xfId="30569"/>
    <cellStyle name="Normal 72 4 4" xfId="9413"/>
    <cellStyle name="Normal 72 4 4 2" xfId="34430"/>
    <cellStyle name="Normal 72 4 5" xfId="28637"/>
    <cellStyle name="Normal 72 5" xfId="26728"/>
    <cellStyle name="Normal 73" xfId="672"/>
    <cellStyle name="Normal 73 2" xfId="1832"/>
    <cellStyle name="Normal 73 2 10" xfId="27627"/>
    <cellStyle name="Normal 73 2 2" xfId="3264"/>
    <cellStyle name="Normal 73 2 2 2" xfId="7429"/>
    <cellStyle name="Normal 73 2 2 2 2" xfId="26415"/>
    <cellStyle name="Normal 73 2 2 2 2 2" xfId="50938"/>
    <cellStyle name="Normal 73 2 2 2 3" xfId="18852"/>
    <cellStyle name="Normal 73 2 2 2 3 2" xfId="43546"/>
    <cellStyle name="Normal 73 2 2 2 4" xfId="11359"/>
    <cellStyle name="Normal 73 2 2 2 4 2" xfId="36376"/>
    <cellStyle name="Normal 73 2 2 2 5" xfId="32503"/>
    <cellStyle name="Normal 73 2 2 3" xfId="5450"/>
    <cellStyle name="Normal 73 2 2 3 2" xfId="13321"/>
    <cellStyle name="Normal 73 2 2 3 2 2" xfId="38338"/>
    <cellStyle name="Normal 73 2 2 3 3" xfId="30572"/>
    <cellStyle name="Normal 73 2 2 4" xfId="9416"/>
    <cellStyle name="Normal 73 2 2 4 2" xfId="34433"/>
    <cellStyle name="Normal 73 2 2 5" xfId="28640"/>
    <cellStyle name="Normal 73 2 3" xfId="6392"/>
    <cellStyle name="Normal 73 2 3 2" xfId="21161"/>
    <cellStyle name="Normal 73 2 3 2 2" xfId="45722"/>
    <cellStyle name="Normal 73 2 3 3" xfId="14551"/>
    <cellStyle name="Normal 73 2 3 3 2" xfId="39424"/>
    <cellStyle name="Normal 73 2 3 4" xfId="10346"/>
    <cellStyle name="Normal 73 2 3 4 2" xfId="35363"/>
    <cellStyle name="Normal 73 2 3 5" xfId="31490"/>
    <cellStyle name="Normal 73 2 4" xfId="4437"/>
    <cellStyle name="Normal 73 2 4 2" xfId="22172"/>
    <cellStyle name="Normal 73 2 4 2 2" xfId="46731"/>
    <cellStyle name="Normal 73 2 4 3" xfId="13322"/>
    <cellStyle name="Normal 73 2 4 3 2" xfId="38339"/>
    <cellStyle name="Normal 73 2 4 4" xfId="29559"/>
    <cellStyle name="Normal 73 2 5" xfId="15818"/>
    <cellStyle name="Normal 73 2 5 2" xfId="23194"/>
    <cellStyle name="Normal 73 2 5 2 2" xfId="47737"/>
    <cellStyle name="Normal 73 2 5 3" xfId="40615"/>
    <cellStyle name="Normal 73 2 6" xfId="16878"/>
    <cellStyle name="Normal 73 2 6 2" xfId="24296"/>
    <cellStyle name="Normal 73 2 6 2 2" xfId="48835"/>
    <cellStyle name="Normal 73 2 6 3" xfId="41630"/>
    <cellStyle name="Normal 73 2 7" xfId="17960"/>
    <cellStyle name="Normal 73 2 7 2" xfId="25402"/>
    <cellStyle name="Normal 73 2 7 2 2" xfId="49925"/>
    <cellStyle name="Normal 73 2 7 3" xfId="42659"/>
    <cellStyle name="Normal 73 2 8" xfId="19849"/>
    <cellStyle name="Normal 73 2 8 2" xfId="44423"/>
    <cellStyle name="Normal 73 2 9" xfId="8393"/>
    <cellStyle name="Normal 73 2 9 2" xfId="33410"/>
    <cellStyle name="Normal 73 3" xfId="1831"/>
    <cellStyle name="Normal 73 3 10" xfId="27626"/>
    <cellStyle name="Normal 73 3 2" xfId="6391"/>
    <cellStyle name="Normal 73 3 2 2" xfId="20243"/>
    <cellStyle name="Normal 73 3 2 2 2" xfId="44807"/>
    <cellStyle name="Normal 73 3 2 3" xfId="13843"/>
    <cellStyle name="Normal 73 3 2 3 2" xfId="38751"/>
    <cellStyle name="Normal 73 3 2 4" xfId="10345"/>
    <cellStyle name="Normal 73 3 2 4 2" xfId="35362"/>
    <cellStyle name="Normal 73 3 2 5" xfId="31489"/>
    <cellStyle name="Normal 73 3 3" xfId="4436"/>
    <cellStyle name="Normal 73 3 3 2" xfId="21160"/>
    <cellStyle name="Normal 73 3 3 2 2" xfId="45721"/>
    <cellStyle name="Normal 73 3 3 3" xfId="13323"/>
    <cellStyle name="Normal 73 3 3 3 2" xfId="38340"/>
    <cellStyle name="Normal 73 3 3 4" xfId="29558"/>
    <cellStyle name="Normal 73 3 4" xfId="14919"/>
    <cellStyle name="Normal 73 3 4 2" xfId="22171"/>
    <cellStyle name="Normal 73 3 4 2 2" xfId="46730"/>
    <cellStyle name="Normal 73 3 4 3" xfId="39763"/>
    <cellStyle name="Normal 73 3 5" xfId="15817"/>
    <cellStyle name="Normal 73 3 5 2" xfId="23193"/>
    <cellStyle name="Normal 73 3 5 2 2" xfId="47736"/>
    <cellStyle name="Normal 73 3 5 3" xfId="40614"/>
    <cellStyle name="Normal 73 3 6" xfId="16877"/>
    <cellStyle name="Normal 73 3 6 2" xfId="24295"/>
    <cellStyle name="Normal 73 3 6 2 2" xfId="48834"/>
    <cellStyle name="Normal 73 3 6 3" xfId="41629"/>
    <cellStyle name="Normal 73 3 7" xfId="17959"/>
    <cellStyle name="Normal 73 3 7 2" xfId="25401"/>
    <cellStyle name="Normal 73 3 7 2 2" xfId="49924"/>
    <cellStyle name="Normal 73 3 7 3" xfId="42658"/>
    <cellStyle name="Normal 73 3 8" xfId="19848"/>
    <cellStyle name="Normal 73 3 8 2" xfId="44422"/>
    <cellStyle name="Normal 73 3 9" xfId="8392"/>
    <cellStyle name="Normal 73 3 9 2" xfId="33409"/>
    <cellStyle name="Normal 73 4" xfId="3263"/>
    <cellStyle name="Normal 73 4 2" xfId="7428"/>
    <cellStyle name="Normal 73 4 2 2" xfId="26414"/>
    <cellStyle name="Normal 73 4 2 2 2" xfId="50937"/>
    <cellStyle name="Normal 73 4 2 3" xfId="11358"/>
    <cellStyle name="Normal 73 4 2 3 2" xfId="36375"/>
    <cellStyle name="Normal 73 4 2 4" xfId="32502"/>
    <cellStyle name="Normal 73 4 3" xfId="5449"/>
    <cellStyle name="Normal 73 4 3 2" xfId="13324"/>
    <cellStyle name="Normal 73 4 3 2 2" xfId="38341"/>
    <cellStyle name="Normal 73 4 3 3" xfId="30571"/>
    <cellStyle name="Normal 73 4 4" xfId="9415"/>
    <cellStyle name="Normal 73 4 4 2" xfId="34432"/>
    <cellStyle name="Normal 73 4 5" xfId="28639"/>
    <cellStyle name="Normal 73 5" xfId="26698"/>
    <cellStyle name="Normal 74" xfId="675"/>
    <cellStyle name="Normal 74 2" xfId="1834"/>
    <cellStyle name="Normal 74 2 10" xfId="27629"/>
    <cellStyle name="Normal 74 2 2" xfId="3266"/>
    <cellStyle name="Normal 74 2 2 2" xfId="7431"/>
    <cellStyle name="Normal 74 2 2 2 2" xfId="26417"/>
    <cellStyle name="Normal 74 2 2 2 2 2" xfId="50940"/>
    <cellStyle name="Normal 74 2 2 2 3" xfId="18853"/>
    <cellStyle name="Normal 74 2 2 2 3 2" xfId="43547"/>
    <cellStyle name="Normal 74 2 2 2 4" xfId="11361"/>
    <cellStyle name="Normal 74 2 2 2 4 2" xfId="36378"/>
    <cellStyle name="Normal 74 2 2 2 5" xfId="32505"/>
    <cellStyle name="Normal 74 2 2 3" xfId="5452"/>
    <cellStyle name="Normal 74 2 2 3 2" xfId="13325"/>
    <cellStyle name="Normal 74 2 2 3 2 2" xfId="38342"/>
    <cellStyle name="Normal 74 2 2 3 3" xfId="30574"/>
    <cellStyle name="Normal 74 2 2 4" xfId="9418"/>
    <cellStyle name="Normal 74 2 2 4 2" xfId="34435"/>
    <cellStyle name="Normal 74 2 2 5" xfId="28642"/>
    <cellStyle name="Normal 74 2 3" xfId="6394"/>
    <cellStyle name="Normal 74 2 3 2" xfId="21163"/>
    <cellStyle name="Normal 74 2 3 2 2" xfId="45724"/>
    <cellStyle name="Normal 74 2 3 3" xfId="14552"/>
    <cellStyle name="Normal 74 2 3 3 2" xfId="39425"/>
    <cellStyle name="Normal 74 2 3 4" xfId="10348"/>
    <cellStyle name="Normal 74 2 3 4 2" xfId="35365"/>
    <cellStyle name="Normal 74 2 3 5" xfId="31492"/>
    <cellStyle name="Normal 74 2 4" xfId="4439"/>
    <cellStyle name="Normal 74 2 4 2" xfId="22174"/>
    <cellStyle name="Normal 74 2 4 2 2" xfId="46733"/>
    <cellStyle name="Normal 74 2 4 3" xfId="13326"/>
    <cellStyle name="Normal 74 2 4 3 2" xfId="38343"/>
    <cellStyle name="Normal 74 2 4 4" xfId="29561"/>
    <cellStyle name="Normal 74 2 5" xfId="15820"/>
    <cellStyle name="Normal 74 2 5 2" xfId="23196"/>
    <cellStyle name="Normal 74 2 5 2 2" xfId="47739"/>
    <cellStyle name="Normal 74 2 5 3" xfId="40617"/>
    <cellStyle name="Normal 74 2 6" xfId="16880"/>
    <cellStyle name="Normal 74 2 6 2" xfId="24298"/>
    <cellStyle name="Normal 74 2 6 2 2" xfId="48837"/>
    <cellStyle name="Normal 74 2 6 3" xfId="41632"/>
    <cellStyle name="Normal 74 2 7" xfId="17962"/>
    <cellStyle name="Normal 74 2 7 2" xfId="25404"/>
    <cellStyle name="Normal 74 2 7 2 2" xfId="49927"/>
    <cellStyle name="Normal 74 2 7 3" xfId="42661"/>
    <cellStyle name="Normal 74 2 8" xfId="19851"/>
    <cellStyle name="Normal 74 2 8 2" xfId="44425"/>
    <cellStyle name="Normal 74 2 9" xfId="8395"/>
    <cellStyle name="Normal 74 2 9 2" xfId="33412"/>
    <cellStyle name="Normal 74 3" xfId="1833"/>
    <cellStyle name="Normal 74 3 10" xfId="27628"/>
    <cellStyle name="Normal 74 3 2" xfId="6393"/>
    <cellStyle name="Normal 74 3 2 2" xfId="20244"/>
    <cellStyle name="Normal 74 3 2 2 2" xfId="44808"/>
    <cellStyle name="Normal 74 3 2 3" xfId="13844"/>
    <cellStyle name="Normal 74 3 2 3 2" xfId="38752"/>
    <cellStyle name="Normal 74 3 2 4" xfId="10347"/>
    <cellStyle name="Normal 74 3 2 4 2" xfId="35364"/>
    <cellStyle name="Normal 74 3 2 5" xfId="31491"/>
    <cellStyle name="Normal 74 3 3" xfId="4438"/>
    <cellStyle name="Normal 74 3 3 2" xfId="21162"/>
    <cellStyle name="Normal 74 3 3 2 2" xfId="45723"/>
    <cellStyle name="Normal 74 3 3 3" xfId="13327"/>
    <cellStyle name="Normal 74 3 3 3 2" xfId="38344"/>
    <cellStyle name="Normal 74 3 3 4" xfId="29560"/>
    <cellStyle name="Normal 74 3 4" xfId="14920"/>
    <cellStyle name="Normal 74 3 4 2" xfId="22173"/>
    <cellStyle name="Normal 74 3 4 2 2" xfId="46732"/>
    <cellStyle name="Normal 74 3 4 3" xfId="39764"/>
    <cellStyle name="Normal 74 3 5" xfId="15819"/>
    <cellStyle name="Normal 74 3 5 2" xfId="23195"/>
    <cellStyle name="Normal 74 3 5 2 2" xfId="47738"/>
    <cellStyle name="Normal 74 3 5 3" xfId="40616"/>
    <cellStyle name="Normal 74 3 6" xfId="16879"/>
    <cellStyle name="Normal 74 3 6 2" xfId="24297"/>
    <cellStyle name="Normal 74 3 6 2 2" xfId="48836"/>
    <cellStyle name="Normal 74 3 6 3" xfId="41631"/>
    <cellStyle name="Normal 74 3 7" xfId="17961"/>
    <cellStyle name="Normal 74 3 7 2" xfId="25403"/>
    <cellStyle name="Normal 74 3 7 2 2" xfId="49926"/>
    <cellStyle name="Normal 74 3 7 3" xfId="42660"/>
    <cellStyle name="Normal 74 3 8" xfId="19850"/>
    <cellStyle name="Normal 74 3 8 2" xfId="44424"/>
    <cellStyle name="Normal 74 3 9" xfId="8394"/>
    <cellStyle name="Normal 74 3 9 2" xfId="33411"/>
    <cellStyle name="Normal 74 4" xfId="3265"/>
    <cellStyle name="Normal 74 4 2" xfId="7430"/>
    <cellStyle name="Normal 74 4 2 2" xfId="26416"/>
    <cellStyle name="Normal 74 4 2 2 2" xfId="50939"/>
    <cellStyle name="Normal 74 4 2 3" xfId="11360"/>
    <cellStyle name="Normal 74 4 2 3 2" xfId="36377"/>
    <cellStyle name="Normal 74 4 2 4" xfId="32504"/>
    <cellStyle name="Normal 74 4 3" xfId="5451"/>
    <cellStyle name="Normal 74 4 3 2" xfId="13328"/>
    <cellStyle name="Normal 74 4 3 2 2" xfId="38345"/>
    <cellStyle name="Normal 74 4 3 3" xfId="30573"/>
    <cellStyle name="Normal 74 4 4" xfId="9417"/>
    <cellStyle name="Normal 74 4 4 2" xfId="34434"/>
    <cellStyle name="Normal 74 4 5" xfId="28641"/>
    <cellStyle name="Normal 74 5" xfId="26775"/>
    <cellStyle name="Normal 75" xfId="669"/>
    <cellStyle name="Normal 75 2" xfId="1836"/>
    <cellStyle name="Normal 75 2 10" xfId="27631"/>
    <cellStyle name="Normal 75 2 2" xfId="3268"/>
    <cellStyle name="Normal 75 2 2 2" xfId="7433"/>
    <cellStyle name="Normal 75 2 2 2 2" xfId="26419"/>
    <cellStyle name="Normal 75 2 2 2 2 2" xfId="50942"/>
    <cellStyle name="Normal 75 2 2 2 3" xfId="18854"/>
    <cellStyle name="Normal 75 2 2 2 3 2" xfId="43548"/>
    <cellStyle name="Normal 75 2 2 2 4" xfId="11363"/>
    <cellStyle name="Normal 75 2 2 2 4 2" xfId="36380"/>
    <cellStyle name="Normal 75 2 2 2 5" xfId="32507"/>
    <cellStyle name="Normal 75 2 2 3" xfId="5454"/>
    <cellStyle name="Normal 75 2 2 3 2" xfId="13329"/>
    <cellStyle name="Normal 75 2 2 3 2 2" xfId="38346"/>
    <cellStyle name="Normal 75 2 2 3 3" xfId="30576"/>
    <cellStyle name="Normal 75 2 2 4" xfId="9420"/>
    <cellStyle name="Normal 75 2 2 4 2" xfId="34437"/>
    <cellStyle name="Normal 75 2 2 5" xfId="28644"/>
    <cellStyle name="Normal 75 2 3" xfId="6396"/>
    <cellStyle name="Normal 75 2 3 2" xfId="21165"/>
    <cellStyle name="Normal 75 2 3 2 2" xfId="45726"/>
    <cellStyle name="Normal 75 2 3 3" xfId="14553"/>
    <cellStyle name="Normal 75 2 3 3 2" xfId="39426"/>
    <cellStyle name="Normal 75 2 3 4" xfId="10350"/>
    <cellStyle name="Normal 75 2 3 4 2" xfId="35367"/>
    <cellStyle name="Normal 75 2 3 5" xfId="31494"/>
    <cellStyle name="Normal 75 2 4" xfId="4441"/>
    <cellStyle name="Normal 75 2 4 2" xfId="22176"/>
    <cellStyle name="Normal 75 2 4 2 2" xfId="46735"/>
    <cellStyle name="Normal 75 2 4 3" xfId="13330"/>
    <cellStyle name="Normal 75 2 4 3 2" xfId="38347"/>
    <cellStyle name="Normal 75 2 4 4" xfId="29563"/>
    <cellStyle name="Normal 75 2 5" xfId="15822"/>
    <cellStyle name="Normal 75 2 5 2" xfId="23198"/>
    <cellStyle name="Normal 75 2 5 2 2" xfId="47741"/>
    <cellStyle name="Normal 75 2 5 3" xfId="40619"/>
    <cellStyle name="Normal 75 2 6" xfId="16882"/>
    <cellStyle name="Normal 75 2 6 2" xfId="24300"/>
    <cellStyle name="Normal 75 2 6 2 2" xfId="48839"/>
    <cellStyle name="Normal 75 2 6 3" xfId="41634"/>
    <cellStyle name="Normal 75 2 7" xfId="17964"/>
    <cellStyle name="Normal 75 2 7 2" xfId="25406"/>
    <cellStyle name="Normal 75 2 7 2 2" xfId="49929"/>
    <cellStyle name="Normal 75 2 7 3" xfId="42663"/>
    <cellStyle name="Normal 75 2 8" xfId="19853"/>
    <cellStyle name="Normal 75 2 8 2" xfId="44427"/>
    <cellStyle name="Normal 75 2 9" xfId="8397"/>
    <cellStyle name="Normal 75 2 9 2" xfId="33414"/>
    <cellStyle name="Normal 75 3" xfId="1835"/>
    <cellStyle name="Normal 75 3 10" xfId="27630"/>
    <cellStyle name="Normal 75 3 2" xfId="6395"/>
    <cellStyle name="Normal 75 3 2 2" xfId="20245"/>
    <cellStyle name="Normal 75 3 2 2 2" xfId="44809"/>
    <cellStyle name="Normal 75 3 2 3" xfId="13845"/>
    <cellStyle name="Normal 75 3 2 3 2" xfId="38753"/>
    <cellStyle name="Normal 75 3 2 4" xfId="10349"/>
    <cellStyle name="Normal 75 3 2 4 2" xfId="35366"/>
    <cellStyle name="Normal 75 3 2 5" xfId="31493"/>
    <cellStyle name="Normal 75 3 3" xfId="4440"/>
    <cellStyle name="Normal 75 3 3 2" xfId="21164"/>
    <cellStyle name="Normal 75 3 3 2 2" xfId="45725"/>
    <cellStyle name="Normal 75 3 3 3" xfId="13331"/>
    <cellStyle name="Normal 75 3 3 3 2" xfId="38348"/>
    <cellStyle name="Normal 75 3 3 4" xfId="29562"/>
    <cellStyle name="Normal 75 3 4" xfId="14921"/>
    <cellStyle name="Normal 75 3 4 2" xfId="22175"/>
    <cellStyle name="Normal 75 3 4 2 2" xfId="46734"/>
    <cellStyle name="Normal 75 3 4 3" xfId="39765"/>
    <cellStyle name="Normal 75 3 5" xfId="15821"/>
    <cellStyle name="Normal 75 3 5 2" xfId="23197"/>
    <cellStyle name="Normal 75 3 5 2 2" xfId="47740"/>
    <cellStyle name="Normal 75 3 5 3" xfId="40618"/>
    <cellStyle name="Normal 75 3 6" xfId="16881"/>
    <cellStyle name="Normal 75 3 6 2" xfId="24299"/>
    <cellStyle name="Normal 75 3 6 2 2" xfId="48838"/>
    <cellStyle name="Normal 75 3 6 3" xfId="41633"/>
    <cellStyle name="Normal 75 3 7" xfId="17963"/>
    <cellStyle name="Normal 75 3 7 2" xfId="25405"/>
    <cellStyle name="Normal 75 3 7 2 2" xfId="49928"/>
    <cellStyle name="Normal 75 3 7 3" xfId="42662"/>
    <cellStyle name="Normal 75 3 8" xfId="19852"/>
    <cellStyle name="Normal 75 3 8 2" xfId="44426"/>
    <cellStyle name="Normal 75 3 9" xfId="8396"/>
    <cellStyle name="Normal 75 3 9 2" xfId="33413"/>
    <cellStyle name="Normal 75 4" xfId="3267"/>
    <cellStyle name="Normal 75 4 2" xfId="7432"/>
    <cellStyle name="Normal 75 4 2 2" xfId="26418"/>
    <cellStyle name="Normal 75 4 2 2 2" xfId="50941"/>
    <cellStyle name="Normal 75 4 2 3" xfId="11362"/>
    <cellStyle name="Normal 75 4 2 3 2" xfId="36379"/>
    <cellStyle name="Normal 75 4 2 4" xfId="32506"/>
    <cellStyle name="Normal 75 4 3" xfId="5453"/>
    <cellStyle name="Normal 75 4 3 2" xfId="13332"/>
    <cellStyle name="Normal 75 4 3 2 2" xfId="38349"/>
    <cellStyle name="Normal 75 4 3 3" xfId="30575"/>
    <cellStyle name="Normal 75 4 4" xfId="9419"/>
    <cellStyle name="Normal 75 4 4 2" xfId="34436"/>
    <cellStyle name="Normal 75 4 5" xfId="28643"/>
    <cellStyle name="Normal 75 5" xfId="26823"/>
    <cellStyle name="Normal 76" xfId="667"/>
    <cellStyle name="Normal 76 2" xfId="1838"/>
    <cellStyle name="Normal 76 2 10" xfId="27633"/>
    <cellStyle name="Normal 76 2 2" xfId="3270"/>
    <cellStyle name="Normal 76 2 2 2" xfId="7435"/>
    <cellStyle name="Normal 76 2 2 2 2" xfId="26421"/>
    <cellStyle name="Normal 76 2 2 2 2 2" xfId="50944"/>
    <cellStyle name="Normal 76 2 2 2 3" xfId="18855"/>
    <cellStyle name="Normal 76 2 2 2 3 2" xfId="43549"/>
    <cellStyle name="Normal 76 2 2 2 4" xfId="11365"/>
    <cellStyle name="Normal 76 2 2 2 4 2" xfId="36382"/>
    <cellStyle name="Normal 76 2 2 2 5" xfId="32509"/>
    <cellStyle name="Normal 76 2 2 3" xfId="5456"/>
    <cellStyle name="Normal 76 2 2 3 2" xfId="13333"/>
    <cellStyle name="Normal 76 2 2 3 2 2" xfId="38350"/>
    <cellStyle name="Normal 76 2 2 3 3" xfId="30578"/>
    <cellStyle name="Normal 76 2 2 4" xfId="9422"/>
    <cellStyle name="Normal 76 2 2 4 2" xfId="34439"/>
    <cellStyle name="Normal 76 2 2 5" xfId="28646"/>
    <cellStyle name="Normal 76 2 3" xfId="6398"/>
    <cellStyle name="Normal 76 2 3 2" xfId="21167"/>
    <cellStyle name="Normal 76 2 3 2 2" xfId="45728"/>
    <cellStyle name="Normal 76 2 3 3" xfId="14554"/>
    <cellStyle name="Normal 76 2 3 3 2" xfId="39427"/>
    <cellStyle name="Normal 76 2 3 4" xfId="10352"/>
    <cellStyle name="Normal 76 2 3 4 2" xfId="35369"/>
    <cellStyle name="Normal 76 2 3 5" xfId="31496"/>
    <cellStyle name="Normal 76 2 4" xfId="4443"/>
    <cellStyle name="Normal 76 2 4 2" xfId="22178"/>
    <cellStyle name="Normal 76 2 4 2 2" xfId="46737"/>
    <cellStyle name="Normal 76 2 4 3" xfId="13334"/>
    <cellStyle name="Normal 76 2 4 3 2" xfId="38351"/>
    <cellStyle name="Normal 76 2 4 4" xfId="29565"/>
    <cellStyle name="Normal 76 2 5" xfId="15824"/>
    <cellStyle name="Normal 76 2 5 2" xfId="23200"/>
    <cellStyle name="Normal 76 2 5 2 2" xfId="47743"/>
    <cellStyle name="Normal 76 2 5 3" xfId="40621"/>
    <cellStyle name="Normal 76 2 6" xfId="16884"/>
    <cellStyle name="Normal 76 2 6 2" xfId="24302"/>
    <cellStyle name="Normal 76 2 6 2 2" xfId="48841"/>
    <cellStyle name="Normal 76 2 6 3" xfId="41636"/>
    <cellStyle name="Normal 76 2 7" xfId="17966"/>
    <cellStyle name="Normal 76 2 7 2" xfId="25408"/>
    <cellStyle name="Normal 76 2 7 2 2" xfId="49931"/>
    <cellStyle name="Normal 76 2 7 3" xfId="42665"/>
    <cellStyle name="Normal 76 2 8" xfId="19855"/>
    <cellStyle name="Normal 76 2 8 2" xfId="44429"/>
    <cellStyle name="Normal 76 2 9" xfId="8399"/>
    <cellStyle name="Normal 76 2 9 2" xfId="33416"/>
    <cellStyle name="Normal 76 3" xfId="1837"/>
    <cellStyle name="Normal 76 3 10" xfId="27632"/>
    <cellStyle name="Normal 76 3 2" xfId="6397"/>
    <cellStyle name="Normal 76 3 2 2" xfId="20246"/>
    <cellStyle name="Normal 76 3 2 2 2" xfId="44810"/>
    <cellStyle name="Normal 76 3 2 3" xfId="13846"/>
    <cellStyle name="Normal 76 3 2 3 2" xfId="38754"/>
    <cellStyle name="Normal 76 3 2 4" xfId="10351"/>
    <cellStyle name="Normal 76 3 2 4 2" xfId="35368"/>
    <cellStyle name="Normal 76 3 2 5" xfId="31495"/>
    <cellStyle name="Normal 76 3 3" xfId="4442"/>
    <cellStyle name="Normal 76 3 3 2" xfId="21166"/>
    <cellStyle name="Normal 76 3 3 2 2" xfId="45727"/>
    <cellStyle name="Normal 76 3 3 3" xfId="13335"/>
    <cellStyle name="Normal 76 3 3 3 2" xfId="38352"/>
    <cellStyle name="Normal 76 3 3 4" xfId="29564"/>
    <cellStyle name="Normal 76 3 4" xfId="14922"/>
    <cellStyle name="Normal 76 3 4 2" xfId="22177"/>
    <cellStyle name="Normal 76 3 4 2 2" xfId="46736"/>
    <cellStyle name="Normal 76 3 4 3" xfId="39766"/>
    <cellStyle name="Normal 76 3 5" xfId="15823"/>
    <cellStyle name="Normal 76 3 5 2" xfId="23199"/>
    <cellStyle name="Normal 76 3 5 2 2" xfId="47742"/>
    <cellStyle name="Normal 76 3 5 3" xfId="40620"/>
    <cellStyle name="Normal 76 3 6" xfId="16883"/>
    <cellStyle name="Normal 76 3 6 2" xfId="24301"/>
    <cellStyle name="Normal 76 3 6 2 2" xfId="48840"/>
    <cellStyle name="Normal 76 3 6 3" xfId="41635"/>
    <cellStyle name="Normal 76 3 7" xfId="17965"/>
    <cellStyle name="Normal 76 3 7 2" xfId="25407"/>
    <cellStyle name="Normal 76 3 7 2 2" xfId="49930"/>
    <cellStyle name="Normal 76 3 7 3" xfId="42664"/>
    <cellStyle name="Normal 76 3 8" xfId="19854"/>
    <cellStyle name="Normal 76 3 8 2" xfId="44428"/>
    <cellStyle name="Normal 76 3 9" xfId="8398"/>
    <cellStyle name="Normal 76 3 9 2" xfId="33415"/>
    <cellStyle name="Normal 76 4" xfId="3269"/>
    <cellStyle name="Normal 76 4 2" xfId="7434"/>
    <cellStyle name="Normal 76 4 2 2" xfId="26420"/>
    <cellStyle name="Normal 76 4 2 2 2" xfId="50943"/>
    <cellStyle name="Normal 76 4 2 3" xfId="11364"/>
    <cellStyle name="Normal 76 4 2 3 2" xfId="36381"/>
    <cellStyle name="Normal 76 4 2 4" xfId="32508"/>
    <cellStyle name="Normal 76 4 3" xfId="5455"/>
    <cellStyle name="Normal 76 4 3 2" xfId="13336"/>
    <cellStyle name="Normal 76 4 3 2 2" xfId="38353"/>
    <cellStyle name="Normal 76 4 3 3" xfId="30577"/>
    <cellStyle name="Normal 76 4 4" xfId="9421"/>
    <cellStyle name="Normal 76 4 4 2" xfId="34438"/>
    <cellStyle name="Normal 76 4 5" xfId="28645"/>
    <cellStyle name="Normal 76 5" xfId="24720"/>
    <cellStyle name="Normal 77" xfId="670"/>
    <cellStyle name="Normal 77 2" xfId="1840"/>
    <cellStyle name="Normal 77 2 10" xfId="27635"/>
    <cellStyle name="Normal 77 2 2" xfId="3272"/>
    <cellStyle name="Normal 77 2 2 2" xfId="7437"/>
    <cellStyle name="Normal 77 2 2 2 2" xfId="26423"/>
    <cellStyle name="Normal 77 2 2 2 2 2" xfId="50946"/>
    <cellStyle name="Normal 77 2 2 2 3" xfId="18856"/>
    <cellStyle name="Normal 77 2 2 2 3 2" xfId="43550"/>
    <cellStyle name="Normal 77 2 2 2 4" xfId="11367"/>
    <cellStyle name="Normal 77 2 2 2 4 2" xfId="36384"/>
    <cellStyle name="Normal 77 2 2 2 5" xfId="32511"/>
    <cellStyle name="Normal 77 2 2 3" xfId="5458"/>
    <cellStyle name="Normal 77 2 2 3 2" xfId="13337"/>
    <cellStyle name="Normal 77 2 2 3 2 2" xfId="38354"/>
    <cellStyle name="Normal 77 2 2 3 3" xfId="30580"/>
    <cellStyle name="Normal 77 2 2 4" xfId="9424"/>
    <cellStyle name="Normal 77 2 2 4 2" xfId="34441"/>
    <cellStyle name="Normal 77 2 2 5" xfId="28648"/>
    <cellStyle name="Normal 77 2 3" xfId="6400"/>
    <cellStyle name="Normal 77 2 3 2" xfId="21169"/>
    <cellStyle name="Normal 77 2 3 2 2" xfId="45730"/>
    <cellStyle name="Normal 77 2 3 3" xfId="14555"/>
    <cellStyle name="Normal 77 2 3 3 2" xfId="39428"/>
    <cellStyle name="Normal 77 2 3 4" xfId="10354"/>
    <cellStyle name="Normal 77 2 3 4 2" xfId="35371"/>
    <cellStyle name="Normal 77 2 3 5" xfId="31498"/>
    <cellStyle name="Normal 77 2 4" xfId="4445"/>
    <cellStyle name="Normal 77 2 4 2" xfId="22180"/>
    <cellStyle name="Normal 77 2 4 2 2" xfId="46739"/>
    <cellStyle name="Normal 77 2 4 3" xfId="13338"/>
    <cellStyle name="Normal 77 2 4 3 2" xfId="38355"/>
    <cellStyle name="Normal 77 2 4 4" xfId="29567"/>
    <cellStyle name="Normal 77 2 5" xfId="15826"/>
    <cellStyle name="Normal 77 2 5 2" xfId="23202"/>
    <cellStyle name="Normal 77 2 5 2 2" xfId="47745"/>
    <cellStyle name="Normal 77 2 5 3" xfId="40623"/>
    <cellStyle name="Normal 77 2 6" xfId="16886"/>
    <cellStyle name="Normal 77 2 6 2" xfId="24304"/>
    <cellStyle name="Normal 77 2 6 2 2" xfId="48843"/>
    <cellStyle name="Normal 77 2 6 3" xfId="41638"/>
    <cellStyle name="Normal 77 2 7" xfId="17968"/>
    <cellStyle name="Normal 77 2 7 2" xfId="25410"/>
    <cellStyle name="Normal 77 2 7 2 2" xfId="49933"/>
    <cellStyle name="Normal 77 2 7 3" xfId="42667"/>
    <cellStyle name="Normal 77 2 8" xfId="19857"/>
    <cellStyle name="Normal 77 2 8 2" xfId="44431"/>
    <cellStyle name="Normal 77 2 9" xfId="8401"/>
    <cellStyle name="Normal 77 2 9 2" xfId="33418"/>
    <cellStyle name="Normal 77 3" xfId="1839"/>
    <cellStyle name="Normal 77 3 10" xfId="27634"/>
    <cellStyle name="Normal 77 3 2" xfId="6399"/>
    <cellStyle name="Normal 77 3 2 2" xfId="20247"/>
    <cellStyle name="Normal 77 3 2 2 2" xfId="44811"/>
    <cellStyle name="Normal 77 3 2 3" xfId="13847"/>
    <cellStyle name="Normal 77 3 2 3 2" xfId="38755"/>
    <cellStyle name="Normal 77 3 2 4" xfId="10353"/>
    <cellStyle name="Normal 77 3 2 4 2" xfId="35370"/>
    <cellStyle name="Normal 77 3 2 5" xfId="31497"/>
    <cellStyle name="Normal 77 3 3" xfId="4444"/>
    <cellStyle name="Normal 77 3 3 2" xfId="21168"/>
    <cellStyle name="Normal 77 3 3 2 2" xfId="45729"/>
    <cellStyle name="Normal 77 3 3 3" xfId="13339"/>
    <cellStyle name="Normal 77 3 3 3 2" xfId="38356"/>
    <cellStyle name="Normal 77 3 3 4" xfId="29566"/>
    <cellStyle name="Normal 77 3 4" xfId="14923"/>
    <cellStyle name="Normal 77 3 4 2" xfId="22179"/>
    <cellStyle name="Normal 77 3 4 2 2" xfId="46738"/>
    <cellStyle name="Normal 77 3 4 3" xfId="39767"/>
    <cellStyle name="Normal 77 3 5" xfId="15825"/>
    <cellStyle name="Normal 77 3 5 2" xfId="23201"/>
    <cellStyle name="Normal 77 3 5 2 2" xfId="47744"/>
    <cellStyle name="Normal 77 3 5 3" xfId="40622"/>
    <cellStyle name="Normal 77 3 6" xfId="16885"/>
    <cellStyle name="Normal 77 3 6 2" xfId="24303"/>
    <cellStyle name="Normal 77 3 6 2 2" xfId="48842"/>
    <cellStyle name="Normal 77 3 6 3" xfId="41637"/>
    <cellStyle name="Normal 77 3 7" xfId="17967"/>
    <cellStyle name="Normal 77 3 7 2" xfId="25409"/>
    <cellStyle name="Normal 77 3 7 2 2" xfId="49932"/>
    <cellStyle name="Normal 77 3 7 3" xfId="42666"/>
    <cellStyle name="Normal 77 3 8" xfId="19856"/>
    <cellStyle name="Normal 77 3 8 2" xfId="44430"/>
    <cellStyle name="Normal 77 3 9" xfId="8400"/>
    <cellStyle name="Normal 77 3 9 2" xfId="33417"/>
    <cellStyle name="Normal 77 4" xfId="3271"/>
    <cellStyle name="Normal 77 4 2" xfId="7436"/>
    <cellStyle name="Normal 77 4 2 2" xfId="26422"/>
    <cellStyle name="Normal 77 4 2 2 2" xfId="50945"/>
    <cellStyle name="Normal 77 4 2 3" xfId="11366"/>
    <cellStyle name="Normal 77 4 2 3 2" xfId="36383"/>
    <cellStyle name="Normal 77 4 2 4" xfId="32510"/>
    <cellStyle name="Normal 77 4 3" xfId="5457"/>
    <cellStyle name="Normal 77 4 3 2" xfId="13340"/>
    <cellStyle name="Normal 77 4 3 2 2" xfId="38357"/>
    <cellStyle name="Normal 77 4 3 3" xfId="30579"/>
    <cellStyle name="Normal 77 4 4" xfId="9423"/>
    <cellStyle name="Normal 77 4 4 2" xfId="34440"/>
    <cellStyle name="Normal 77 4 5" xfId="28647"/>
    <cellStyle name="Normal 77 5" xfId="26772"/>
    <cellStyle name="Normal 78" xfId="668"/>
    <cellStyle name="Normal 78 2" xfId="1842"/>
    <cellStyle name="Normal 78 2 10" xfId="27637"/>
    <cellStyle name="Normal 78 2 2" xfId="3274"/>
    <cellStyle name="Normal 78 2 2 2" xfId="7439"/>
    <cellStyle name="Normal 78 2 2 2 2" xfId="26425"/>
    <cellStyle name="Normal 78 2 2 2 2 2" xfId="50948"/>
    <cellStyle name="Normal 78 2 2 2 3" xfId="18857"/>
    <cellStyle name="Normal 78 2 2 2 3 2" xfId="43551"/>
    <cellStyle name="Normal 78 2 2 2 4" xfId="11369"/>
    <cellStyle name="Normal 78 2 2 2 4 2" xfId="36386"/>
    <cellStyle name="Normal 78 2 2 2 5" xfId="32513"/>
    <cellStyle name="Normal 78 2 2 3" xfId="5460"/>
    <cellStyle name="Normal 78 2 2 3 2" xfId="13341"/>
    <cellStyle name="Normal 78 2 2 3 2 2" xfId="38358"/>
    <cellStyle name="Normal 78 2 2 3 3" xfId="30582"/>
    <cellStyle name="Normal 78 2 2 4" xfId="9426"/>
    <cellStyle name="Normal 78 2 2 4 2" xfId="34443"/>
    <cellStyle name="Normal 78 2 2 5" xfId="28650"/>
    <cellStyle name="Normal 78 2 3" xfId="6402"/>
    <cellStyle name="Normal 78 2 3 2" xfId="21171"/>
    <cellStyle name="Normal 78 2 3 2 2" xfId="45732"/>
    <cellStyle name="Normal 78 2 3 3" xfId="14556"/>
    <cellStyle name="Normal 78 2 3 3 2" xfId="39429"/>
    <cellStyle name="Normal 78 2 3 4" xfId="10356"/>
    <cellStyle name="Normal 78 2 3 4 2" xfId="35373"/>
    <cellStyle name="Normal 78 2 3 5" xfId="31500"/>
    <cellStyle name="Normal 78 2 4" xfId="4447"/>
    <cellStyle name="Normal 78 2 4 2" xfId="22182"/>
    <cellStyle name="Normal 78 2 4 2 2" xfId="46741"/>
    <cellStyle name="Normal 78 2 4 3" xfId="13342"/>
    <cellStyle name="Normal 78 2 4 3 2" xfId="38359"/>
    <cellStyle name="Normal 78 2 4 4" xfId="29569"/>
    <cellStyle name="Normal 78 2 5" xfId="15828"/>
    <cellStyle name="Normal 78 2 5 2" xfId="23204"/>
    <cellStyle name="Normal 78 2 5 2 2" xfId="47747"/>
    <cellStyle name="Normal 78 2 5 3" xfId="40625"/>
    <cellStyle name="Normal 78 2 6" xfId="16888"/>
    <cellStyle name="Normal 78 2 6 2" xfId="24306"/>
    <cellStyle name="Normal 78 2 6 2 2" xfId="48845"/>
    <cellStyle name="Normal 78 2 6 3" xfId="41640"/>
    <cellStyle name="Normal 78 2 7" xfId="17970"/>
    <cellStyle name="Normal 78 2 7 2" xfId="25412"/>
    <cellStyle name="Normal 78 2 7 2 2" xfId="49935"/>
    <cellStyle name="Normal 78 2 7 3" xfId="42669"/>
    <cellStyle name="Normal 78 2 8" xfId="19859"/>
    <cellStyle name="Normal 78 2 8 2" xfId="44433"/>
    <cellStyle name="Normal 78 2 9" xfId="8403"/>
    <cellStyle name="Normal 78 2 9 2" xfId="33420"/>
    <cellStyle name="Normal 78 3" xfId="1841"/>
    <cellStyle name="Normal 78 3 10" xfId="27636"/>
    <cellStyle name="Normal 78 3 2" xfId="6401"/>
    <cellStyle name="Normal 78 3 2 2" xfId="20248"/>
    <cellStyle name="Normal 78 3 2 2 2" xfId="44812"/>
    <cellStyle name="Normal 78 3 2 3" xfId="13848"/>
    <cellStyle name="Normal 78 3 2 3 2" xfId="38756"/>
    <cellStyle name="Normal 78 3 2 4" xfId="10355"/>
    <cellStyle name="Normal 78 3 2 4 2" xfId="35372"/>
    <cellStyle name="Normal 78 3 2 5" xfId="31499"/>
    <cellStyle name="Normal 78 3 3" xfId="4446"/>
    <cellStyle name="Normal 78 3 3 2" xfId="21170"/>
    <cellStyle name="Normal 78 3 3 2 2" xfId="45731"/>
    <cellStyle name="Normal 78 3 3 3" xfId="13343"/>
    <cellStyle name="Normal 78 3 3 3 2" xfId="38360"/>
    <cellStyle name="Normal 78 3 3 4" xfId="29568"/>
    <cellStyle name="Normal 78 3 4" xfId="14924"/>
    <cellStyle name="Normal 78 3 4 2" xfId="22181"/>
    <cellStyle name="Normal 78 3 4 2 2" xfId="46740"/>
    <cellStyle name="Normal 78 3 4 3" xfId="39768"/>
    <cellStyle name="Normal 78 3 5" xfId="15827"/>
    <cellStyle name="Normal 78 3 5 2" xfId="23203"/>
    <cellStyle name="Normal 78 3 5 2 2" xfId="47746"/>
    <cellStyle name="Normal 78 3 5 3" xfId="40624"/>
    <cellStyle name="Normal 78 3 6" xfId="16887"/>
    <cellStyle name="Normal 78 3 6 2" xfId="24305"/>
    <cellStyle name="Normal 78 3 6 2 2" xfId="48844"/>
    <cellStyle name="Normal 78 3 6 3" xfId="41639"/>
    <cellStyle name="Normal 78 3 7" xfId="17969"/>
    <cellStyle name="Normal 78 3 7 2" xfId="25411"/>
    <cellStyle name="Normal 78 3 7 2 2" xfId="49934"/>
    <cellStyle name="Normal 78 3 7 3" xfId="42668"/>
    <cellStyle name="Normal 78 3 8" xfId="19858"/>
    <cellStyle name="Normal 78 3 8 2" xfId="44432"/>
    <cellStyle name="Normal 78 3 9" xfId="8402"/>
    <cellStyle name="Normal 78 3 9 2" xfId="33419"/>
    <cellStyle name="Normal 78 4" xfId="3273"/>
    <cellStyle name="Normal 78 4 2" xfId="7438"/>
    <cellStyle name="Normal 78 4 2 2" xfId="26424"/>
    <cellStyle name="Normal 78 4 2 2 2" xfId="50947"/>
    <cellStyle name="Normal 78 4 2 3" xfId="11368"/>
    <cellStyle name="Normal 78 4 2 3 2" xfId="36385"/>
    <cellStyle name="Normal 78 4 2 4" xfId="32512"/>
    <cellStyle name="Normal 78 4 3" xfId="5459"/>
    <cellStyle name="Normal 78 4 3 2" xfId="13344"/>
    <cellStyle name="Normal 78 4 3 2 2" xfId="38361"/>
    <cellStyle name="Normal 78 4 3 3" xfId="30581"/>
    <cellStyle name="Normal 78 4 4" xfId="9425"/>
    <cellStyle name="Normal 78 4 4 2" xfId="34442"/>
    <cellStyle name="Normal 78 4 5" xfId="28649"/>
    <cellStyle name="Normal 78 5" xfId="19354"/>
    <cellStyle name="Normal 79" xfId="757"/>
    <cellStyle name="Normal 79 2" xfId="1844"/>
    <cellStyle name="Normal 79 2 10" xfId="27639"/>
    <cellStyle name="Normal 79 2 2" xfId="3276"/>
    <cellStyle name="Normal 79 2 2 2" xfId="7441"/>
    <cellStyle name="Normal 79 2 2 2 2" xfId="26427"/>
    <cellStyle name="Normal 79 2 2 2 2 2" xfId="50950"/>
    <cellStyle name="Normal 79 2 2 2 3" xfId="18858"/>
    <cellStyle name="Normal 79 2 2 2 3 2" xfId="43552"/>
    <cellStyle name="Normal 79 2 2 2 4" xfId="11371"/>
    <cellStyle name="Normal 79 2 2 2 4 2" xfId="36388"/>
    <cellStyle name="Normal 79 2 2 2 5" xfId="32515"/>
    <cellStyle name="Normal 79 2 2 3" xfId="5462"/>
    <cellStyle name="Normal 79 2 2 3 2" xfId="13345"/>
    <cellStyle name="Normal 79 2 2 3 2 2" xfId="38362"/>
    <cellStyle name="Normal 79 2 2 3 3" xfId="30584"/>
    <cellStyle name="Normal 79 2 2 4" xfId="9428"/>
    <cellStyle name="Normal 79 2 2 4 2" xfId="34445"/>
    <cellStyle name="Normal 79 2 2 5" xfId="28652"/>
    <cellStyle name="Normal 79 2 3" xfId="6404"/>
    <cellStyle name="Normal 79 2 3 2" xfId="21173"/>
    <cellStyle name="Normal 79 2 3 2 2" xfId="45734"/>
    <cellStyle name="Normal 79 2 3 3" xfId="14557"/>
    <cellStyle name="Normal 79 2 3 3 2" xfId="39430"/>
    <cellStyle name="Normal 79 2 3 4" xfId="10358"/>
    <cellStyle name="Normal 79 2 3 4 2" xfId="35375"/>
    <cellStyle name="Normal 79 2 3 5" xfId="31502"/>
    <cellStyle name="Normal 79 2 4" xfId="4449"/>
    <cellStyle name="Normal 79 2 4 2" xfId="22184"/>
    <cellStyle name="Normal 79 2 4 2 2" xfId="46743"/>
    <cellStyle name="Normal 79 2 4 3" xfId="13346"/>
    <cellStyle name="Normal 79 2 4 3 2" xfId="38363"/>
    <cellStyle name="Normal 79 2 4 4" xfId="29571"/>
    <cellStyle name="Normal 79 2 5" xfId="15830"/>
    <cellStyle name="Normal 79 2 5 2" xfId="23206"/>
    <cellStyle name="Normal 79 2 5 2 2" xfId="47749"/>
    <cellStyle name="Normal 79 2 5 3" xfId="40627"/>
    <cellStyle name="Normal 79 2 6" xfId="16890"/>
    <cellStyle name="Normal 79 2 6 2" xfId="24308"/>
    <cellStyle name="Normal 79 2 6 2 2" xfId="48847"/>
    <cellStyle name="Normal 79 2 6 3" xfId="41642"/>
    <cellStyle name="Normal 79 2 7" xfId="17972"/>
    <cellStyle name="Normal 79 2 7 2" xfId="25414"/>
    <cellStyle name="Normal 79 2 7 2 2" xfId="49937"/>
    <cellStyle name="Normal 79 2 7 3" xfId="42671"/>
    <cellStyle name="Normal 79 2 8" xfId="19861"/>
    <cellStyle name="Normal 79 2 8 2" xfId="44435"/>
    <cellStyle name="Normal 79 2 9" xfId="8405"/>
    <cellStyle name="Normal 79 2 9 2" xfId="33422"/>
    <cellStyle name="Normal 79 3" xfId="1843"/>
    <cellStyle name="Normal 79 3 10" xfId="27638"/>
    <cellStyle name="Normal 79 3 2" xfId="6403"/>
    <cellStyle name="Normal 79 3 2 2" xfId="20249"/>
    <cellStyle name="Normal 79 3 2 2 2" xfId="44813"/>
    <cellStyle name="Normal 79 3 2 3" xfId="13849"/>
    <cellStyle name="Normal 79 3 2 3 2" xfId="38757"/>
    <cellStyle name="Normal 79 3 2 4" xfId="10357"/>
    <cellStyle name="Normal 79 3 2 4 2" xfId="35374"/>
    <cellStyle name="Normal 79 3 2 5" xfId="31501"/>
    <cellStyle name="Normal 79 3 3" xfId="4448"/>
    <cellStyle name="Normal 79 3 3 2" xfId="21172"/>
    <cellStyle name="Normal 79 3 3 2 2" xfId="45733"/>
    <cellStyle name="Normal 79 3 3 3" xfId="13347"/>
    <cellStyle name="Normal 79 3 3 3 2" xfId="38364"/>
    <cellStyle name="Normal 79 3 3 4" xfId="29570"/>
    <cellStyle name="Normal 79 3 4" xfId="14925"/>
    <cellStyle name="Normal 79 3 4 2" xfId="22183"/>
    <cellStyle name="Normal 79 3 4 2 2" xfId="46742"/>
    <cellStyle name="Normal 79 3 4 3" xfId="39769"/>
    <cellStyle name="Normal 79 3 5" xfId="15829"/>
    <cellStyle name="Normal 79 3 5 2" xfId="23205"/>
    <cellStyle name="Normal 79 3 5 2 2" xfId="47748"/>
    <cellStyle name="Normal 79 3 5 3" xfId="40626"/>
    <cellStyle name="Normal 79 3 6" xfId="16889"/>
    <cellStyle name="Normal 79 3 6 2" xfId="24307"/>
    <cellStyle name="Normal 79 3 6 2 2" xfId="48846"/>
    <cellStyle name="Normal 79 3 6 3" xfId="41641"/>
    <cellStyle name="Normal 79 3 7" xfId="17971"/>
    <cellStyle name="Normal 79 3 7 2" xfId="25413"/>
    <cellStyle name="Normal 79 3 7 2 2" xfId="49936"/>
    <cellStyle name="Normal 79 3 7 3" xfId="42670"/>
    <cellStyle name="Normal 79 3 8" xfId="19860"/>
    <cellStyle name="Normal 79 3 8 2" xfId="44434"/>
    <cellStyle name="Normal 79 3 9" xfId="8404"/>
    <cellStyle name="Normal 79 3 9 2" xfId="33421"/>
    <cellStyle name="Normal 79 4" xfId="3275"/>
    <cellStyle name="Normal 79 4 2" xfId="7440"/>
    <cellStyle name="Normal 79 4 2 2" xfId="26426"/>
    <cellStyle name="Normal 79 4 2 2 2" xfId="50949"/>
    <cellStyle name="Normal 79 4 2 3" xfId="11370"/>
    <cellStyle name="Normal 79 4 2 3 2" xfId="36387"/>
    <cellStyle name="Normal 79 4 2 4" xfId="32514"/>
    <cellStyle name="Normal 79 4 3" xfId="5461"/>
    <cellStyle name="Normal 79 4 3 2" xfId="13348"/>
    <cellStyle name="Normal 79 4 3 2 2" xfId="38365"/>
    <cellStyle name="Normal 79 4 3 3" xfId="30583"/>
    <cellStyle name="Normal 79 4 4" xfId="9427"/>
    <cellStyle name="Normal 79 4 4 2" xfId="34444"/>
    <cellStyle name="Normal 79 4 5" xfId="28651"/>
    <cellStyle name="Normal 79 5" xfId="21307"/>
    <cellStyle name="Normal 8" xfId="131"/>
    <cellStyle name="Normal 8 2" xfId="642"/>
    <cellStyle name="Normal 8 2 10" xfId="19046"/>
    <cellStyle name="Normal 8 2 11" xfId="19015"/>
    <cellStyle name="Normal 8 2 12" xfId="26692"/>
    <cellStyle name="Normal 8 2 2" xfId="871"/>
    <cellStyle name="Normal 8 2 2 10" xfId="7829"/>
    <cellStyle name="Normal 8 2 2 10 2" xfId="32846"/>
    <cellStyle name="Normal 8 2 2 11" xfId="27063"/>
    <cellStyle name="Normal 8 2 2 2" xfId="2315"/>
    <cellStyle name="Normal 8 2 2 2 2" xfId="6664"/>
    <cellStyle name="Normal 8 2 2 2 2 2" xfId="21418"/>
    <cellStyle name="Normal 8 2 2 2 2 2 2" xfId="45977"/>
    <cellStyle name="Normal 8 2 2 2 2 3" xfId="14675"/>
    <cellStyle name="Normal 8 2 2 2 2 3 2" xfId="39539"/>
    <cellStyle name="Normal 8 2 2 2 2 4" xfId="10603"/>
    <cellStyle name="Normal 8 2 2 2 2 4 2" xfId="35620"/>
    <cellStyle name="Normal 8 2 2 2 2 5" xfId="31747"/>
    <cellStyle name="Normal 8 2 2 2 3" xfId="4694"/>
    <cellStyle name="Normal 8 2 2 2 3 2" xfId="22416"/>
    <cellStyle name="Normal 8 2 2 2 3 2 2" xfId="46971"/>
    <cellStyle name="Normal 8 2 2 2 3 3" xfId="13349"/>
    <cellStyle name="Normal 8 2 2 2 3 3 2" xfId="38366"/>
    <cellStyle name="Normal 8 2 2 2 3 4" xfId="29816"/>
    <cellStyle name="Normal 8 2 2 2 4" xfId="16058"/>
    <cellStyle name="Normal 8 2 2 2 4 2" xfId="23449"/>
    <cellStyle name="Normal 8 2 2 2 4 2 2" xfId="47992"/>
    <cellStyle name="Normal 8 2 2 2 4 3" xfId="40853"/>
    <cellStyle name="Normal 8 2 2 2 5" xfId="17123"/>
    <cellStyle name="Normal 8 2 2 2 5 2" xfId="24541"/>
    <cellStyle name="Normal 8 2 2 2 5 2 2" xfId="49080"/>
    <cellStyle name="Normal 8 2 2 2 5 3" xfId="41873"/>
    <cellStyle name="Normal 8 2 2 2 6" xfId="18217"/>
    <cellStyle name="Normal 8 2 2 2 6 2" xfId="25659"/>
    <cellStyle name="Normal 8 2 2 2 6 2 2" xfId="50182"/>
    <cellStyle name="Normal 8 2 2 2 6 3" xfId="42913"/>
    <cellStyle name="Normal 8 2 2 2 7" xfId="20462"/>
    <cellStyle name="Normal 8 2 2 2 7 2" xfId="45023"/>
    <cellStyle name="Normal 8 2 2 2 8" xfId="8650"/>
    <cellStyle name="Normal 8 2 2 2 8 2" xfId="33667"/>
    <cellStyle name="Normal 8 2 2 2 9" xfId="27884"/>
    <cellStyle name="Normal 8 2 2 3" xfId="2430"/>
    <cellStyle name="Normal 8 2 2 3 2" xfId="6767"/>
    <cellStyle name="Normal 8 2 2 3 2 2" xfId="21521"/>
    <cellStyle name="Normal 8 2 2 3 2 2 2" xfId="46080"/>
    <cellStyle name="Normal 8 2 2 3 2 3" xfId="14721"/>
    <cellStyle name="Normal 8 2 2 3 2 3 2" xfId="39585"/>
    <cellStyle name="Normal 8 2 2 3 2 4" xfId="10706"/>
    <cellStyle name="Normal 8 2 2 3 2 4 2" xfId="35723"/>
    <cellStyle name="Normal 8 2 2 3 2 5" xfId="31850"/>
    <cellStyle name="Normal 8 2 2 3 3" xfId="4797"/>
    <cellStyle name="Normal 8 2 2 3 3 2" xfId="22528"/>
    <cellStyle name="Normal 8 2 2 3 3 2 2" xfId="47074"/>
    <cellStyle name="Normal 8 2 2 3 3 3" xfId="13350"/>
    <cellStyle name="Normal 8 2 2 3 3 3 2" xfId="38367"/>
    <cellStyle name="Normal 8 2 2 3 3 4" xfId="29919"/>
    <cellStyle name="Normal 8 2 2 3 4" xfId="16136"/>
    <cellStyle name="Normal 8 2 2 3 4 2" xfId="23552"/>
    <cellStyle name="Normal 8 2 2 3 4 2 2" xfId="48095"/>
    <cellStyle name="Normal 8 2 2 3 4 3" xfId="40931"/>
    <cellStyle name="Normal 8 2 2 3 5" xfId="17226"/>
    <cellStyle name="Normal 8 2 2 3 5 2" xfId="24644"/>
    <cellStyle name="Normal 8 2 2 3 5 2 2" xfId="49183"/>
    <cellStyle name="Normal 8 2 2 3 5 3" xfId="41976"/>
    <cellStyle name="Normal 8 2 2 3 6" xfId="18321"/>
    <cellStyle name="Normal 8 2 2 3 6 2" xfId="25762"/>
    <cellStyle name="Normal 8 2 2 3 6 2 2" xfId="50285"/>
    <cellStyle name="Normal 8 2 2 3 6 3" xfId="43016"/>
    <cellStyle name="Normal 8 2 2 3 7" xfId="20131"/>
    <cellStyle name="Normal 8 2 2 3 7 2" xfId="44695"/>
    <cellStyle name="Normal 8 2 2 3 8" xfId="8753"/>
    <cellStyle name="Normal 8 2 2 3 8 2" xfId="33770"/>
    <cellStyle name="Normal 8 2 2 3 9" xfId="27987"/>
    <cellStyle name="Normal 8 2 2 4" xfId="2514"/>
    <cellStyle name="Normal 8 2 2 4 2" xfId="6839"/>
    <cellStyle name="Normal 8 2 2 4 2 2" xfId="23625"/>
    <cellStyle name="Normal 8 2 2 4 2 2 2" xfId="48166"/>
    <cellStyle name="Normal 8 2 2 4 2 3" xfId="16197"/>
    <cellStyle name="Normal 8 2 2 4 2 3 2" xfId="40983"/>
    <cellStyle name="Normal 8 2 2 4 2 4" xfId="10777"/>
    <cellStyle name="Normal 8 2 2 4 2 4 2" xfId="35794"/>
    <cellStyle name="Normal 8 2 2 4 2 5" xfId="31921"/>
    <cellStyle name="Normal 8 2 2 4 3" xfId="4868"/>
    <cellStyle name="Normal 8 2 2 4 3 2" xfId="24715"/>
    <cellStyle name="Normal 8 2 2 4 3 2 2" xfId="49254"/>
    <cellStyle name="Normal 8 2 2 4 3 3" xfId="13351"/>
    <cellStyle name="Normal 8 2 2 4 3 3 2" xfId="38368"/>
    <cellStyle name="Normal 8 2 2 4 3 4" xfId="29990"/>
    <cellStyle name="Normal 8 2 2 4 4" xfId="18377"/>
    <cellStyle name="Normal 8 2 2 4 4 2" xfId="25833"/>
    <cellStyle name="Normal 8 2 2 4 4 2 2" xfId="50356"/>
    <cellStyle name="Normal 8 2 2 4 4 3" xfId="43072"/>
    <cellStyle name="Normal 8 2 2 4 5" xfId="20598"/>
    <cellStyle name="Normal 8 2 2 4 5 2" xfId="45159"/>
    <cellStyle name="Normal 8 2 2 4 6" xfId="8824"/>
    <cellStyle name="Normal 8 2 2 4 6 2" xfId="33841"/>
    <cellStyle name="Normal 8 2 2 4 7" xfId="28058"/>
    <cellStyle name="Normal 8 2 2 5" xfId="3414"/>
    <cellStyle name="Normal 8 2 2 5 2" xfId="7566"/>
    <cellStyle name="Normal 8 2 2 5 2 2" xfId="26553"/>
    <cellStyle name="Normal 8 2 2 5 2 2 2" xfId="51075"/>
    <cellStyle name="Normal 8 2 2 5 2 3" xfId="18951"/>
    <cellStyle name="Normal 8 2 2 5 2 3 2" xfId="43644"/>
    <cellStyle name="Normal 8 2 2 5 2 4" xfId="11496"/>
    <cellStyle name="Normal 8 2 2 5 2 4 2" xfId="36513"/>
    <cellStyle name="Normal 8 2 2 5 2 5" xfId="32640"/>
    <cellStyle name="Normal 8 2 2 5 3" xfId="5587"/>
    <cellStyle name="Normal 8 2 2 5 3 2" xfId="13352"/>
    <cellStyle name="Normal 8 2 2 5 3 2 2" xfId="38369"/>
    <cellStyle name="Normal 8 2 2 5 3 3" xfId="30709"/>
    <cellStyle name="Normal 8 2 2 5 4" xfId="9562"/>
    <cellStyle name="Normal 8 2 2 5 4 2" xfId="34579"/>
    <cellStyle name="Normal 8 2 2 5 5" xfId="28777"/>
    <cellStyle name="Normal 8 2 2 6" xfId="3522"/>
    <cellStyle name="Normal 8 2 2 6 2" xfId="7660"/>
    <cellStyle name="Normal 8 2 2 6 2 2" xfId="22642"/>
    <cellStyle name="Normal 8 2 2 6 2 2 2" xfId="47186"/>
    <cellStyle name="Normal 8 2 2 6 2 3" xfId="11590"/>
    <cellStyle name="Normal 8 2 2 6 2 3 2" xfId="36607"/>
    <cellStyle name="Normal 8 2 2 6 2 4" xfId="32734"/>
    <cellStyle name="Normal 8 2 2 6 3" xfId="5681"/>
    <cellStyle name="Normal 8 2 2 6 3 2" xfId="13353"/>
    <cellStyle name="Normal 8 2 2 6 3 2 2" xfId="38370"/>
    <cellStyle name="Normal 8 2 2 6 3 3" xfId="30803"/>
    <cellStyle name="Normal 8 2 2 6 4" xfId="9657"/>
    <cellStyle name="Normal 8 2 2 6 4 2" xfId="34674"/>
    <cellStyle name="Normal 8 2 2 6 5" xfId="28871"/>
    <cellStyle name="Normal 8 2 2 7" xfId="5816"/>
    <cellStyle name="Normal 8 2 2 7 2" xfId="23732"/>
    <cellStyle name="Normal 8 2 2 7 2 2" xfId="48271"/>
    <cellStyle name="Normal 8 2 2 7 3" xfId="16320"/>
    <cellStyle name="Normal 8 2 2 7 3 2" xfId="41079"/>
    <cellStyle name="Normal 8 2 2 7 4" xfId="9782"/>
    <cellStyle name="Normal 8 2 2 7 4 2" xfId="34799"/>
    <cellStyle name="Normal 8 2 2 7 5" xfId="30926"/>
    <cellStyle name="Normal 8 2 2 8" xfId="3873"/>
    <cellStyle name="Normal 8 2 2 8 2" xfId="24838"/>
    <cellStyle name="Normal 8 2 2 8 2 2" xfId="49361"/>
    <cellStyle name="Normal 8 2 2 8 3" xfId="13354"/>
    <cellStyle name="Normal 8 2 2 8 3 2" xfId="38371"/>
    <cellStyle name="Normal 8 2 2 8 4" xfId="28995"/>
    <cellStyle name="Normal 8 2 2 9" xfId="19283"/>
    <cellStyle name="Normal 8 2 2 9 2" xfId="43870"/>
    <cellStyle name="Normal 8 2 3" xfId="2179"/>
    <cellStyle name="Normal 8 2 3 10" xfId="27776"/>
    <cellStyle name="Normal 8 2 3 2" xfId="3493"/>
    <cellStyle name="Normal 8 2 3 2 2" xfId="7631"/>
    <cellStyle name="Normal 8 2 3 2 2 2" xfId="20353"/>
    <cellStyle name="Normal 8 2 3 2 2 2 2" xfId="44915"/>
    <cellStyle name="Normal 8 2 3 2 2 3" xfId="11561"/>
    <cellStyle name="Normal 8 2 3 2 2 3 2" xfId="36578"/>
    <cellStyle name="Normal 8 2 3 2 2 4" xfId="32705"/>
    <cellStyle name="Normal 8 2 3 2 3" xfId="5652"/>
    <cellStyle name="Normal 8 2 3 2 3 2" xfId="13355"/>
    <cellStyle name="Normal 8 2 3 2 3 2 2" xfId="38372"/>
    <cellStyle name="Normal 8 2 3 2 3 3" xfId="30774"/>
    <cellStyle name="Normal 8 2 3 2 4" xfId="9628"/>
    <cellStyle name="Normal 8 2 3 2 4 2" xfId="34645"/>
    <cellStyle name="Normal 8 2 3 2 5" xfId="28842"/>
    <cellStyle name="Normal 8 2 3 3" xfId="6556"/>
    <cellStyle name="Normal 8 2 3 3 2" xfId="21310"/>
    <cellStyle name="Normal 8 2 3 3 2 2" xfId="45869"/>
    <cellStyle name="Normal 8 2 3 3 3" xfId="14620"/>
    <cellStyle name="Normal 8 2 3 3 3 2" xfId="39488"/>
    <cellStyle name="Normal 8 2 3 3 4" xfId="10495"/>
    <cellStyle name="Normal 8 2 3 3 4 2" xfId="35512"/>
    <cellStyle name="Normal 8 2 3 3 5" xfId="31639"/>
    <cellStyle name="Normal 8 2 3 4" xfId="4586"/>
    <cellStyle name="Normal 8 2 3 4 2" xfId="22306"/>
    <cellStyle name="Normal 8 2 3 4 2 2" xfId="46865"/>
    <cellStyle name="Normal 8 2 3 4 3" xfId="13356"/>
    <cellStyle name="Normal 8 2 3 4 3 2" xfId="38373"/>
    <cellStyle name="Normal 8 2 3 4 4" xfId="29708"/>
    <cellStyle name="Normal 8 2 3 5" xfId="15951"/>
    <cellStyle name="Normal 8 2 3 5 2" xfId="23341"/>
    <cellStyle name="Normal 8 2 3 5 2 2" xfId="47884"/>
    <cellStyle name="Normal 8 2 3 5 3" xfId="40747"/>
    <cellStyle name="Normal 8 2 3 6" xfId="17015"/>
    <cellStyle name="Normal 8 2 3 6 2" xfId="24433"/>
    <cellStyle name="Normal 8 2 3 6 2 2" xfId="48972"/>
    <cellStyle name="Normal 8 2 3 6 3" xfId="41765"/>
    <cellStyle name="Normal 8 2 3 7" xfId="18111"/>
    <cellStyle name="Normal 8 2 3 7 2" xfId="25551"/>
    <cellStyle name="Normal 8 2 3 7 2 2" xfId="50074"/>
    <cellStyle name="Normal 8 2 3 7 3" xfId="42807"/>
    <cellStyle name="Normal 8 2 3 8" xfId="19993"/>
    <cellStyle name="Normal 8 2 3 8 2" xfId="44558"/>
    <cellStyle name="Normal 8 2 3 9" xfId="8542"/>
    <cellStyle name="Normal 8 2 3 9 2" xfId="33559"/>
    <cellStyle name="Normal 8 2 4" xfId="2283"/>
    <cellStyle name="Normal 8 2 4 2" xfId="6634"/>
    <cellStyle name="Normal 8 2 4 2 2" xfId="21388"/>
    <cellStyle name="Normal 8 2 4 2 2 2" xfId="45947"/>
    <cellStyle name="Normal 8 2 4 2 3" xfId="14650"/>
    <cellStyle name="Normal 8 2 4 2 3 2" xfId="39514"/>
    <cellStyle name="Normal 8 2 4 2 4" xfId="10573"/>
    <cellStyle name="Normal 8 2 4 2 4 2" xfId="35590"/>
    <cellStyle name="Normal 8 2 4 2 5" xfId="31717"/>
    <cellStyle name="Normal 8 2 4 3" xfId="4664"/>
    <cellStyle name="Normal 8 2 4 3 2" xfId="22386"/>
    <cellStyle name="Normal 8 2 4 3 2 2" xfId="46941"/>
    <cellStyle name="Normal 8 2 4 3 3" xfId="13357"/>
    <cellStyle name="Normal 8 2 4 3 3 2" xfId="38374"/>
    <cellStyle name="Normal 8 2 4 3 4" xfId="29786"/>
    <cellStyle name="Normal 8 2 4 4" xfId="16028"/>
    <cellStyle name="Normal 8 2 4 4 2" xfId="23419"/>
    <cellStyle name="Normal 8 2 4 4 2 2" xfId="47962"/>
    <cellStyle name="Normal 8 2 4 4 3" xfId="40823"/>
    <cellStyle name="Normal 8 2 4 5" xfId="17093"/>
    <cellStyle name="Normal 8 2 4 5 2" xfId="24511"/>
    <cellStyle name="Normal 8 2 4 5 2 2" xfId="49050"/>
    <cellStyle name="Normal 8 2 4 5 3" xfId="41843"/>
    <cellStyle name="Normal 8 2 4 6" xfId="18187"/>
    <cellStyle name="Normal 8 2 4 6 2" xfId="25629"/>
    <cellStyle name="Normal 8 2 4 6 2 2" xfId="50152"/>
    <cellStyle name="Normal 8 2 4 6 3" xfId="42883"/>
    <cellStyle name="Normal 8 2 4 7" xfId="20432"/>
    <cellStyle name="Normal 8 2 4 7 2" xfId="44993"/>
    <cellStyle name="Normal 8 2 4 8" xfId="8620"/>
    <cellStyle name="Normal 8 2 4 8 2" xfId="33637"/>
    <cellStyle name="Normal 8 2 4 9" xfId="27854"/>
    <cellStyle name="Normal 8 2 5" xfId="2400"/>
    <cellStyle name="Normal 8 2 5 2" xfId="6737"/>
    <cellStyle name="Normal 8 2 5 2 2" xfId="22498"/>
    <cellStyle name="Normal 8 2 5 2 2 2" xfId="47044"/>
    <cellStyle name="Normal 8 2 5 2 3" xfId="15131"/>
    <cellStyle name="Normal 8 2 5 2 3 2" xfId="39959"/>
    <cellStyle name="Normal 8 2 5 2 4" xfId="10676"/>
    <cellStyle name="Normal 8 2 5 2 4 2" xfId="35693"/>
    <cellStyle name="Normal 8 2 5 2 5" xfId="31820"/>
    <cellStyle name="Normal 8 2 5 3" xfId="4767"/>
    <cellStyle name="Normal 8 2 5 3 2" xfId="23522"/>
    <cellStyle name="Normal 8 2 5 3 2 2" xfId="48065"/>
    <cellStyle name="Normal 8 2 5 3 3" xfId="13358"/>
    <cellStyle name="Normal 8 2 5 3 3 2" xfId="38375"/>
    <cellStyle name="Normal 8 2 5 3 4" xfId="29889"/>
    <cellStyle name="Normal 8 2 5 4" xfId="17196"/>
    <cellStyle name="Normal 8 2 5 4 2" xfId="24614"/>
    <cellStyle name="Normal 8 2 5 4 2 2" xfId="49153"/>
    <cellStyle name="Normal 8 2 5 4 3" xfId="41946"/>
    <cellStyle name="Normal 8 2 5 5" xfId="18291"/>
    <cellStyle name="Normal 8 2 5 5 2" xfId="25732"/>
    <cellStyle name="Normal 8 2 5 5 2 2" xfId="50255"/>
    <cellStyle name="Normal 8 2 5 5 3" xfId="42986"/>
    <cellStyle name="Normal 8 2 5 6" xfId="21491"/>
    <cellStyle name="Normal 8 2 5 6 2" xfId="46050"/>
    <cellStyle name="Normal 8 2 5 7" xfId="8723"/>
    <cellStyle name="Normal 8 2 5 7 2" xfId="33740"/>
    <cellStyle name="Normal 8 2 5 8" xfId="27957"/>
    <cellStyle name="Normal 8 2 6" xfId="2485"/>
    <cellStyle name="Normal 8 2 6 2" xfId="6810"/>
    <cellStyle name="Normal 8 2 6 2 2" xfId="24686"/>
    <cellStyle name="Normal 8 2 6 2 2 2" xfId="49225"/>
    <cellStyle name="Normal 8 2 6 2 3" xfId="17244"/>
    <cellStyle name="Normal 8 2 6 2 3 2" xfId="41992"/>
    <cellStyle name="Normal 8 2 6 2 4" xfId="10748"/>
    <cellStyle name="Normal 8 2 6 2 4 2" xfId="35765"/>
    <cellStyle name="Normal 8 2 6 2 5" xfId="31892"/>
    <cellStyle name="Normal 8 2 6 3" xfId="4839"/>
    <cellStyle name="Normal 8 2 6 3 2" xfId="25804"/>
    <cellStyle name="Normal 8 2 6 3 2 2" xfId="50327"/>
    <cellStyle name="Normal 8 2 6 3 3" xfId="13359"/>
    <cellStyle name="Normal 8 2 6 3 3 2" xfId="38376"/>
    <cellStyle name="Normal 8 2 6 3 4" xfId="29961"/>
    <cellStyle name="Normal 8 2 6 4" xfId="23596"/>
    <cellStyle name="Normal 8 2 6 4 2" xfId="48137"/>
    <cellStyle name="Normal 8 2 6 5" xfId="8795"/>
    <cellStyle name="Normal 8 2 6 5 2" xfId="33812"/>
    <cellStyle name="Normal 8 2 6 6" xfId="28029"/>
    <cellStyle name="Normal 8 2 7" xfId="3278"/>
    <cellStyle name="Normal 8 2 7 2" xfId="7443"/>
    <cellStyle name="Normal 8 2 7 2 2" xfId="26429"/>
    <cellStyle name="Normal 8 2 7 2 2 2" xfId="50952"/>
    <cellStyle name="Normal 8 2 7 2 3" xfId="11373"/>
    <cellStyle name="Normal 8 2 7 2 3 2" xfId="36390"/>
    <cellStyle name="Normal 8 2 7 2 4" xfId="32517"/>
    <cellStyle name="Normal 8 2 7 3" xfId="5464"/>
    <cellStyle name="Normal 8 2 7 3 2" xfId="13360"/>
    <cellStyle name="Normal 8 2 7 3 2 2" xfId="38377"/>
    <cellStyle name="Normal 8 2 7 3 3" xfId="30586"/>
    <cellStyle name="Normal 8 2 7 4" xfId="9430"/>
    <cellStyle name="Normal 8 2 7 4 2" xfId="34447"/>
    <cellStyle name="Normal 8 2 7 5" xfId="28654"/>
    <cellStyle name="Normal 8 2 8" xfId="3390"/>
    <cellStyle name="Normal 8 2 8 2" xfId="7542"/>
    <cellStyle name="Normal 8 2 8 2 2" xfId="26529"/>
    <cellStyle name="Normal 8 2 8 2 2 2" xfId="51051"/>
    <cellStyle name="Normal 8 2 8 2 3" xfId="11472"/>
    <cellStyle name="Normal 8 2 8 2 3 2" xfId="36489"/>
    <cellStyle name="Normal 8 2 8 2 4" xfId="32616"/>
    <cellStyle name="Normal 8 2 8 3" xfId="5563"/>
    <cellStyle name="Normal 8 2 8 3 2" xfId="13361"/>
    <cellStyle name="Normal 8 2 8 3 2 2" xfId="38378"/>
    <cellStyle name="Normal 8 2 8 3 3" xfId="30685"/>
    <cellStyle name="Normal 8 2 8 4" xfId="9538"/>
    <cellStyle name="Normal 8 2 8 4 2" xfId="34555"/>
    <cellStyle name="Normal 8 2 8 5" xfId="28753"/>
    <cellStyle name="Normal 8 2 9" xfId="3448"/>
    <cellStyle name="Normal 8 2 9 2" xfId="7594"/>
    <cellStyle name="Normal 8 2 9 2 2" xfId="26928"/>
    <cellStyle name="Normal 8 2 9 2 2 2" xfId="51101"/>
    <cellStyle name="Normal 8 2 9 2 3" xfId="11524"/>
    <cellStyle name="Normal 8 2 9 2 3 2" xfId="36541"/>
    <cellStyle name="Normal 8 2 9 2 4" xfId="32668"/>
    <cellStyle name="Normal 8 2 9 3" xfId="5615"/>
    <cellStyle name="Normal 8 2 9 3 2" xfId="13362"/>
    <cellStyle name="Normal 8 2 9 3 2 2" xfId="38379"/>
    <cellStyle name="Normal 8 2 9 3 3" xfId="30737"/>
    <cellStyle name="Normal 8 2 9 4" xfId="26611"/>
    <cellStyle name="Normal 8 2 9 5" xfId="9590"/>
    <cellStyle name="Normal 8 2 9 5 2" xfId="34607"/>
    <cellStyle name="Normal 8 2 9 6" xfId="28805"/>
    <cellStyle name="Normal 8 3" xfId="858"/>
    <cellStyle name="Normal 8 3 10" xfId="7826"/>
    <cellStyle name="Normal 8 3 10 2" xfId="32844"/>
    <cellStyle name="Normal 8 3 11" xfId="27061"/>
    <cellStyle name="Normal 8 3 2" xfId="2304"/>
    <cellStyle name="Normal 8 3 2 2" xfId="6654"/>
    <cellStyle name="Normal 8 3 2 2 2" xfId="21408"/>
    <cellStyle name="Normal 8 3 2 2 2 2" xfId="45967"/>
    <cellStyle name="Normal 8 3 2 2 3" xfId="14665"/>
    <cellStyle name="Normal 8 3 2 2 3 2" xfId="39529"/>
    <cellStyle name="Normal 8 3 2 2 4" xfId="10593"/>
    <cellStyle name="Normal 8 3 2 2 4 2" xfId="35610"/>
    <cellStyle name="Normal 8 3 2 2 5" xfId="31737"/>
    <cellStyle name="Normal 8 3 2 3" xfId="4684"/>
    <cellStyle name="Normal 8 3 2 3 2" xfId="22406"/>
    <cellStyle name="Normal 8 3 2 3 2 2" xfId="46961"/>
    <cellStyle name="Normal 8 3 2 3 3" xfId="13363"/>
    <cellStyle name="Normal 8 3 2 3 3 2" xfId="38380"/>
    <cellStyle name="Normal 8 3 2 3 4" xfId="29806"/>
    <cellStyle name="Normal 8 3 2 4" xfId="16048"/>
    <cellStyle name="Normal 8 3 2 4 2" xfId="23439"/>
    <cellStyle name="Normal 8 3 2 4 2 2" xfId="47982"/>
    <cellStyle name="Normal 8 3 2 4 3" xfId="40843"/>
    <cellStyle name="Normal 8 3 2 5" xfId="17113"/>
    <cellStyle name="Normal 8 3 2 5 2" xfId="24531"/>
    <cellStyle name="Normal 8 3 2 5 2 2" xfId="49070"/>
    <cellStyle name="Normal 8 3 2 5 3" xfId="41863"/>
    <cellStyle name="Normal 8 3 2 6" xfId="18207"/>
    <cellStyle name="Normal 8 3 2 6 2" xfId="25649"/>
    <cellStyle name="Normal 8 3 2 6 2 2" xfId="50172"/>
    <cellStyle name="Normal 8 3 2 6 3" xfId="42903"/>
    <cellStyle name="Normal 8 3 2 7" xfId="20452"/>
    <cellStyle name="Normal 8 3 2 7 2" xfId="45013"/>
    <cellStyle name="Normal 8 3 2 8" xfId="8640"/>
    <cellStyle name="Normal 8 3 2 8 2" xfId="33657"/>
    <cellStyle name="Normal 8 3 2 9" xfId="27874"/>
    <cellStyle name="Normal 8 3 3" xfId="2420"/>
    <cellStyle name="Normal 8 3 3 2" xfId="6757"/>
    <cellStyle name="Normal 8 3 3 2 2" xfId="21511"/>
    <cellStyle name="Normal 8 3 3 2 2 2" xfId="46070"/>
    <cellStyle name="Normal 8 3 3 2 3" xfId="14712"/>
    <cellStyle name="Normal 8 3 3 2 3 2" xfId="39576"/>
    <cellStyle name="Normal 8 3 3 2 4" xfId="10696"/>
    <cellStyle name="Normal 8 3 3 2 4 2" xfId="35713"/>
    <cellStyle name="Normal 8 3 3 2 5" xfId="31840"/>
    <cellStyle name="Normal 8 3 3 3" xfId="4787"/>
    <cellStyle name="Normal 8 3 3 3 2" xfId="22518"/>
    <cellStyle name="Normal 8 3 3 3 2 2" xfId="47064"/>
    <cellStyle name="Normal 8 3 3 3 3" xfId="13364"/>
    <cellStyle name="Normal 8 3 3 3 3 2" xfId="38381"/>
    <cellStyle name="Normal 8 3 3 3 4" xfId="29909"/>
    <cellStyle name="Normal 8 3 3 4" xfId="16127"/>
    <cellStyle name="Normal 8 3 3 4 2" xfId="23542"/>
    <cellStyle name="Normal 8 3 3 4 2 2" xfId="48085"/>
    <cellStyle name="Normal 8 3 3 4 3" xfId="40922"/>
    <cellStyle name="Normal 8 3 3 5" xfId="17216"/>
    <cellStyle name="Normal 8 3 3 5 2" xfId="24634"/>
    <cellStyle name="Normal 8 3 3 5 2 2" xfId="49173"/>
    <cellStyle name="Normal 8 3 3 5 3" xfId="41966"/>
    <cellStyle name="Normal 8 3 3 6" xfId="18311"/>
    <cellStyle name="Normal 8 3 3 6 2" xfId="25752"/>
    <cellStyle name="Normal 8 3 3 6 2 2" xfId="50275"/>
    <cellStyle name="Normal 8 3 3 6 3" xfId="43006"/>
    <cellStyle name="Normal 8 3 3 7" xfId="20129"/>
    <cellStyle name="Normal 8 3 3 7 2" xfId="44693"/>
    <cellStyle name="Normal 8 3 3 8" xfId="8743"/>
    <cellStyle name="Normal 8 3 3 8 2" xfId="33760"/>
    <cellStyle name="Normal 8 3 3 9" xfId="27977"/>
    <cellStyle name="Normal 8 3 4" xfId="2504"/>
    <cellStyle name="Normal 8 3 4 2" xfId="6829"/>
    <cellStyle name="Normal 8 3 4 2 2" xfId="23615"/>
    <cellStyle name="Normal 8 3 4 2 2 2" xfId="48156"/>
    <cellStyle name="Normal 8 3 4 2 3" xfId="16188"/>
    <cellStyle name="Normal 8 3 4 2 3 2" xfId="40974"/>
    <cellStyle name="Normal 8 3 4 2 4" xfId="10767"/>
    <cellStyle name="Normal 8 3 4 2 4 2" xfId="35784"/>
    <cellStyle name="Normal 8 3 4 2 5" xfId="31911"/>
    <cellStyle name="Normal 8 3 4 3" xfId="4858"/>
    <cellStyle name="Normal 8 3 4 3 2" xfId="24705"/>
    <cellStyle name="Normal 8 3 4 3 2 2" xfId="49244"/>
    <cellStyle name="Normal 8 3 4 3 3" xfId="13365"/>
    <cellStyle name="Normal 8 3 4 3 3 2" xfId="38382"/>
    <cellStyle name="Normal 8 3 4 3 4" xfId="29980"/>
    <cellStyle name="Normal 8 3 4 4" xfId="18368"/>
    <cellStyle name="Normal 8 3 4 4 2" xfId="25823"/>
    <cellStyle name="Normal 8 3 4 4 2 2" xfId="50346"/>
    <cellStyle name="Normal 8 3 4 4 3" xfId="43063"/>
    <cellStyle name="Normal 8 3 4 5" xfId="20596"/>
    <cellStyle name="Normal 8 3 4 5 2" xfId="45157"/>
    <cellStyle name="Normal 8 3 4 6" xfId="8814"/>
    <cellStyle name="Normal 8 3 4 6 2" xfId="33831"/>
    <cellStyle name="Normal 8 3 4 7" xfId="28048"/>
    <cellStyle name="Normal 8 3 5" xfId="3404"/>
    <cellStyle name="Normal 8 3 5 2" xfId="7556"/>
    <cellStyle name="Normal 8 3 5 2 2" xfId="26543"/>
    <cellStyle name="Normal 8 3 5 2 2 2" xfId="51065"/>
    <cellStyle name="Normal 8 3 5 2 3" xfId="18942"/>
    <cellStyle name="Normal 8 3 5 2 3 2" xfId="43635"/>
    <cellStyle name="Normal 8 3 5 2 4" xfId="11486"/>
    <cellStyle name="Normal 8 3 5 2 4 2" xfId="36503"/>
    <cellStyle name="Normal 8 3 5 2 5" xfId="32630"/>
    <cellStyle name="Normal 8 3 5 3" xfId="5577"/>
    <cellStyle name="Normal 8 3 5 3 2" xfId="13366"/>
    <cellStyle name="Normal 8 3 5 3 2 2" xfId="38383"/>
    <cellStyle name="Normal 8 3 5 3 3" xfId="30699"/>
    <cellStyle name="Normal 8 3 5 4" xfId="9552"/>
    <cellStyle name="Normal 8 3 5 4 2" xfId="34569"/>
    <cellStyle name="Normal 8 3 5 5" xfId="28767"/>
    <cellStyle name="Normal 8 3 6" xfId="3512"/>
    <cellStyle name="Normal 8 3 6 2" xfId="7650"/>
    <cellStyle name="Normal 8 3 6 2 2" xfId="22640"/>
    <cellStyle name="Normal 8 3 6 2 2 2" xfId="47184"/>
    <cellStyle name="Normal 8 3 6 2 3" xfId="11580"/>
    <cellStyle name="Normal 8 3 6 2 3 2" xfId="36597"/>
    <cellStyle name="Normal 8 3 6 2 4" xfId="32724"/>
    <cellStyle name="Normal 8 3 6 3" xfId="5671"/>
    <cellStyle name="Normal 8 3 6 3 2" xfId="13367"/>
    <cellStyle name="Normal 8 3 6 3 2 2" xfId="38384"/>
    <cellStyle name="Normal 8 3 6 3 3" xfId="30793"/>
    <cellStyle name="Normal 8 3 6 4" xfId="9647"/>
    <cellStyle name="Normal 8 3 6 4 2" xfId="34664"/>
    <cellStyle name="Normal 8 3 6 5" xfId="28861"/>
    <cellStyle name="Normal 8 3 7" xfId="5814"/>
    <cellStyle name="Normal 8 3 7 2" xfId="23730"/>
    <cellStyle name="Normal 8 3 7 2 2" xfId="48269"/>
    <cellStyle name="Normal 8 3 7 3" xfId="16318"/>
    <cellStyle name="Normal 8 3 7 3 2" xfId="41077"/>
    <cellStyle name="Normal 8 3 7 4" xfId="9780"/>
    <cellStyle name="Normal 8 3 7 4 2" xfId="34797"/>
    <cellStyle name="Normal 8 3 7 5" xfId="30924"/>
    <cellStyle name="Normal 8 3 8" xfId="3871"/>
    <cellStyle name="Normal 8 3 8 2" xfId="24836"/>
    <cellStyle name="Normal 8 3 8 2 2" xfId="49359"/>
    <cellStyle name="Normal 8 3 8 3" xfId="13368"/>
    <cellStyle name="Normal 8 3 8 3 2" xfId="38385"/>
    <cellStyle name="Normal 8 3 8 4" xfId="28993"/>
    <cellStyle name="Normal 8 3 9" xfId="19278"/>
    <cellStyle name="Normal 8 3 9 2" xfId="43868"/>
    <cellStyle name="Normal 8 4" xfId="2658"/>
    <cellStyle name="Normal 8 4 2" xfId="3469"/>
    <cellStyle name="Normal 8 5" xfId="3277"/>
    <cellStyle name="Normal 8 5 2" xfId="7442"/>
    <cellStyle name="Normal 8 5 2 2" xfId="26428"/>
    <cellStyle name="Normal 8 5 2 2 2" xfId="50951"/>
    <cellStyle name="Normal 8 5 2 3" xfId="11372"/>
    <cellStyle name="Normal 8 5 2 3 2" xfId="36389"/>
    <cellStyle name="Normal 8 5 2 4" xfId="32516"/>
    <cellStyle name="Normal 8 5 3" xfId="5463"/>
    <cellStyle name="Normal 8 5 3 2" xfId="13369"/>
    <cellStyle name="Normal 8 5 3 2 2" xfId="38386"/>
    <cellStyle name="Normal 8 5 3 3" xfId="30585"/>
    <cellStyle name="Normal 8 5 4" xfId="9429"/>
    <cellStyle name="Normal 8 5 4 2" xfId="34446"/>
    <cellStyle name="Normal 8 5 5" xfId="28653"/>
    <cellStyle name="Normal 8 6" xfId="3432"/>
    <cellStyle name="Normal 8 6 2" xfId="7579"/>
    <cellStyle name="Normal 8 6 2 2" xfId="26912"/>
    <cellStyle name="Normal 8 6 2 2 2" xfId="51092"/>
    <cellStyle name="Normal 8 6 2 3" xfId="11509"/>
    <cellStyle name="Normal 8 6 2 3 2" xfId="36526"/>
    <cellStyle name="Normal 8 6 2 4" xfId="32653"/>
    <cellStyle name="Normal 8 6 3" xfId="5600"/>
    <cellStyle name="Normal 8 6 3 2" xfId="13370"/>
    <cellStyle name="Normal 8 6 3 2 2" xfId="38387"/>
    <cellStyle name="Normal 8 6 3 3" xfId="30722"/>
    <cellStyle name="Normal 8 6 4" xfId="26610"/>
    <cellStyle name="Normal 8 6 5" xfId="9575"/>
    <cellStyle name="Normal 8 6 5 2" xfId="34592"/>
    <cellStyle name="Normal 8 6 6" xfId="28790"/>
    <cellStyle name="Normal 8 7" xfId="517"/>
    <cellStyle name="Normal 8 7 2" xfId="19014"/>
    <cellStyle name="Normal 8 8" xfId="3558"/>
    <cellStyle name="Normal 8 8 2" xfId="26774"/>
    <cellStyle name="Normal 8 9" xfId="3742"/>
    <cellStyle name="Normal 80" xfId="755"/>
    <cellStyle name="Normal 80 2" xfId="1846"/>
    <cellStyle name="Normal 80 2 10" xfId="27641"/>
    <cellStyle name="Normal 80 2 2" xfId="3280"/>
    <cellStyle name="Normal 80 2 2 2" xfId="7445"/>
    <cellStyle name="Normal 80 2 2 2 2" xfId="26431"/>
    <cellStyle name="Normal 80 2 2 2 2 2" xfId="50954"/>
    <cellStyle name="Normal 80 2 2 2 3" xfId="18860"/>
    <cellStyle name="Normal 80 2 2 2 3 2" xfId="43553"/>
    <cellStyle name="Normal 80 2 2 2 4" xfId="11375"/>
    <cellStyle name="Normal 80 2 2 2 4 2" xfId="36392"/>
    <cellStyle name="Normal 80 2 2 2 5" xfId="32519"/>
    <cellStyle name="Normal 80 2 2 3" xfId="5466"/>
    <cellStyle name="Normal 80 2 2 3 2" xfId="13371"/>
    <cellStyle name="Normal 80 2 2 3 2 2" xfId="38388"/>
    <cellStyle name="Normal 80 2 2 3 3" xfId="30588"/>
    <cellStyle name="Normal 80 2 2 4" xfId="9432"/>
    <cellStyle name="Normal 80 2 2 4 2" xfId="34449"/>
    <cellStyle name="Normal 80 2 2 5" xfId="28656"/>
    <cellStyle name="Normal 80 2 3" xfId="6406"/>
    <cellStyle name="Normal 80 2 3 2" xfId="21175"/>
    <cellStyle name="Normal 80 2 3 2 2" xfId="45736"/>
    <cellStyle name="Normal 80 2 3 3" xfId="14558"/>
    <cellStyle name="Normal 80 2 3 3 2" xfId="39431"/>
    <cellStyle name="Normal 80 2 3 4" xfId="10360"/>
    <cellStyle name="Normal 80 2 3 4 2" xfId="35377"/>
    <cellStyle name="Normal 80 2 3 5" xfId="31504"/>
    <cellStyle name="Normal 80 2 4" xfId="4451"/>
    <cellStyle name="Normal 80 2 4 2" xfId="22186"/>
    <cellStyle name="Normal 80 2 4 2 2" xfId="46745"/>
    <cellStyle name="Normal 80 2 4 3" xfId="13372"/>
    <cellStyle name="Normal 80 2 4 3 2" xfId="38389"/>
    <cellStyle name="Normal 80 2 4 4" xfId="29573"/>
    <cellStyle name="Normal 80 2 5" xfId="15832"/>
    <cellStyle name="Normal 80 2 5 2" xfId="23208"/>
    <cellStyle name="Normal 80 2 5 2 2" xfId="47751"/>
    <cellStyle name="Normal 80 2 5 3" xfId="40629"/>
    <cellStyle name="Normal 80 2 6" xfId="16892"/>
    <cellStyle name="Normal 80 2 6 2" xfId="24310"/>
    <cellStyle name="Normal 80 2 6 2 2" xfId="48849"/>
    <cellStyle name="Normal 80 2 6 3" xfId="41644"/>
    <cellStyle name="Normal 80 2 7" xfId="17974"/>
    <cellStyle name="Normal 80 2 7 2" xfId="25416"/>
    <cellStyle name="Normal 80 2 7 2 2" xfId="49939"/>
    <cellStyle name="Normal 80 2 7 3" xfId="42673"/>
    <cellStyle name="Normal 80 2 8" xfId="19863"/>
    <cellStyle name="Normal 80 2 8 2" xfId="44437"/>
    <cellStyle name="Normal 80 2 9" xfId="8407"/>
    <cellStyle name="Normal 80 2 9 2" xfId="33424"/>
    <cellStyle name="Normal 80 3" xfId="1845"/>
    <cellStyle name="Normal 80 3 10" xfId="27640"/>
    <cellStyle name="Normal 80 3 2" xfId="6405"/>
    <cellStyle name="Normal 80 3 2 2" xfId="20250"/>
    <cellStyle name="Normal 80 3 2 2 2" xfId="44814"/>
    <cellStyle name="Normal 80 3 2 3" xfId="13850"/>
    <cellStyle name="Normal 80 3 2 3 2" xfId="38758"/>
    <cellStyle name="Normal 80 3 2 4" xfId="10359"/>
    <cellStyle name="Normal 80 3 2 4 2" xfId="35376"/>
    <cellStyle name="Normal 80 3 2 5" xfId="31503"/>
    <cellStyle name="Normal 80 3 3" xfId="4450"/>
    <cellStyle name="Normal 80 3 3 2" xfId="21174"/>
    <cellStyle name="Normal 80 3 3 2 2" xfId="45735"/>
    <cellStyle name="Normal 80 3 3 3" xfId="13373"/>
    <cellStyle name="Normal 80 3 3 3 2" xfId="38390"/>
    <cellStyle name="Normal 80 3 3 4" xfId="29572"/>
    <cellStyle name="Normal 80 3 4" xfId="14926"/>
    <cellStyle name="Normal 80 3 4 2" xfId="22185"/>
    <cellStyle name="Normal 80 3 4 2 2" xfId="46744"/>
    <cellStyle name="Normal 80 3 4 3" xfId="39770"/>
    <cellStyle name="Normal 80 3 5" xfId="15831"/>
    <cellStyle name="Normal 80 3 5 2" xfId="23207"/>
    <cellStyle name="Normal 80 3 5 2 2" xfId="47750"/>
    <cellStyle name="Normal 80 3 5 3" xfId="40628"/>
    <cellStyle name="Normal 80 3 6" xfId="16891"/>
    <cellStyle name="Normal 80 3 6 2" xfId="24309"/>
    <cellStyle name="Normal 80 3 6 2 2" xfId="48848"/>
    <cellStyle name="Normal 80 3 6 3" xfId="41643"/>
    <cellStyle name="Normal 80 3 7" xfId="17973"/>
    <cellStyle name="Normal 80 3 7 2" xfId="25415"/>
    <cellStyle name="Normal 80 3 7 2 2" xfId="49938"/>
    <cellStyle name="Normal 80 3 7 3" xfId="42672"/>
    <cellStyle name="Normal 80 3 8" xfId="19862"/>
    <cellStyle name="Normal 80 3 8 2" xfId="44436"/>
    <cellStyle name="Normal 80 3 9" xfId="8406"/>
    <cellStyle name="Normal 80 3 9 2" xfId="33423"/>
    <cellStyle name="Normal 80 4" xfId="2010"/>
    <cellStyle name="Normal 80 5" xfId="3279"/>
    <cellStyle name="Normal 80 5 2" xfId="7444"/>
    <cellStyle name="Normal 80 5 2 2" xfId="26430"/>
    <cellStyle name="Normal 80 5 2 2 2" xfId="50953"/>
    <cellStyle name="Normal 80 5 2 3" xfId="11374"/>
    <cellStyle name="Normal 80 5 2 3 2" xfId="36391"/>
    <cellStyle name="Normal 80 5 2 4" xfId="32518"/>
    <cellStyle name="Normal 80 5 3" xfId="5465"/>
    <cellStyle name="Normal 80 5 3 2" xfId="13374"/>
    <cellStyle name="Normal 80 5 3 2 2" xfId="38391"/>
    <cellStyle name="Normal 80 5 3 3" xfId="30587"/>
    <cellStyle name="Normal 80 5 4" xfId="9431"/>
    <cellStyle name="Normal 80 5 4 2" xfId="34448"/>
    <cellStyle name="Normal 80 5 5" xfId="28655"/>
    <cellStyle name="Normal 80 6" xfId="26811"/>
    <cellStyle name="Normal 81" xfId="766"/>
    <cellStyle name="Normal 81 2" xfId="1848"/>
    <cellStyle name="Normal 81 2 10" xfId="27643"/>
    <cellStyle name="Normal 81 2 2" xfId="3282"/>
    <cellStyle name="Normal 81 2 2 2" xfId="7447"/>
    <cellStyle name="Normal 81 2 2 2 2" xfId="26433"/>
    <cellStyle name="Normal 81 2 2 2 2 2" xfId="50956"/>
    <cellStyle name="Normal 81 2 2 2 3" xfId="18861"/>
    <cellStyle name="Normal 81 2 2 2 3 2" xfId="43554"/>
    <cellStyle name="Normal 81 2 2 2 4" xfId="11377"/>
    <cellStyle name="Normal 81 2 2 2 4 2" xfId="36394"/>
    <cellStyle name="Normal 81 2 2 2 5" xfId="32521"/>
    <cellStyle name="Normal 81 2 2 3" xfId="5468"/>
    <cellStyle name="Normal 81 2 2 3 2" xfId="13375"/>
    <cellStyle name="Normal 81 2 2 3 2 2" xfId="38392"/>
    <cellStyle name="Normal 81 2 2 3 3" xfId="30590"/>
    <cellStyle name="Normal 81 2 2 4" xfId="9434"/>
    <cellStyle name="Normal 81 2 2 4 2" xfId="34451"/>
    <cellStyle name="Normal 81 2 2 5" xfId="28658"/>
    <cellStyle name="Normal 81 2 3" xfId="6408"/>
    <cellStyle name="Normal 81 2 3 2" xfId="21177"/>
    <cellStyle name="Normal 81 2 3 2 2" xfId="45738"/>
    <cellStyle name="Normal 81 2 3 3" xfId="14559"/>
    <cellStyle name="Normal 81 2 3 3 2" xfId="39432"/>
    <cellStyle name="Normal 81 2 3 4" xfId="10362"/>
    <cellStyle name="Normal 81 2 3 4 2" xfId="35379"/>
    <cellStyle name="Normal 81 2 3 5" xfId="31506"/>
    <cellStyle name="Normal 81 2 4" xfId="4453"/>
    <cellStyle name="Normal 81 2 4 2" xfId="22188"/>
    <cellStyle name="Normal 81 2 4 2 2" xfId="46747"/>
    <cellStyle name="Normal 81 2 4 3" xfId="13376"/>
    <cellStyle name="Normal 81 2 4 3 2" xfId="38393"/>
    <cellStyle name="Normal 81 2 4 4" xfId="29575"/>
    <cellStyle name="Normal 81 2 5" xfId="15834"/>
    <cellStyle name="Normal 81 2 5 2" xfId="23210"/>
    <cellStyle name="Normal 81 2 5 2 2" xfId="47753"/>
    <cellStyle name="Normal 81 2 5 3" xfId="40631"/>
    <cellStyle name="Normal 81 2 6" xfId="16894"/>
    <cellStyle name="Normal 81 2 6 2" xfId="24312"/>
    <cellStyle name="Normal 81 2 6 2 2" xfId="48851"/>
    <cellStyle name="Normal 81 2 6 3" xfId="41646"/>
    <cellStyle name="Normal 81 2 7" xfId="17976"/>
    <cellStyle name="Normal 81 2 7 2" xfId="25418"/>
    <cellStyle name="Normal 81 2 7 2 2" xfId="49941"/>
    <cellStyle name="Normal 81 2 7 3" xfId="42675"/>
    <cellStyle name="Normal 81 2 8" xfId="19865"/>
    <cellStyle name="Normal 81 2 8 2" xfId="44439"/>
    <cellStyle name="Normal 81 2 9" xfId="8409"/>
    <cellStyle name="Normal 81 2 9 2" xfId="33426"/>
    <cellStyle name="Normal 81 3" xfId="1847"/>
    <cellStyle name="Normal 81 3 10" xfId="27642"/>
    <cellStyle name="Normal 81 3 2" xfId="6407"/>
    <cellStyle name="Normal 81 3 2 2" xfId="20251"/>
    <cellStyle name="Normal 81 3 2 2 2" xfId="44815"/>
    <cellStyle name="Normal 81 3 2 3" xfId="13851"/>
    <cellStyle name="Normal 81 3 2 3 2" xfId="38759"/>
    <cellStyle name="Normal 81 3 2 4" xfId="10361"/>
    <cellStyle name="Normal 81 3 2 4 2" xfId="35378"/>
    <cellStyle name="Normal 81 3 2 5" xfId="31505"/>
    <cellStyle name="Normal 81 3 3" xfId="4452"/>
    <cellStyle name="Normal 81 3 3 2" xfId="21176"/>
    <cellStyle name="Normal 81 3 3 2 2" xfId="45737"/>
    <cellStyle name="Normal 81 3 3 3" xfId="13377"/>
    <cellStyle name="Normal 81 3 3 3 2" xfId="38394"/>
    <cellStyle name="Normal 81 3 3 4" xfId="29574"/>
    <cellStyle name="Normal 81 3 4" xfId="14928"/>
    <cellStyle name="Normal 81 3 4 2" xfId="22187"/>
    <cellStyle name="Normal 81 3 4 2 2" xfId="46746"/>
    <cellStyle name="Normal 81 3 4 3" xfId="39771"/>
    <cellStyle name="Normal 81 3 5" xfId="15833"/>
    <cellStyle name="Normal 81 3 5 2" xfId="23209"/>
    <cellStyle name="Normal 81 3 5 2 2" xfId="47752"/>
    <cellStyle name="Normal 81 3 5 3" xfId="40630"/>
    <cellStyle name="Normal 81 3 6" xfId="16893"/>
    <cellStyle name="Normal 81 3 6 2" xfId="24311"/>
    <cellStyle name="Normal 81 3 6 2 2" xfId="48850"/>
    <cellStyle name="Normal 81 3 6 3" xfId="41645"/>
    <cellStyle name="Normal 81 3 7" xfId="17975"/>
    <cellStyle name="Normal 81 3 7 2" xfId="25417"/>
    <cellStyle name="Normal 81 3 7 2 2" xfId="49940"/>
    <cellStyle name="Normal 81 3 7 3" xfId="42674"/>
    <cellStyle name="Normal 81 3 8" xfId="19864"/>
    <cellStyle name="Normal 81 3 8 2" xfId="44438"/>
    <cellStyle name="Normal 81 3 9" xfId="8408"/>
    <cellStyle name="Normal 81 3 9 2" xfId="33425"/>
    <cellStyle name="Normal 81 4" xfId="2197"/>
    <cellStyle name="Normal 81 5" xfId="3281"/>
    <cellStyle name="Normal 81 5 2" xfId="7446"/>
    <cellStyle name="Normal 81 5 2 2" xfId="26432"/>
    <cellStyle name="Normal 81 5 2 2 2" xfId="50955"/>
    <cellStyle name="Normal 81 5 2 3" xfId="11376"/>
    <cellStyle name="Normal 81 5 2 3 2" xfId="36393"/>
    <cellStyle name="Normal 81 5 2 4" xfId="32520"/>
    <cellStyle name="Normal 81 5 3" xfId="5467"/>
    <cellStyle name="Normal 81 5 3 2" xfId="13378"/>
    <cellStyle name="Normal 81 5 3 2 2" xfId="38395"/>
    <cellStyle name="Normal 81 5 3 3" xfId="30589"/>
    <cellStyle name="Normal 81 5 4" xfId="9433"/>
    <cellStyle name="Normal 81 5 4 2" xfId="34450"/>
    <cellStyle name="Normal 81 5 5" xfId="28657"/>
    <cellStyle name="Normal 81 6" xfId="26715"/>
    <cellStyle name="Normal 82" xfId="758"/>
    <cellStyle name="Normal 82 2" xfId="1850"/>
    <cellStyle name="Normal 82 2 10" xfId="27645"/>
    <cellStyle name="Normal 82 2 2" xfId="3284"/>
    <cellStyle name="Normal 82 2 2 2" xfId="7449"/>
    <cellStyle name="Normal 82 2 2 2 2" xfId="26435"/>
    <cellStyle name="Normal 82 2 2 2 2 2" xfId="50958"/>
    <cellStyle name="Normal 82 2 2 2 3" xfId="18862"/>
    <cellStyle name="Normal 82 2 2 2 3 2" xfId="43555"/>
    <cellStyle name="Normal 82 2 2 2 4" xfId="11379"/>
    <cellStyle name="Normal 82 2 2 2 4 2" xfId="36396"/>
    <cellStyle name="Normal 82 2 2 2 5" xfId="32523"/>
    <cellStyle name="Normal 82 2 2 3" xfId="5470"/>
    <cellStyle name="Normal 82 2 2 3 2" xfId="13379"/>
    <cellStyle name="Normal 82 2 2 3 2 2" xfId="38396"/>
    <cellStyle name="Normal 82 2 2 3 3" xfId="30592"/>
    <cellStyle name="Normal 82 2 2 4" xfId="9436"/>
    <cellStyle name="Normal 82 2 2 4 2" xfId="34453"/>
    <cellStyle name="Normal 82 2 2 5" xfId="28660"/>
    <cellStyle name="Normal 82 2 3" xfId="6410"/>
    <cellStyle name="Normal 82 2 3 2" xfId="21179"/>
    <cellStyle name="Normal 82 2 3 2 2" xfId="45740"/>
    <cellStyle name="Normal 82 2 3 3" xfId="14560"/>
    <cellStyle name="Normal 82 2 3 3 2" xfId="39433"/>
    <cellStyle name="Normal 82 2 3 4" xfId="10364"/>
    <cellStyle name="Normal 82 2 3 4 2" xfId="35381"/>
    <cellStyle name="Normal 82 2 3 5" xfId="31508"/>
    <cellStyle name="Normal 82 2 4" xfId="4455"/>
    <cellStyle name="Normal 82 2 4 2" xfId="22190"/>
    <cellStyle name="Normal 82 2 4 2 2" xfId="46749"/>
    <cellStyle name="Normal 82 2 4 3" xfId="13380"/>
    <cellStyle name="Normal 82 2 4 3 2" xfId="38397"/>
    <cellStyle name="Normal 82 2 4 4" xfId="29577"/>
    <cellStyle name="Normal 82 2 5" xfId="15836"/>
    <cellStyle name="Normal 82 2 5 2" xfId="23212"/>
    <cellStyle name="Normal 82 2 5 2 2" xfId="47755"/>
    <cellStyle name="Normal 82 2 5 3" xfId="40633"/>
    <cellStyle name="Normal 82 2 6" xfId="16896"/>
    <cellStyle name="Normal 82 2 6 2" xfId="24314"/>
    <cellStyle name="Normal 82 2 6 2 2" xfId="48853"/>
    <cellStyle name="Normal 82 2 6 3" xfId="41648"/>
    <cellStyle name="Normal 82 2 7" xfId="17978"/>
    <cellStyle name="Normal 82 2 7 2" xfId="25420"/>
    <cellStyle name="Normal 82 2 7 2 2" xfId="49943"/>
    <cellStyle name="Normal 82 2 7 3" xfId="42677"/>
    <cellStyle name="Normal 82 2 8" xfId="19867"/>
    <cellStyle name="Normal 82 2 8 2" xfId="44441"/>
    <cellStyle name="Normal 82 2 9" xfId="8411"/>
    <cellStyle name="Normal 82 2 9 2" xfId="33428"/>
    <cellStyle name="Normal 82 3" xfId="1849"/>
    <cellStyle name="Normal 82 3 10" xfId="27644"/>
    <cellStyle name="Normal 82 3 2" xfId="6409"/>
    <cellStyle name="Normal 82 3 2 2" xfId="20253"/>
    <cellStyle name="Normal 82 3 2 2 2" xfId="44816"/>
    <cellStyle name="Normal 82 3 2 3" xfId="13852"/>
    <cellStyle name="Normal 82 3 2 3 2" xfId="38760"/>
    <cellStyle name="Normal 82 3 2 4" xfId="10363"/>
    <cellStyle name="Normal 82 3 2 4 2" xfId="35380"/>
    <cellStyle name="Normal 82 3 2 5" xfId="31507"/>
    <cellStyle name="Normal 82 3 3" xfId="4454"/>
    <cellStyle name="Normal 82 3 3 2" xfId="21178"/>
    <cellStyle name="Normal 82 3 3 2 2" xfId="45739"/>
    <cellStyle name="Normal 82 3 3 3" xfId="13381"/>
    <cellStyle name="Normal 82 3 3 3 2" xfId="38398"/>
    <cellStyle name="Normal 82 3 3 4" xfId="29576"/>
    <cellStyle name="Normal 82 3 4" xfId="14929"/>
    <cellStyle name="Normal 82 3 4 2" xfId="22189"/>
    <cellStyle name="Normal 82 3 4 2 2" xfId="46748"/>
    <cellStyle name="Normal 82 3 4 3" xfId="39772"/>
    <cellStyle name="Normal 82 3 5" xfId="15835"/>
    <cellStyle name="Normal 82 3 5 2" xfId="23211"/>
    <cellStyle name="Normal 82 3 5 2 2" xfId="47754"/>
    <cellStyle name="Normal 82 3 5 3" xfId="40632"/>
    <cellStyle name="Normal 82 3 6" xfId="16895"/>
    <cellStyle name="Normal 82 3 6 2" xfId="24313"/>
    <cellStyle name="Normal 82 3 6 2 2" xfId="48852"/>
    <cellStyle name="Normal 82 3 6 3" xfId="41647"/>
    <cellStyle name="Normal 82 3 7" xfId="17977"/>
    <cellStyle name="Normal 82 3 7 2" xfId="25419"/>
    <cellStyle name="Normal 82 3 7 2 2" xfId="49942"/>
    <cellStyle name="Normal 82 3 7 3" xfId="42676"/>
    <cellStyle name="Normal 82 3 8" xfId="19866"/>
    <cellStyle name="Normal 82 3 8 2" xfId="44440"/>
    <cellStyle name="Normal 82 3 9" xfId="8410"/>
    <cellStyle name="Normal 82 3 9 2" xfId="33427"/>
    <cellStyle name="Normal 82 4" xfId="2196"/>
    <cellStyle name="Normal 82 5" xfId="3283"/>
    <cellStyle name="Normal 82 5 2" xfId="7448"/>
    <cellStyle name="Normal 82 5 2 2" xfId="26434"/>
    <cellStyle name="Normal 82 5 2 2 2" xfId="50957"/>
    <cellStyle name="Normal 82 5 2 3" xfId="11378"/>
    <cellStyle name="Normal 82 5 2 3 2" xfId="36395"/>
    <cellStyle name="Normal 82 5 2 4" xfId="32522"/>
    <cellStyle name="Normal 82 5 3" xfId="5469"/>
    <cellStyle name="Normal 82 5 3 2" xfId="13382"/>
    <cellStyle name="Normal 82 5 3 2 2" xfId="38399"/>
    <cellStyle name="Normal 82 5 3 3" xfId="30591"/>
    <cellStyle name="Normal 82 5 4" xfId="9435"/>
    <cellStyle name="Normal 82 5 4 2" xfId="34452"/>
    <cellStyle name="Normal 82 5 5" xfId="28659"/>
    <cellStyle name="Normal 82 6" xfId="26870"/>
    <cellStyle name="Normal 83" xfId="764"/>
    <cellStyle name="Normal 83 2" xfId="1852"/>
    <cellStyle name="Normal 83 2 10" xfId="27647"/>
    <cellStyle name="Normal 83 2 2" xfId="3286"/>
    <cellStyle name="Normal 83 2 2 2" xfId="7451"/>
    <cellStyle name="Normal 83 2 2 2 2" xfId="26437"/>
    <cellStyle name="Normal 83 2 2 2 2 2" xfId="50960"/>
    <cellStyle name="Normal 83 2 2 2 3" xfId="18863"/>
    <cellStyle name="Normal 83 2 2 2 3 2" xfId="43556"/>
    <cellStyle name="Normal 83 2 2 2 4" xfId="11381"/>
    <cellStyle name="Normal 83 2 2 2 4 2" xfId="36398"/>
    <cellStyle name="Normal 83 2 2 2 5" xfId="32525"/>
    <cellStyle name="Normal 83 2 2 3" xfId="5472"/>
    <cellStyle name="Normal 83 2 2 3 2" xfId="13383"/>
    <cellStyle name="Normal 83 2 2 3 2 2" xfId="38400"/>
    <cellStyle name="Normal 83 2 2 3 3" xfId="30594"/>
    <cellStyle name="Normal 83 2 2 4" xfId="9438"/>
    <cellStyle name="Normal 83 2 2 4 2" xfId="34455"/>
    <cellStyle name="Normal 83 2 2 5" xfId="28662"/>
    <cellStyle name="Normal 83 2 3" xfId="6412"/>
    <cellStyle name="Normal 83 2 3 2" xfId="21181"/>
    <cellStyle name="Normal 83 2 3 2 2" xfId="45742"/>
    <cellStyle name="Normal 83 2 3 3" xfId="14561"/>
    <cellStyle name="Normal 83 2 3 3 2" xfId="39434"/>
    <cellStyle name="Normal 83 2 3 4" xfId="10366"/>
    <cellStyle name="Normal 83 2 3 4 2" xfId="35383"/>
    <cellStyle name="Normal 83 2 3 5" xfId="31510"/>
    <cellStyle name="Normal 83 2 4" xfId="4457"/>
    <cellStyle name="Normal 83 2 4 2" xfId="22192"/>
    <cellStyle name="Normal 83 2 4 2 2" xfId="46751"/>
    <cellStyle name="Normal 83 2 4 3" xfId="13384"/>
    <cellStyle name="Normal 83 2 4 3 2" xfId="38401"/>
    <cellStyle name="Normal 83 2 4 4" xfId="29579"/>
    <cellStyle name="Normal 83 2 5" xfId="15838"/>
    <cellStyle name="Normal 83 2 5 2" xfId="23214"/>
    <cellStyle name="Normal 83 2 5 2 2" xfId="47757"/>
    <cellStyle name="Normal 83 2 5 3" xfId="40635"/>
    <cellStyle name="Normal 83 2 6" xfId="16898"/>
    <cellStyle name="Normal 83 2 6 2" xfId="24316"/>
    <cellStyle name="Normal 83 2 6 2 2" xfId="48855"/>
    <cellStyle name="Normal 83 2 6 3" xfId="41650"/>
    <cellStyle name="Normal 83 2 7" xfId="17980"/>
    <cellStyle name="Normal 83 2 7 2" xfId="25422"/>
    <cellStyle name="Normal 83 2 7 2 2" xfId="49945"/>
    <cellStyle name="Normal 83 2 7 3" xfId="42679"/>
    <cellStyle name="Normal 83 2 8" xfId="19869"/>
    <cellStyle name="Normal 83 2 8 2" xfId="44443"/>
    <cellStyle name="Normal 83 2 9" xfId="8413"/>
    <cellStyle name="Normal 83 2 9 2" xfId="33430"/>
    <cellStyle name="Normal 83 3" xfId="1851"/>
    <cellStyle name="Normal 83 3 10" xfId="27646"/>
    <cellStyle name="Normal 83 3 2" xfId="6411"/>
    <cellStyle name="Normal 83 3 2 2" xfId="20254"/>
    <cellStyle name="Normal 83 3 2 2 2" xfId="44817"/>
    <cellStyle name="Normal 83 3 2 3" xfId="13854"/>
    <cellStyle name="Normal 83 3 2 3 2" xfId="38761"/>
    <cellStyle name="Normal 83 3 2 4" xfId="10365"/>
    <cellStyle name="Normal 83 3 2 4 2" xfId="35382"/>
    <cellStyle name="Normal 83 3 2 5" xfId="31509"/>
    <cellStyle name="Normal 83 3 3" xfId="4456"/>
    <cellStyle name="Normal 83 3 3 2" xfId="21180"/>
    <cellStyle name="Normal 83 3 3 2 2" xfId="45741"/>
    <cellStyle name="Normal 83 3 3 3" xfId="13385"/>
    <cellStyle name="Normal 83 3 3 3 2" xfId="38402"/>
    <cellStyle name="Normal 83 3 3 4" xfId="29578"/>
    <cellStyle name="Normal 83 3 4" xfId="14930"/>
    <cellStyle name="Normal 83 3 4 2" xfId="22191"/>
    <cellStyle name="Normal 83 3 4 2 2" xfId="46750"/>
    <cellStyle name="Normal 83 3 4 3" xfId="39773"/>
    <cellStyle name="Normal 83 3 5" xfId="15837"/>
    <cellStyle name="Normal 83 3 5 2" xfId="23213"/>
    <cellStyle name="Normal 83 3 5 2 2" xfId="47756"/>
    <cellStyle name="Normal 83 3 5 3" xfId="40634"/>
    <cellStyle name="Normal 83 3 6" xfId="16897"/>
    <cellStyle name="Normal 83 3 6 2" xfId="24315"/>
    <cellStyle name="Normal 83 3 6 2 2" xfId="48854"/>
    <cellStyle name="Normal 83 3 6 3" xfId="41649"/>
    <cellStyle name="Normal 83 3 7" xfId="17979"/>
    <cellStyle name="Normal 83 3 7 2" xfId="25421"/>
    <cellStyle name="Normal 83 3 7 2 2" xfId="49944"/>
    <cellStyle name="Normal 83 3 7 3" xfId="42678"/>
    <cellStyle name="Normal 83 3 8" xfId="19868"/>
    <cellStyle name="Normal 83 3 8 2" xfId="44442"/>
    <cellStyle name="Normal 83 3 9" xfId="8412"/>
    <cellStyle name="Normal 83 3 9 2" xfId="33429"/>
    <cellStyle name="Normal 83 4" xfId="2269"/>
    <cellStyle name="Normal 83 5" xfId="3285"/>
    <cellStyle name="Normal 83 5 2" xfId="7450"/>
    <cellStyle name="Normal 83 5 2 2" xfId="26436"/>
    <cellStyle name="Normal 83 5 2 2 2" xfId="50959"/>
    <cellStyle name="Normal 83 5 2 3" xfId="11380"/>
    <cellStyle name="Normal 83 5 2 3 2" xfId="36397"/>
    <cellStyle name="Normal 83 5 2 4" xfId="32524"/>
    <cellStyle name="Normal 83 5 3" xfId="5471"/>
    <cellStyle name="Normal 83 5 3 2" xfId="13386"/>
    <cellStyle name="Normal 83 5 3 2 2" xfId="38403"/>
    <cellStyle name="Normal 83 5 3 3" xfId="30593"/>
    <cellStyle name="Normal 83 5 4" xfId="9437"/>
    <cellStyle name="Normal 83 5 4 2" xfId="34454"/>
    <cellStyle name="Normal 83 5 5" xfId="28661"/>
    <cellStyle name="Normal 83 6" xfId="26661"/>
    <cellStyle name="Normal 84" xfId="812"/>
    <cellStyle name="Normal 84 2" xfId="1854"/>
    <cellStyle name="Normal 84 2 10" xfId="27649"/>
    <cellStyle name="Normal 84 2 2" xfId="3288"/>
    <cellStyle name="Normal 84 2 2 2" xfId="7453"/>
    <cellStyle name="Normal 84 2 2 2 2" xfId="26439"/>
    <cellStyle name="Normal 84 2 2 2 2 2" xfId="50962"/>
    <cellStyle name="Normal 84 2 2 2 3" xfId="18865"/>
    <cellStyle name="Normal 84 2 2 2 3 2" xfId="43558"/>
    <cellStyle name="Normal 84 2 2 2 4" xfId="11383"/>
    <cellStyle name="Normal 84 2 2 2 4 2" xfId="36400"/>
    <cellStyle name="Normal 84 2 2 2 5" xfId="32527"/>
    <cellStyle name="Normal 84 2 2 3" xfId="5474"/>
    <cellStyle name="Normal 84 2 2 3 2" xfId="13387"/>
    <cellStyle name="Normal 84 2 2 3 2 2" xfId="38404"/>
    <cellStyle name="Normal 84 2 2 3 3" xfId="30596"/>
    <cellStyle name="Normal 84 2 2 4" xfId="9440"/>
    <cellStyle name="Normal 84 2 2 4 2" xfId="34457"/>
    <cellStyle name="Normal 84 2 2 5" xfId="28664"/>
    <cellStyle name="Normal 84 2 3" xfId="6414"/>
    <cellStyle name="Normal 84 2 3 2" xfId="21183"/>
    <cellStyle name="Normal 84 2 3 2 2" xfId="45744"/>
    <cellStyle name="Normal 84 2 3 3" xfId="14562"/>
    <cellStyle name="Normal 84 2 3 3 2" xfId="39435"/>
    <cellStyle name="Normal 84 2 3 4" xfId="10368"/>
    <cellStyle name="Normal 84 2 3 4 2" xfId="35385"/>
    <cellStyle name="Normal 84 2 3 5" xfId="31512"/>
    <cellStyle name="Normal 84 2 4" xfId="4459"/>
    <cellStyle name="Normal 84 2 4 2" xfId="22194"/>
    <cellStyle name="Normal 84 2 4 2 2" xfId="46753"/>
    <cellStyle name="Normal 84 2 4 3" xfId="13388"/>
    <cellStyle name="Normal 84 2 4 3 2" xfId="38405"/>
    <cellStyle name="Normal 84 2 4 4" xfId="29581"/>
    <cellStyle name="Normal 84 2 5" xfId="15840"/>
    <cellStyle name="Normal 84 2 5 2" xfId="23216"/>
    <cellStyle name="Normal 84 2 5 2 2" xfId="47759"/>
    <cellStyle name="Normal 84 2 5 3" xfId="40637"/>
    <cellStyle name="Normal 84 2 6" xfId="16900"/>
    <cellStyle name="Normal 84 2 6 2" xfId="24318"/>
    <cellStyle name="Normal 84 2 6 2 2" xfId="48857"/>
    <cellStyle name="Normal 84 2 6 3" xfId="41652"/>
    <cellStyle name="Normal 84 2 7" xfId="17982"/>
    <cellStyle name="Normal 84 2 7 2" xfId="25424"/>
    <cellStyle name="Normal 84 2 7 2 2" xfId="49947"/>
    <cellStyle name="Normal 84 2 7 3" xfId="42681"/>
    <cellStyle name="Normal 84 2 8" xfId="19871"/>
    <cellStyle name="Normal 84 2 8 2" xfId="44445"/>
    <cellStyle name="Normal 84 2 9" xfId="8415"/>
    <cellStyle name="Normal 84 2 9 2" xfId="33432"/>
    <cellStyle name="Normal 84 3" xfId="1853"/>
    <cellStyle name="Normal 84 3 10" xfId="27648"/>
    <cellStyle name="Normal 84 3 2" xfId="6413"/>
    <cellStyle name="Normal 84 3 2 2" xfId="20255"/>
    <cellStyle name="Normal 84 3 2 2 2" xfId="44818"/>
    <cellStyle name="Normal 84 3 2 3" xfId="13855"/>
    <cellStyle name="Normal 84 3 2 3 2" xfId="38762"/>
    <cellStyle name="Normal 84 3 2 4" xfId="10367"/>
    <cellStyle name="Normal 84 3 2 4 2" xfId="35384"/>
    <cellStyle name="Normal 84 3 2 5" xfId="31511"/>
    <cellStyle name="Normal 84 3 3" xfId="4458"/>
    <cellStyle name="Normal 84 3 3 2" xfId="21182"/>
    <cellStyle name="Normal 84 3 3 2 2" xfId="45743"/>
    <cellStyle name="Normal 84 3 3 3" xfId="13389"/>
    <cellStyle name="Normal 84 3 3 3 2" xfId="38406"/>
    <cellStyle name="Normal 84 3 3 4" xfId="29580"/>
    <cellStyle name="Normal 84 3 4" xfId="14931"/>
    <cellStyle name="Normal 84 3 4 2" xfId="22193"/>
    <cellStyle name="Normal 84 3 4 2 2" xfId="46752"/>
    <cellStyle name="Normal 84 3 4 3" xfId="39774"/>
    <cellStyle name="Normal 84 3 5" xfId="15839"/>
    <cellStyle name="Normal 84 3 5 2" xfId="23215"/>
    <cellStyle name="Normal 84 3 5 2 2" xfId="47758"/>
    <cellStyle name="Normal 84 3 5 3" xfId="40636"/>
    <cellStyle name="Normal 84 3 6" xfId="16899"/>
    <cellStyle name="Normal 84 3 6 2" xfId="24317"/>
    <cellStyle name="Normal 84 3 6 2 2" xfId="48856"/>
    <cellStyle name="Normal 84 3 6 3" xfId="41651"/>
    <cellStyle name="Normal 84 3 7" xfId="17981"/>
    <cellStyle name="Normal 84 3 7 2" xfId="25423"/>
    <cellStyle name="Normal 84 3 7 2 2" xfId="49946"/>
    <cellStyle name="Normal 84 3 7 3" xfId="42680"/>
    <cellStyle name="Normal 84 3 8" xfId="19870"/>
    <cellStyle name="Normal 84 3 8 2" xfId="44444"/>
    <cellStyle name="Normal 84 3 9" xfId="8414"/>
    <cellStyle name="Normal 84 3 9 2" xfId="33431"/>
    <cellStyle name="Normal 84 4" xfId="3287"/>
    <cellStyle name="Normal 84 4 2" xfId="7452"/>
    <cellStyle name="Normal 84 4 2 2" xfId="26438"/>
    <cellStyle name="Normal 84 4 2 2 2" xfId="50961"/>
    <cellStyle name="Normal 84 4 2 3" xfId="18864"/>
    <cellStyle name="Normal 84 4 2 3 2" xfId="43557"/>
    <cellStyle name="Normal 84 4 2 4" xfId="11382"/>
    <cellStyle name="Normal 84 4 2 4 2" xfId="36399"/>
    <cellStyle name="Normal 84 4 2 5" xfId="32526"/>
    <cellStyle name="Normal 84 4 3" xfId="5473"/>
    <cellStyle name="Normal 84 4 3 2" xfId="13390"/>
    <cellStyle name="Normal 84 4 3 2 2" xfId="38407"/>
    <cellStyle name="Normal 84 4 3 3" xfId="30595"/>
    <cellStyle name="Normal 84 4 4" xfId="13626"/>
    <cellStyle name="Normal 84 4 5" xfId="9439"/>
    <cellStyle name="Normal 84 4 5 2" xfId="34456"/>
    <cellStyle name="Normal 84 4 6" xfId="28663"/>
    <cellStyle name="Normal 84 5" xfId="19290"/>
    <cellStyle name="Normal 85" xfId="813"/>
    <cellStyle name="Normal 85 2" xfId="1856"/>
    <cellStyle name="Normal 85 2 10" xfId="27651"/>
    <cellStyle name="Normal 85 2 2" xfId="3290"/>
    <cellStyle name="Normal 85 2 2 2" xfId="7455"/>
    <cellStyle name="Normal 85 2 2 2 2" xfId="26441"/>
    <cellStyle name="Normal 85 2 2 2 2 2" xfId="50964"/>
    <cellStyle name="Normal 85 2 2 2 3" xfId="18867"/>
    <cellStyle name="Normal 85 2 2 2 3 2" xfId="43560"/>
    <cellStyle name="Normal 85 2 2 2 4" xfId="11385"/>
    <cellStyle name="Normal 85 2 2 2 4 2" xfId="36402"/>
    <cellStyle name="Normal 85 2 2 2 5" xfId="32529"/>
    <cellStyle name="Normal 85 2 2 3" xfId="5476"/>
    <cellStyle name="Normal 85 2 2 3 2" xfId="13391"/>
    <cellStyle name="Normal 85 2 2 3 2 2" xfId="38408"/>
    <cellStyle name="Normal 85 2 2 3 3" xfId="30598"/>
    <cellStyle name="Normal 85 2 2 4" xfId="9442"/>
    <cellStyle name="Normal 85 2 2 4 2" xfId="34459"/>
    <cellStyle name="Normal 85 2 2 5" xfId="28666"/>
    <cellStyle name="Normal 85 2 3" xfId="6416"/>
    <cellStyle name="Normal 85 2 3 2" xfId="21185"/>
    <cellStyle name="Normal 85 2 3 2 2" xfId="45746"/>
    <cellStyle name="Normal 85 2 3 3" xfId="14563"/>
    <cellStyle name="Normal 85 2 3 3 2" xfId="39436"/>
    <cellStyle name="Normal 85 2 3 4" xfId="10370"/>
    <cellStyle name="Normal 85 2 3 4 2" xfId="35387"/>
    <cellStyle name="Normal 85 2 3 5" xfId="31514"/>
    <cellStyle name="Normal 85 2 4" xfId="4461"/>
    <cellStyle name="Normal 85 2 4 2" xfId="22196"/>
    <cellStyle name="Normal 85 2 4 2 2" xfId="46755"/>
    <cellStyle name="Normal 85 2 4 3" xfId="13392"/>
    <cellStyle name="Normal 85 2 4 3 2" xfId="38409"/>
    <cellStyle name="Normal 85 2 4 4" xfId="29583"/>
    <cellStyle name="Normal 85 2 5" xfId="15842"/>
    <cellStyle name="Normal 85 2 5 2" xfId="23218"/>
    <cellStyle name="Normal 85 2 5 2 2" xfId="47761"/>
    <cellStyle name="Normal 85 2 5 3" xfId="40639"/>
    <cellStyle name="Normal 85 2 6" xfId="16902"/>
    <cellStyle name="Normal 85 2 6 2" xfId="24320"/>
    <cellStyle name="Normal 85 2 6 2 2" xfId="48859"/>
    <cellStyle name="Normal 85 2 6 3" xfId="41654"/>
    <cellStyle name="Normal 85 2 7" xfId="17984"/>
    <cellStyle name="Normal 85 2 7 2" xfId="25426"/>
    <cellStyle name="Normal 85 2 7 2 2" xfId="49949"/>
    <cellStyle name="Normal 85 2 7 3" xfId="42683"/>
    <cellStyle name="Normal 85 2 8" xfId="19873"/>
    <cellStyle name="Normal 85 2 8 2" xfId="44447"/>
    <cellStyle name="Normal 85 2 9" xfId="8417"/>
    <cellStyle name="Normal 85 2 9 2" xfId="33434"/>
    <cellStyle name="Normal 85 3" xfId="1855"/>
    <cellStyle name="Normal 85 3 10" xfId="27650"/>
    <cellStyle name="Normal 85 3 2" xfId="6415"/>
    <cellStyle name="Normal 85 3 2 2" xfId="20256"/>
    <cellStyle name="Normal 85 3 2 2 2" xfId="44819"/>
    <cellStyle name="Normal 85 3 2 3" xfId="13856"/>
    <cellStyle name="Normal 85 3 2 3 2" xfId="38763"/>
    <cellStyle name="Normal 85 3 2 4" xfId="10369"/>
    <cellStyle name="Normal 85 3 2 4 2" xfId="35386"/>
    <cellStyle name="Normal 85 3 2 5" xfId="31513"/>
    <cellStyle name="Normal 85 3 3" xfId="4460"/>
    <cellStyle name="Normal 85 3 3 2" xfId="21184"/>
    <cellStyle name="Normal 85 3 3 2 2" xfId="45745"/>
    <cellStyle name="Normal 85 3 3 3" xfId="13393"/>
    <cellStyle name="Normal 85 3 3 3 2" xfId="38410"/>
    <cellStyle name="Normal 85 3 3 4" xfId="29582"/>
    <cellStyle name="Normal 85 3 4" xfId="14932"/>
    <cellStyle name="Normal 85 3 4 2" xfId="22195"/>
    <cellStyle name="Normal 85 3 4 2 2" xfId="46754"/>
    <cellStyle name="Normal 85 3 4 3" xfId="39775"/>
    <cellStyle name="Normal 85 3 5" xfId="15841"/>
    <cellStyle name="Normal 85 3 5 2" xfId="23217"/>
    <cellStyle name="Normal 85 3 5 2 2" xfId="47760"/>
    <cellStyle name="Normal 85 3 5 3" xfId="40638"/>
    <cellStyle name="Normal 85 3 6" xfId="16901"/>
    <cellStyle name="Normal 85 3 6 2" xfId="24319"/>
    <cellStyle name="Normal 85 3 6 2 2" xfId="48858"/>
    <cellStyle name="Normal 85 3 6 3" xfId="41653"/>
    <cellStyle name="Normal 85 3 7" xfId="17983"/>
    <cellStyle name="Normal 85 3 7 2" xfId="25425"/>
    <cellStyle name="Normal 85 3 7 2 2" xfId="49948"/>
    <cellStyle name="Normal 85 3 7 3" xfId="42682"/>
    <cellStyle name="Normal 85 3 8" xfId="19872"/>
    <cellStyle name="Normal 85 3 8 2" xfId="44446"/>
    <cellStyle name="Normal 85 3 9" xfId="8416"/>
    <cellStyle name="Normal 85 3 9 2" xfId="33433"/>
    <cellStyle name="Normal 85 4" xfId="3289"/>
    <cellStyle name="Normal 85 4 2" xfId="7454"/>
    <cellStyle name="Normal 85 4 2 2" xfId="26440"/>
    <cellStyle name="Normal 85 4 2 2 2" xfId="50963"/>
    <cellStyle name="Normal 85 4 2 3" xfId="18866"/>
    <cellStyle name="Normal 85 4 2 3 2" xfId="43559"/>
    <cellStyle name="Normal 85 4 2 4" xfId="11384"/>
    <cellStyle name="Normal 85 4 2 4 2" xfId="36401"/>
    <cellStyle name="Normal 85 4 2 5" xfId="32528"/>
    <cellStyle name="Normal 85 4 3" xfId="5475"/>
    <cellStyle name="Normal 85 4 3 2" xfId="13394"/>
    <cellStyle name="Normal 85 4 3 2 2" xfId="38411"/>
    <cellStyle name="Normal 85 4 3 3" xfId="30597"/>
    <cellStyle name="Normal 85 4 4" xfId="13625"/>
    <cellStyle name="Normal 85 4 5" xfId="9441"/>
    <cellStyle name="Normal 85 4 5 2" xfId="34458"/>
    <cellStyle name="Normal 85 4 6" xfId="28665"/>
    <cellStyle name="Normal 85 5" xfId="26664"/>
    <cellStyle name="Normal 86" xfId="817"/>
    <cellStyle name="Normal 86 2" xfId="1858"/>
    <cellStyle name="Normal 86 2 10" xfId="27653"/>
    <cellStyle name="Normal 86 2 2" xfId="3292"/>
    <cellStyle name="Normal 86 2 2 2" xfId="7457"/>
    <cellStyle name="Normal 86 2 2 2 2" xfId="26443"/>
    <cellStyle name="Normal 86 2 2 2 2 2" xfId="50966"/>
    <cellStyle name="Normal 86 2 2 2 3" xfId="18869"/>
    <cellStyle name="Normal 86 2 2 2 3 2" xfId="43562"/>
    <cellStyle name="Normal 86 2 2 2 4" xfId="11387"/>
    <cellStyle name="Normal 86 2 2 2 4 2" xfId="36404"/>
    <cellStyle name="Normal 86 2 2 2 5" xfId="32531"/>
    <cellStyle name="Normal 86 2 2 3" xfId="5478"/>
    <cellStyle name="Normal 86 2 2 3 2" xfId="13395"/>
    <cellStyle name="Normal 86 2 2 3 2 2" xfId="38412"/>
    <cellStyle name="Normal 86 2 2 3 3" xfId="30600"/>
    <cellStyle name="Normal 86 2 2 4" xfId="9444"/>
    <cellStyle name="Normal 86 2 2 4 2" xfId="34461"/>
    <cellStyle name="Normal 86 2 2 5" xfId="28668"/>
    <cellStyle name="Normal 86 2 3" xfId="6418"/>
    <cellStyle name="Normal 86 2 3 2" xfId="21187"/>
    <cellStyle name="Normal 86 2 3 2 2" xfId="45748"/>
    <cellStyle name="Normal 86 2 3 3" xfId="14564"/>
    <cellStyle name="Normal 86 2 3 3 2" xfId="39437"/>
    <cellStyle name="Normal 86 2 3 4" xfId="10372"/>
    <cellStyle name="Normal 86 2 3 4 2" xfId="35389"/>
    <cellStyle name="Normal 86 2 3 5" xfId="31516"/>
    <cellStyle name="Normal 86 2 4" xfId="4463"/>
    <cellStyle name="Normal 86 2 4 2" xfId="22198"/>
    <cellStyle name="Normal 86 2 4 2 2" xfId="46757"/>
    <cellStyle name="Normal 86 2 4 3" xfId="13396"/>
    <cellStyle name="Normal 86 2 4 3 2" xfId="38413"/>
    <cellStyle name="Normal 86 2 4 4" xfId="29585"/>
    <cellStyle name="Normal 86 2 5" xfId="15844"/>
    <cellStyle name="Normal 86 2 5 2" xfId="23220"/>
    <cellStyle name="Normal 86 2 5 2 2" xfId="47763"/>
    <cellStyle name="Normal 86 2 5 3" xfId="40641"/>
    <cellStyle name="Normal 86 2 6" xfId="16904"/>
    <cellStyle name="Normal 86 2 6 2" xfId="24322"/>
    <cellStyle name="Normal 86 2 6 2 2" xfId="48861"/>
    <cellStyle name="Normal 86 2 6 3" xfId="41656"/>
    <cellStyle name="Normal 86 2 7" xfId="17986"/>
    <cellStyle name="Normal 86 2 7 2" xfId="25428"/>
    <cellStyle name="Normal 86 2 7 2 2" xfId="49951"/>
    <cellStyle name="Normal 86 2 7 3" xfId="42685"/>
    <cellStyle name="Normal 86 2 8" xfId="19875"/>
    <cellStyle name="Normal 86 2 8 2" xfId="44449"/>
    <cellStyle name="Normal 86 2 9" xfId="8419"/>
    <cellStyle name="Normal 86 2 9 2" xfId="33436"/>
    <cellStyle name="Normal 86 3" xfId="1857"/>
    <cellStyle name="Normal 86 3 10" xfId="27652"/>
    <cellStyle name="Normal 86 3 2" xfId="6417"/>
    <cellStyle name="Normal 86 3 2 2" xfId="20257"/>
    <cellStyle name="Normal 86 3 2 2 2" xfId="44820"/>
    <cellStyle name="Normal 86 3 2 3" xfId="13857"/>
    <cellStyle name="Normal 86 3 2 3 2" xfId="38764"/>
    <cellStyle name="Normal 86 3 2 4" xfId="10371"/>
    <cellStyle name="Normal 86 3 2 4 2" xfId="35388"/>
    <cellStyle name="Normal 86 3 2 5" xfId="31515"/>
    <cellStyle name="Normal 86 3 3" xfId="4462"/>
    <cellStyle name="Normal 86 3 3 2" xfId="21186"/>
    <cellStyle name="Normal 86 3 3 2 2" xfId="45747"/>
    <cellStyle name="Normal 86 3 3 3" xfId="13397"/>
    <cellStyle name="Normal 86 3 3 3 2" xfId="38414"/>
    <cellStyle name="Normal 86 3 3 4" xfId="29584"/>
    <cellStyle name="Normal 86 3 4" xfId="14933"/>
    <cellStyle name="Normal 86 3 4 2" xfId="22197"/>
    <cellStyle name="Normal 86 3 4 2 2" xfId="46756"/>
    <cellStyle name="Normal 86 3 4 3" xfId="39776"/>
    <cellStyle name="Normal 86 3 5" xfId="15843"/>
    <cellStyle name="Normal 86 3 5 2" xfId="23219"/>
    <cellStyle name="Normal 86 3 5 2 2" xfId="47762"/>
    <cellStyle name="Normal 86 3 5 3" xfId="40640"/>
    <cellStyle name="Normal 86 3 6" xfId="16903"/>
    <cellStyle name="Normal 86 3 6 2" xfId="24321"/>
    <cellStyle name="Normal 86 3 6 2 2" xfId="48860"/>
    <cellStyle name="Normal 86 3 6 3" xfId="41655"/>
    <cellStyle name="Normal 86 3 7" xfId="17985"/>
    <cellStyle name="Normal 86 3 7 2" xfId="25427"/>
    <cellStyle name="Normal 86 3 7 2 2" xfId="49950"/>
    <cellStyle name="Normal 86 3 7 3" xfId="42684"/>
    <cellStyle name="Normal 86 3 8" xfId="19874"/>
    <cellStyle name="Normal 86 3 8 2" xfId="44448"/>
    <cellStyle name="Normal 86 3 9" xfId="8418"/>
    <cellStyle name="Normal 86 3 9 2" xfId="33435"/>
    <cellStyle name="Normal 86 4" xfId="3291"/>
    <cellStyle name="Normal 86 4 2" xfId="7456"/>
    <cellStyle name="Normal 86 4 2 2" xfId="26442"/>
    <cellStyle name="Normal 86 4 2 2 2" xfId="50965"/>
    <cellStyle name="Normal 86 4 2 3" xfId="18868"/>
    <cellStyle name="Normal 86 4 2 3 2" xfId="43561"/>
    <cellStyle name="Normal 86 4 2 4" xfId="11386"/>
    <cellStyle name="Normal 86 4 2 4 2" xfId="36403"/>
    <cellStyle name="Normal 86 4 2 5" xfId="32530"/>
    <cellStyle name="Normal 86 4 3" xfId="5477"/>
    <cellStyle name="Normal 86 4 3 2" xfId="13398"/>
    <cellStyle name="Normal 86 4 3 2 2" xfId="38415"/>
    <cellStyle name="Normal 86 4 3 3" xfId="30599"/>
    <cellStyle name="Normal 86 4 4" xfId="13732"/>
    <cellStyle name="Normal 86 4 5" xfId="9443"/>
    <cellStyle name="Normal 86 4 5 2" xfId="34460"/>
    <cellStyle name="Normal 86 4 6" xfId="28667"/>
    <cellStyle name="Normal 86 5" xfId="26796"/>
    <cellStyle name="Normal 87" xfId="820"/>
    <cellStyle name="Normal 87 2" xfId="1860"/>
    <cellStyle name="Normal 87 2 10" xfId="27655"/>
    <cellStyle name="Normal 87 2 2" xfId="3294"/>
    <cellStyle name="Normal 87 2 2 2" xfId="7459"/>
    <cellStyle name="Normal 87 2 2 2 2" xfId="26445"/>
    <cellStyle name="Normal 87 2 2 2 2 2" xfId="50968"/>
    <cellStyle name="Normal 87 2 2 2 3" xfId="18871"/>
    <cellStyle name="Normal 87 2 2 2 3 2" xfId="43564"/>
    <cellStyle name="Normal 87 2 2 2 4" xfId="11389"/>
    <cellStyle name="Normal 87 2 2 2 4 2" xfId="36406"/>
    <cellStyle name="Normal 87 2 2 2 5" xfId="32533"/>
    <cellStyle name="Normal 87 2 2 3" xfId="5480"/>
    <cellStyle name="Normal 87 2 2 3 2" xfId="13399"/>
    <cellStyle name="Normal 87 2 2 3 2 2" xfId="38416"/>
    <cellStyle name="Normal 87 2 2 3 3" xfId="30602"/>
    <cellStyle name="Normal 87 2 2 4" xfId="9446"/>
    <cellStyle name="Normal 87 2 2 4 2" xfId="34463"/>
    <cellStyle name="Normal 87 2 2 5" xfId="28670"/>
    <cellStyle name="Normal 87 2 3" xfId="6420"/>
    <cellStyle name="Normal 87 2 3 2" xfId="21189"/>
    <cellStyle name="Normal 87 2 3 2 2" xfId="45750"/>
    <cellStyle name="Normal 87 2 3 3" xfId="14565"/>
    <cellStyle name="Normal 87 2 3 3 2" xfId="39438"/>
    <cellStyle name="Normal 87 2 3 4" xfId="10374"/>
    <cellStyle name="Normal 87 2 3 4 2" xfId="35391"/>
    <cellStyle name="Normal 87 2 3 5" xfId="31518"/>
    <cellStyle name="Normal 87 2 4" xfId="4465"/>
    <cellStyle name="Normal 87 2 4 2" xfId="22200"/>
    <cellStyle name="Normal 87 2 4 2 2" xfId="46759"/>
    <cellStyle name="Normal 87 2 4 3" xfId="13400"/>
    <cellStyle name="Normal 87 2 4 3 2" xfId="38417"/>
    <cellStyle name="Normal 87 2 4 4" xfId="29587"/>
    <cellStyle name="Normal 87 2 5" xfId="15846"/>
    <cellStyle name="Normal 87 2 5 2" xfId="23222"/>
    <cellStyle name="Normal 87 2 5 2 2" xfId="47765"/>
    <cellStyle name="Normal 87 2 5 3" xfId="40643"/>
    <cellStyle name="Normal 87 2 6" xfId="16906"/>
    <cellStyle name="Normal 87 2 6 2" xfId="24324"/>
    <cellStyle name="Normal 87 2 6 2 2" xfId="48863"/>
    <cellStyle name="Normal 87 2 6 3" xfId="41658"/>
    <cellStyle name="Normal 87 2 7" xfId="17988"/>
    <cellStyle name="Normal 87 2 7 2" xfId="25430"/>
    <cellStyle name="Normal 87 2 7 2 2" xfId="49953"/>
    <cellStyle name="Normal 87 2 7 3" xfId="42687"/>
    <cellStyle name="Normal 87 2 8" xfId="19877"/>
    <cellStyle name="Normal 87 2 8 2" xfId="44451"/>
    <cellStyle name="Normal 87 2 9" xfId="8421"/>
    <cellStyle name="Normal 87 2 9 2" xfId="33438"/>
    <cellStyle name="Normal 87 3" xfId="1859"/>
    <cellStyle name="Normal 87 3 10" xfId="27654"/>
    <cellStyle name="Normal 87 3 2" xfId="6419"/>
    <cellStyle name="Normal 87 3 2 2" xfId="20258"/>
    <cellStyle name="Normal 87 3 2 2 2" xfId="44821"/>
    <cellStyle name="Normal 87 3 2 3" xfId="13858"/>
    <cellStyle name="Normal 87 3 2 3 2" xfId="38765"/>
    <cellStyle name="Normal 87 3 2 4" xfId="10373"/>
    <cellStyle name="Normal 87 3 2 4 2" xfId="35390"/>
    <cellStyle name="Normal 87 3 2 5" xfId="31517"/>
    <cellStyle name="Normal 87 3 3" xfId="4464"/>
    <cellStyle name="Normal 87 3 3 2" xfId="21188"/>
    <cellStyle name="Normal 87 3 3 2 2" xfId="45749"/>
    <cellStyle name="Normal 87 3 3 3" xfId="13401"/>
    <cellStyle name="Normal 87 3 3 3 2" xfId="38418"/>
    <cellStyle name="Normal 87 3 3 4" xfId="29586"/>
    <cellStyle name="Normal 87 3 4" xfId="14934"/>
    <cellStyle name="Normal 87 3 4 2" xfId="22199"/>
    <cellStyle name="Normal 87 3 4 2 2" xfId="46758"/>
    <cellStyle name="Normal 87 3 4 3" xfId="39777"/>
    <cellStyle name="Normal 87 3 5" xfId="15845"/>
    <cellStyle name="Normal 87 3 5 2" xfId="23221"/>
    <cellStyle name="Normal 87 3 5 2 2" xfId="47764"/>
    <cellStyle name="Normal 87 3 5 3" xfId="40642"/>
    <cellStyle name="Normal 87 3 6" xfId="16905"/>
    <cellStyle name="Normal 87 3 6 2" xfId="24323"/>
    <cellStyle name="Normal 87 3 6 2 2" xfId="48862"/>
    <cellStyle name="Normal 87 3 6 3" xfId="41657"/>
    <cellStyle name="Normal 87 3 7" xfId="17987"/>
    <cellStyle name="Normal 87 3 7 2" xfId="25429"/>
    <cellStyle name="Normal 87 3 7 2 2" xfId="49952"/>
    <cellStyle name="Normal 87 3 7 3" xfId="42686"/>
    <cellStyle name="Normal 87 3 8" xfId="19876"/>
    <cellStyle name="Normal 87 3 8 2" xfId="44450"/>
    <cellStyle name="Normal 87 3 9" xfId="8420"/>
    <cellStyle name="Normal 87 3 9 2" xfId="33437"/>
    <cellStyle name="Normal 87 4" xfId="3293"/>
    <cellStyle name="Normal 87 4 2" xfId="7458"/>
    <cellStyle name="Normal 87 4 2 2" xfId="26444"/>
    <cellStyle name="Normal 87 4 2 2 2" xfId="50967"/>
    <cellStyle name="Normal 87 4 2 3" xfId="18870"/>
    <cellStyle name="Normal 87 4 2 3 2" xfId="43563"/>
    <cellStyle name="Normal 87 4 2 4" xfId="11388"/>
    <cellStyle name="Normal 87 4 2 4 2" xfId="36405"/>
    <cellStyle name="Normal 87 4 2 5" xfId="32532"/>
    <cellStyle name="Normal 87 4 3" xfId="5479"/>
    <cellStyle name="Normal 87 4 3 2" xfId="13402"/>
    <cellStyle name="Normal 87 4 3 2 2" xfId="38419"/>
    <cellStyle name="Normal 87 4 3 3" xfId="30601"/>
    <cellStyle name="Normal 87 4 4" xfId="13622"/>
    <cellStyle name="Normal 87 4 5" xfId="9445"/>
    <cellStyle name="Normal 87 4 5 2" xfId="34462"/>
    <cellStyle name="Normal 87 4 6" xfId="28669"/>
    <cellStyle name="Normal 87 5" xfId="26863"/>
    <cellStyle name="Normal 88" xfId="816"/>
    <cellStyle name="Normal 88 2" xfId="1862"/>
    <cellStyle name="Normal 88 2 10" xfId="27657"/>
    <cellStyle name="Normal 88 2 2" xfId="3296"/>
    <cellStyle name="Normal 88 2 2 2" xfId="7461"/>
    <cellStyle name="Normal 88 2 2 2 2" xfId="26447"/>
    <cellStyle name="Normal 88 2 2 2 2 2" xfId="50970"/>
    <cellStyle name="Normal 88 2 2 2 3" xfId="18872"/>
    <cellStyle name="Normal 88 2 2 2 3 2" xfId="43565"/>
    <cellStyle name="Normal 88 2 2 2 4" xfId="11391"/>
    <cellStyle name="Normal 88 2 2 2 4 2" xfId="36408"/>
    <cellStyle name="Normal 88 2 2 2 5" xfId="32535"/>
    <cellStyle name="Normal 88 2 2 3" xfId="5482"/>
    <cellStyle name="Normal 88 2 2 3 2" xfId="13403"/>
    <cellStyle name="Normal 88 2 2 3 2 2" xfId="38420"/>
    <cellStyle name="Normal 88 2 2 3 3" xfId="30604"/>
    <cellStyle name="Normal 88 2 2 4" xfId="9448"/>
    <cellStyle name="Normal 88 2 2 4 2" xfId="34465"/>
    <cellStyle name="Normal 88 2 2 5" xfId="28672"/>
    <cellStyle name="Normal 88 2 3" xfId="6422"/>
    <cellStyle name="Normal 88 2 3 2" xfId="21191"/>
    <cellStyle name="Normal 88 2 3 2 2" xfId="45752"/>
    <cellStyle name="Normal 88 2 3 3" xfId="14566"/>
    <cellStyle name="Normal 88 2 3 3 2" xfId="39439"/>
    <cellStyle name="Normal 88 2 3 4" xfId="10376"/>
    <cellStyle name="Normal 88 2 3 4 2" xfId="35393"/>
    <cellStyle name="Normal 88 2 3 5" xfId="31520"/>
    <cellStyle name="Normal 88 2 4" xfId="4467"/>
    <cellStyle name="Normal 88 2 4 2" xfId="22202"/>
    <cellStyle name="Normal 88 2 4 2 2" xfId="46761"/>
    <cellStyle name="Normal 88 2 4 3" xfId="13404"/>
    <cellStyle name="Normal 88 2 4 3 2" xfId="38421"/>
    <cellStyle name="Normal 88 2 4 4" xfId="29589"/>
    <cellStyle name="Normal 88 2 5" xfId="15848"/>
    <cellStyle name="Normal 88 2 5 2" xfId="23224"/>
    <cellStyle name="Normal 88 2 5 2 2" xfId="47767"/>
    <cellStyle name="Normal 88 2 5 3" xfId="40645"/>
    <cellStyle name="Normal 88 2 6" xfId="16908"/>
    <cellStyle name="Normal 88 2 6 2" xfId="24326"/>
    <cellStyle name="Normal 88 2 6 2 2" xfId="48865"/>
    <cellStyle name="Normal 88 2 6 3" xfId="41660"/>
    <cellStyle name="Normal 88 2 7" xfId="17990"/>
    <cellStyle name="Normal 88 2 7 2" xfId="25432"/>
    <cellStyle name="Normal 88 2 7 2 2" xfId="49955"/>
    <cellStyle name="Normal 88 2 7 3" xfId="42689"/>
    <cellStyle name="Normal 88 2 8" xfId="19879"/>
    <cellStyle name="Normal 88 2 8 2" xfId="44453"/>
    <cellStyle name="Normal 88 2 9" xfId="8423"/>
    <cellStyle name="Normal 88 2 9 2" xfId="33440"/>
    <cellStyle name="Normal 88 3" xfId="1861"/>
    <cellStyle name="Normal 88 3 10" xfId="27656"/>
    <cellStyle name="Normal 88 3 2" xfId="6421"/>
    <cellStyle name="Normal 88 3 2 2" xfId="20259"/>
    <cellStyle name="Normal 88 3 2 2 2" xfId="44822"/>
    <cellStyle name="Normal 88 3 2 3" xfId="13859"/>
    <cellStyle name="Normal 88 3 2 3 2" xfId="38766"/>
    <cellStyle name="Normal 88 3 2 4" xfId="10375"/>
    <cellStyle name="Normal 88 3 2 4 2" xfId="35392"/>
    <cellStyle name="Normal 88 3 2 5" xfId="31519"/>
    <cellStyle name="Normal 88 3 3" xfId="4466"/>
    <cellStyle name="Normal 88 3 3 2" xfId="21190"/>
    <cellStyle name="Normal 88 3 3 2 2" xfId="45751"/>
    <cellStyle name="Normal 88 3 3 3" xfId="13405"/>
    <cellStyle name="Normal 88 3 3 3 2" xfId="38422"/>
    <cellStyle name="Normal 88 3 3 4" xfId="29588"/>
    <cellStyle name="Normal 88 3 4" xfId="14935"/>
    <cellStyle name="Normal 88 3 4 2" xfId="22201"/>
    <cellStyle name="Normal 88 3 4 2 2" xfId="46760"/>
    <cellStyle name="Normal 88 3 4 3" xfId="39778"/>
    <cellStyle name="Normal 88 3 5" xfId="15847"/>
    <cellStyle name="Normal 88 3 5 2" xfId="23223"/>
    <cellStyle name="Normal 88 3 5 2 2" xfId="47766"/>
    <cellStyle name="Normal 88 3 5 3" xfId="40644"/>
    <cellStyle name="Normal 88 3 6" xfId="16907"/>
    <cellStyle name="Normal 88 3 6 2" xfId="24325"/>
    <cellStyle name="Normal 88 3 6 2 2" xfId="48864"/>
    <cellStyle name="Normal 88 3 6 3" xfId="41659"/>
    <cellStyle name="Normal 88 3 7" xfId="17989"/>
    <cellStyle name="Normal 88 3 7 2" xfId="25431"/>
    <cellStyle name="Normal 88 3 7 2 2" xfId="49954"/>
    <cellStyle name="Normal 88 3 7 3" xfId="42688"/>
    <cellStyle name="Normal 88 3 8" xfId="19878"/>
    <cellStyle name="Normal 88 3 8 2" xfId="44452"/>
    <cellStyle name="Normal 88 3 9" xfId="8422"/>
    <cellStyle name="Normal 88 3 9 2" xfId="33439"/>
    <cellStyle name="Normal 88 4" xfId="2521"/>
    <cellStyle name="Normal 88 5" xfId="3295"/>
    <cellStyle name="Normal 88 5 2" xfId="7460"/>
    <cellStyle name="Normal 88 5 2 2" xfId="26446"/>
    <cellStyle name="Normal 88 5 2 2 2" xfId="50969"/>
    <cellStyle name="Normal 88 5 2 3" xfId="11390"/>
    <cellStyle name="Normal 88 5 2 3 2" xfId="36407"/>
    <cellStyle name="Normal 88 5 2 4" xfId="32534"/>
    <cellStyle name="Normal 88 5 3" xfId="5481"/>
    <cellStyle name="Normal 88 5 3 2" xfId="13406"/>
    <cellStyle name="Normal 88 5 3 2 2" xfId="38423"/>
    <cellStyle name="Normal 88 5 3 3" xfId="30603"/>
    <cellStyle name="Normal 88 5 4" xfId="9447"/>
    <cellStyle name="Normal 88 5 4 2" xfId="34464"/>
    <cellStyle name="Normal 88 5 5" xfId="28671"/>
    <cellStyle name="Normal 88 6" xfId="26754"/>
    <cellStyle name="Normal 89" xfId="815"/>
    <cellStyle name="Normal 89 2" xfId="1864"/>
    <cellStyle name="Normal 89 2 10" xfId="27659"/>
    <cellStyle name="Normal 89 2 2" xfId="3298"/>
    <cellStyle name="Normal 89 2 2 2" xfId="7463"/>
    <cellStyle name="Normal 89 2 2 2 2" xfId="26449"/>
    <cellStyle name="Normal 89 2 2 2 2 2" xfId="50972"/>
    <cellStyle name="Normal 89 2 2 2 3" xfId="18874"/>
    <cellStyle name="Normal 89 2 2 2 3 2" xfId="43567"/>
    <cellStyle name="Normal 89 2 2 2 4" xfId="11393"/>
    <cellStyle name="Normal 89 2 2 2 4 2" xfId="36410"/>
    <cellStyle name="Normal 89 2 2 2 5" xfId="32537"/>
    <cellStyle name="Normal 89 2 2 3" xfId="5484"/>
    <cellStyle name="Normal 89 2 2 3 2" xfId="13407"/>
    <cellStyle name="Normal 89 2 2 3 2 2" xfId="38424"/>
    <cellStyle name="Normal 89 2 2 3 3" xfId="30606"/>
    <cellStyle name="Normal 89 2 2 4" xfId="9450"/>
    <cellStyle name="Normal 89 2 2 4 2" xfId="34467"/>
    <cellStyle name="Normal 89 2 2 5" xfId="28674"/>
    <cellStyle name="Normal 89 2 3" xfId="6424"/>
    <cellStyle name="Normal 89 2 3 2" xfId="21193"/>
    <cellStyle name="Normal 89 2 3 2 2" xfId="45754"/>
    <cellStyle name="Normal 89 2 3 3" xfId="14567"/>
    <cellStyle name="Normal 89 2 3 3 2" xfId="39440"/>
    <cellStyle name="Normal 89 2 3 4" xfId="10378"/>
    <cellStyle name="Normal 89 2 3 4 2" xfId="35395"/>
    <cellStyle name="Normal 89 2 3 5" xfId="31522"/>
    <cellStyle name="Normal 89 2 4" xfId="4469"/>
    <cellStyle name="Normal 89 2 4 2" xfId="22204"/>
    <cellStyle name="Normal 89 2 4 2 2" xfId="46763"/>
    <cellStyle name="Normal 89 2 4 3" xfId="13408"/>
    <cellStyle name="Normal 89 2 4 3 2" xfId="38425"/>
    <cellStyle name="Normal 89 2 4 4" xfId="29591"/>
    <cellStyle name="Normal 89 2 5" xfId="15850"/>
    <cellStyle name="Normal 89 2 5 2" xfId="23226"/>
    <cellStyle name="Normal 89 2 5 2 2" xfId="47769"/>
    <cellStyle name="Normal 89 2 5 3" xfId="40647"/>
    <cellStyle name="Normal 89 2 6" xfId="16910"/>
    <cellStyle name="Normal 89 2 6 2" xfId="24328"/>
    <cellStyle name="Normal 89 2 6 2 2" xfId="48867"/>
    <cellStyle name="Normal 89 2 6 3" xfId="41662"/>
    <cellStyle name="Normal 89 2 7" xfId="17992"/>
    <cellStyle name="Normal 89 2 7 2" xfId="25434"/>
    <cellStyle name="Normal 89 2 7 2 2" xfId="49957"/>
    <cellStyle name="Normal 89 2 7 3" xfId="42691"/>
    <cellStyle name="Normal 89 2 8" xfId="19881"/>
    <cellStyle name="Normal 89 2 8 2" xfId="44455"/>
    <cellStyle name="Normal 89 2 9" xfId="8425"/>
    <cellStyle name="Normal 89 2 9 2" xfId="33442"/>
    <cellStyle name="Normal 89 3" xfId="1863"/>
    <cellStyle name="Normal 89 3 10" xfId="27658"/>
    <cellStyle name="Normal 89 3 2" xfId="6423"/>
    <cellStyle name="Normal 89 3 2 2" xfId="20260"/>
    <cellStyle name="Normal 89 3 2 2 2" xfId="44823"/>
    <cellStyle name="Normal 89 3 2 3" xfId="13860"/>
    <cellStyle name="Normal 89 3 2 3 2" xfId="38767"/>
    <cellStyle name="Normal 89 3 2 4" xfId="10377"/>
    <cellStyle name="Normal 89 3 2 4 2" xfId="35394"/>
    <cellStyle name="Normal 89 3 2 5" xfId="31521"/>
    <cellStyle name="Normal 89 3 3" xfId="4468"/>
    <cellStyle name="Normal 89 3 3 2" xfId="21192"/>
    <cellStyle name="Normal 89 3 3 2 2" xfId="45753"/>
    <cellStyle name="Normal 89 3 3 3" xfId="13409"/>
    <cellStyle name="Normal 89 3 3 3 2" xfId="38426"/>
    <cellStyle name="Normal 89 3 3 4" xfId="29590"/>
    <cellStyle name="Normal 89 3 4" xfId="14936"/>
    <cellStyle name="Normal 89 3 4 2" xfId="22203"/>
    <cellStyle name="Normal 89 3 4 2 2" xfId="46762"/>
    <cellStyle name="Normal 89 3 4 3" xfId="39779"/>
    <cellStyle name="Normal 89 3 5" xfId="15849"/>
    <cellStyle name="Normal 89 3 5 2" xfId="23225"/>
    <cellStyle name="Normal 89 3 5 2 2" xfId="47768"/>
    <cellStyle name="Normal 89 3 5 3" xfId="40646"/>
    <cellStyle name="Normal 89 3 6" xfId="16909"/>
    <cellStyle name="Normal 89 3 6 2" xfId="24327"/>
    <cellStyle name="Normal 89 3 6 2 2" xfId="48866"/>
    <cellStyle name="Normal 89 3 6 3" xfId="41661"/>
    <cellStyle name="Normal 89 3 7" xfId="17991"/>
    <cellStyle name="Normal 89 3 7 2" xfId="25433"/>
    <cellStyle name="Normal 89 3 7 2 2" xfId="49956"/>
    <cellStyle name="Normal 89 3 7 3" xfId="42690"/>
    <cellStyle name="Normal 89 3 8" xfId="19880"/>
    <cellStyle name="Normal 89 3 8 2" xfId="44454"/>
    <cellStyle name="Normal 89 3 9" xfId="8424"/>
    <cellStyle name="Normal 89 3 9 2" xfId="33441"/>
    <cellStyle name="Normal 89 4" xfId="3297"/>
    <cellStyle name="Normal 89 4 2" xfId="7462"/>
    <cellStyle name="Normal 89 4 2 2" xfId="26448"/>
    <cellStyle name="Normal 89 4 2 2 2" xfId="50971"/>
    <cellStyle name="Normal 89 4 2 3" xfId="18873"/>
    <cellStyle name="Normal 89 4 2 3 2" xfId="43566"/>
    <cellStyle name="Normal 89 4 2 4" xfId="11392"/>
    <cellStyle name="Normal 89 4 2 4 2" xfId="36409"/>
    <cellStyle name="Normal 89 4 2 5" xfId="32536"/>
    <cellStyle name="Normal 89 4 3" xfId="5483"/>
    <cellStyle name="Normal 89 4 3 2" xfId="13410"/>
    <cellStyle name="Normal 89 4 3 2 2" xfId="38427"/>
    <cellStyle name="Normal 89 4 3 3" xfId="30605"/>
    <cellStyle name="Normal 89 4 4" xfId="13623"/>
    <cellStyle name="Normal 89 4 5" xfId="9449"/>
    <cellStyle name="Normal 89 4 5 2" xfId="34466"/>
    <cellStyle name="Normal 89 4 6" xfId="28673"/>
    <cellStyle name="Normal 89 5" xfId="26776"/>
    <cellStyle name="Normal 9" xfId="132"/>
    <cellStyle name="Normal 9 2" xfId="1865"/>
    <cellStyle name="Normal 9 2 2" xfId="2181"/>
    <cellStyle name="Normal 9 2 2 10" xfId="8544"/>
    <cellStyle name="Normal 9 2 2 10 2" xfId="33561"/>
    <cellStyle name="Normal 9 2 2 11" xfId="27778"/>
    <cellStyle name="Normal 9 2 2 2" xfId="2316"/>
    <cellStyle name="Normal 9 2 2 2 2" xfId="6665"/>
    <cellStyle name="Normal 9 2 2 2 2 2" xfId="21419"/>
    <cellStyle name="Normal 9 2 2 2 2 2 2" xfId="45978"/>
    <cellStyle name="Normal 9 2 2 2 2 3" xfId="14676"/>
    <cellStyle name="Normal 9 2 2 2 2 3 2" xfId="39540"/>
    <cellStyle name="Normal 9 2 2 2 2 4" xfId="10604"/>
    <cellStyle name="Normal 9 2 2 2 2 4 2" xfId="35621"/>
    <cellStyle name="Normal 9 2 2 2 2 5" xfId="31748"/>
    <cellStyle name="Normal 9 2 2 2 3" xfId="4695"/>
    <cellStyle name="Normal 9 2 2 2 3 2" xfId="22417"/>
    <cellStyle name="Normal 9 2 2 2 3 2 2" xfId="46972"/>
    <cellStyle name="Normal 9 2 2 2 3 3" xfId="13411"/>
    <cellStyle name="Normal 9 2 2 2 3 3 2" xfId="38428"/>
    <cellStyle name="Normal 9 2 2 2 3 4" xfId="29817"/>
    <cellStyle name="Normal 9 2 2 2 4" xfId="16059"/>
    <cellStyle name="Normal 9 2 2 2 4 2" xfId="23450"/>
    <cellStyle name="Normal 9 2 2 2 4 2 2" xfId="47993"/>
    <cellStyle name="Normal 9 2 2 2 4 3" xfId="40854"/>
    <cellStyle name="Normal 9 2 2 2 5" xfId="17124"/>
    <cellStyle name="Normal 9 2 2 2 5 2" xfId="24542"/>
    <cellStyle name="Normal 9 2 2 2 5 2 2" xfId="49081"/>
    <cellStyle name="Normal 9 2 2 2 5 3" xfId="41874"/>
    <cellStyle name="Normal 9 2 2 2 6" xfId="18218"/>
    <cellStyle name="Normal 9 2 2 2 6 2" xfId="25660"/>
    <cellStyle name="Normal 9 2 2 2 6 2 2" xfId="50183"/>
    <cellStyle name="Normal 9 2 2 2 6 3" xfId="42914"/>
    <cellStyle name="Normal 9 2 2 2 7" xfId="20463"/>
    <cellStyle name="Normal 9 2 2 2 7 2" xfId="45024"/>
    <cellStyle name="Normal 9 2 2 2 8" xfId="8651"/>
    <cellStyle name="Normal 9 2 2 2 8 2" xfId="33668"/>
    <cellStyle name="Normal 9 2 2 2 9" xfId="27885"/>
    <cellStyle name="Normal 9 2 2 3" xfId="2431"/>
    <cellStyle name="Normal 9 2 2 3 2" xfId="6768"/>
    <cellStyle name="Normal 9 2 2 3 2 2" xfId="21522"/>
    <cellStyle name="Normal 9 2 2 3 2 2 2" xfId="46081"/>
    <cellStyle name="Normal 9 2 2 3 2 3" xfId="14722"/>
    <cellStyle name="Normal 9 2 2 3 2 3 2" xfId="39586"/>
    <cellStyle name="Normal 9 2 2 3 2 4" xfId="10707"/>
    <cellStyle name="Normal 9 2 2 3 2 4 2" xfId="35724"/>
    <cellStyle name="Normal 9 2 2 3 2 5" xfId="31851"/>
    <cellStyle name="Normal 9 2 2 3 3" xfId="4798"/>
    <cellStyle name="Normal 9 2 2 3 3 2" xfId="22529"/>
    <cellStyle name="Normal 9 2 2 3 3 2 2" xfId="47075"/>
    <cellStyle name="Normal 9 2 2 3 3 3" xfId="13412"/>
    <cellStyle name="Normal 9 2 2 3 3 3 2" xfId="38429"/>
    <cellStyle name="Normal 9 2 2 3 3 4" xfId="29920"/>
    <cellStyle name="Normal 9 2 2 3 4" xfId="16137"/>
    <cellStyle name="Normal 9 2 2 3 4 2" xfId="23553"/>
    <cellStyle name="Normal 9 2 2 3 4 2 2" xfId="48096"/>
    <cellStyle name="Normal 9 2 2 3 4 3" xfId="40932"/>
    <cellStyle name="Normal 9 2 2 3 5" xfId="17227"/>
    <cellStyle name="Normal 9 2 2 3 5 2" xfId="24645"/>
    <cellStyle name="Normal 9 2 2 3 5 2 2" xfId="49184"/>
    <cellStyle name="Normal 9 2 2 3 5 3" xfId="41977"/>
    <cellStyle name="Normal 9 2 2 3 6" xfId="18322"/>
    <cellStyle name="Normal 9 2 2 3 6 2" xfId="25763"/>
    <cellStyle name="Normal 9 2 2 3 6 2 2" xfId="50286"/>
    <cellStyle name="Normal 9 2 2 3 6 3" xfId="43017"/>
    <cellStyle name="Normal 9 2 2 3 7" xfId="20355"/>
    <cellStyle name="Normal 9 2 2 3 7 2" xfId="44917"/>
    <cellStyle name="Normal 9 2 2 3 8" xfId="8754"/>
    <cellStyle name="Normal 9 2 2 3 8 2" xfId="33771"/>
    <cellStyle name="Normal 9 2 2 3 9" xfId="27988"/>
    <cellStyle name="Normal 9 2 2 4" xfId="2515"/>
    <cellStyle name="Normal 9 2 2 4 2" xfId="6840"/>
    <cellStyle name="Normal 9 2 2 4 2 2" xfId="23626"/>
    <cellStyle name="Normal 9 2 2 4 2 2 2" xfId="48167"/>
    <cellStyle name="Normal 9 2 2 4 2 3" xfId="16198"/>
    <cellStyle name="Normal 9 2 2 4 2 3 2" xfId="40984"/>
    <cellStyle name="Normal 9 2 2 4 2 4" xfId="10778"/>
    <cellStyle name="Normal 9 2 2 4 2 4 2" xfId="35795"/>
    <cellStyle name="Normal 9 2 2 4 2 5" xfId="31922"/>
    <cellStyle name="Normal 9 2 2 4 3" xfId="4869"/>
    <cellStyle name="Normal 9 2 2 4 3 2" xfId="24716"/>
    <cellStyle name="Normal 9 2 2 4 3 2 2" xfId="49255"/>
    <cellStyle name="Normal 9 2 2 4 3 3" xfId="13413"/>
    <cellStyle name="Normal 9 2 2 4 3 3 2" xfId="38430"/>
    <cellStyle name="Normal 9 2 2 4 3 4" xfId="29991"/>
    <cellStyle name="Normal 9 2 2 4 4" xfId="18378"/>
    <cellStyle name="Normal 9 2 2 4 4 2" xfId="25834"/>
    <cellStyle name="Normal 9 2 2 4 4 2 2" xfId="50357"/>
    <cellStyle name="Normal 9 2 2 4 4 3" xfId="43073"/>
    <cellStyle name="Normal 9 2 2 4 5" xfId="21312"/>
    <cellStyle name="Normal 9 2 2 4 5 2" xfId="45871"/>
    <cellStyle name="Normal 9 2 2 4 6" xfId="8825"/>
    <cellStyle name="Normal 9 2 2 4 6 2" xfId="33842"/>
    <cellStyle name="Normal 9 2 2 4 7" xfId="28059"/>
    <cellStyle name="Normal 9 2 2 5" xfId="3415"/>
    <cellStyle name="Normal 9 2 2 5 2" xfId="7567"/>
    <cellStyle name="Normal 9 2 2 5 2 2" xfId="26554"/>
    <cellStyle name="Normal 9 2 2 5 2 2 2" xfId="51076"/>
    <cellStyle name="Normal 9 2 2 5 2 3" xfId="18952"/>
    <cellStyle name="Normal 9 2 2 5 2 3 2" xfId="43645"/>
    <cellStyle name="Normal 9 2 2 5 2 4" xfId="11497"/>
    <cellStyle name="Normal 9 2 2 5 2 4 2" xfId="36514"/>
    <cellStyle name="Normal 9 2 2 5 2 5" xfId="32641"/>
    <cellStyle name="Normal 9 2 2 5 3" xfId="5588"/>
    <cellStyle name="Normal 9 2 2 5 3 2" xfId="13414"/>
    <cellStyle name="Normal 9 2 2 5 3 2 2" xfId="38431"/>
    <cellStyle name="Normal 9 2 2 5 3 3" xfId="30710"/>
    <cellStyle name="Normal 9 2 2 5 4" xfId="9563"/>
    <cellStyle name="Normal 9 2 2 5 4 2" xfId="34580"/>
    <cellStyle name="Normal 9 2 2 5 5" xfId="28778"/>
    <cellStyle name="Normal 9 2 2 6" xfId="3523"/>
    <cellStyle name="Normal 9 2 2 6 2" xfId="7661"/>
    <cellStyle name="Normal 9 2 2 6 2 2" xfId="23343"/>
    <cellStyle name="Normal 9 2 2 6 2 2 2" xfId="47886"/>
    <cellStyle name="Normal 9 2 2 6 2 3" xfId="11591"/>
    <cellStyle name="Normal 9 2 2 6 2 3 2" xfId="36608"/>
    <cellStyle name="Normal 9 2 2 6 2 4" xfId="32735"/>
    <cellStyle name="Normal 9 2 2 6 3" xfId="5682"/>
    <cellStyle name="Normal 9 2 2 6 3 2" xfId="13415"/>
    <cellStyle name="Normal 9 2 2 6 3 2 2" xfId="38432"/>
    <cellStyle name="Normal 9 2 2 6 3 3" xfId="30804"/>
    <cellStyle name="Normal 9 2 2 6 4" xfId="9658"/>
    <cellStyle name="Normal 9 2 2 6 4 2" xfId="34675"/>
    <cellStyle name="Normal 9 2 2 6 5" xfId="28872"/>
    <cellStyle name="Normal 9 2 2 7" xfId="6558"/>
    <cellStyle name="Normal 9 2 2 7 2" xfId="24435"/>
    <cellStyle name="Normal 9 2 2 7 2 2" xfId="48974"/>
    <cellStyle name="Normal 9 2 2 7 3" xfId="17017"/>
    <cellStyle name="Normal 9 2 2 7 3 2" xfId="41767"/>
    <cellStyle name="Normal 9 2 2 7 4" xfId="10497"/>
    <cellStyle name="Normal 9 2 2 7 4 2" xfId="35514"/>
    <cellStyle name="Normal 9 2 2 7 5" xfId="31641"/>
    <cellStyle name="Normal 9 2 2 8" xfId="4588"/>
    <cellStyle name="Normal 9 2 2 8 2" xfId="25553"/>
    <cellStyle name="Normal 9 2 2 8 2 2" xfId="50076"/>
    <cellStyle name="Normal 9 2 2 8 3" xfId="13416"/>
    <cellStyle name="Normal 9 2 2 8 3 2" xfId="38433"/>
    <cellStyle name="Normal 9 2 2 8 4" xfId="29710"/>
    <cellStyle name="Normal 9 2 2 9" xfId="19995"/>
    <cellStyle name="Normal 9 2 2 9 2" xfId="44560"/>
    <cellStyle name="Normal 9 2 3" xfId="2285"/>
    <cellStyle name="Normal 9 2 3 2" xfId="6636"/>
    <cellStyle name="Normal 9 2 3 2 2" xfId="21390"/>
    <cellStyle name="Normal 9 2 3 2 2 2" xfId="45949"/>
    <cellStyle name="Normal 9 2 3 2 3" xfId="14652"/>
    <cellStyle name="Normal 9 2 3 2 3 2" xfId="39516"/>
    <cellStyle name="Normal 9 2 3 2 4" xfId="10575"/>
    <cellStyle name="Normal 9 2 3 2 4 2" xfId="35592"/>
    <cellStyle name="Normal 9 2 3 2 5" xfId="31719"/>
    <cellStyle name="Normal 9 2 3 3" xfId="4666"/>
    <cellStyle name="Normal 9 2 3 3 2" xfId="22388"/>
    <cellStyle name="Normal 9 2 3 3 2 2" xfId="46943"/>
    <cellStyle name="Normal 9 2 3 3 3" xfId="13417"/>
    <cellStyle name="Normal 9 2 3 3 3 2" xfId="38434"/>
    <cellStyle name="Normal 9 2 3 3 4" xfId="29788"/>
    <cellStyle name="Normal 9 2 3 4" xfId="16030"/>
    <cellStyle name="Normal 9 2 3 4 2" xfId="23421"/>
    <cellStyle name="Normal 9 2 3 4 2 2" xfId="47964"/>
    <cellStyle name="Normal 9 2 3 4 3" xfId="40825"/>
    <cellStyle name="Normal 9 2 3 5" xfId="17095"/>
    <cellStyle name="Normal 9 2 3 5 2" xfId="24513"/>
    <cellStyle name="Normal 9 2 3 5 2 2" xfId="49052"/>
    <cellStyle name="Normal 9 2 3 5 3" xfId="41845"/>
    <cellStyle name="Normal 9 2 3 6" xfId="18189"/>
    <cellStyle name="Normal 9 2 3 6 2" xfId="25631"/>
    <cellStyle name="Normal 9 2 3 6 2 2" xfId="50154"/>
    <cellStyle name="Normal 9 2 3 6 3" xfId="42885"/>
    <cellStyle name="Normal 9 2 3 7" xfId="20434"/>
    <cellStyle name="Normal 9 2 3 7 2" xfId="44995"/>
    <cellStyle name="Normal 9 2 3 8" xfId="8622"/>
    <cellStyle name="Normal 9 2 3 8 2" xfId="33639"/>
    <cellStyle name="Normal 9 2 3 9" xfId="27856"/>
    <cellStyle name="Normal 9 2 4" xfId="2402"/>
    <cellStyle name="Normal 9 2 4 2" xfId="6739"/>
    <cellStyle name="Normal 9 2 4 2 2" xfId="22500"/>
    <cellStyle name="Normal 9 2 4 2 2 2" xfId="47046"/>
    <cellStyle name="Normal 9 2 4 2 3" xfId="15133"/>
    <cellStyle name="Normal 9 2 4 2 3 2" xfId="39961"/>
    <cellStyle name="Normal 9 2 4 2 4" xfId="10678"/>
    <cellStyle name="Normal 9 2 4 2 4 2" xfId="35695"/>
    <cellStyle name="Normal 9 2 4 2 5" xfId="31822"/>
    <cellStyle name="Normal 9 2 4 3" xfId="4769"/>
    <cellStyle name="Normal 9 2 4 3 2" xfId="23524"/>
    <cellStyle name="Normal 9 2 4 3 2 2" xfId="48067"/>
    <cellStyle name="Normal 9 2 4 3 3" xfId="13418"/>
    <cellStyle name="Normal 9 2 4 3 3 2" xfId="38435"/>
    <cellStyle name="Normal 9 2 4 3 4" xfId="29891"/>
    <cellStyle name="Normal 9 2 4 4" xfId="17198"/>
    <cellStyle name="Normal 9 2 4 4 2" xfId="24616"/>
    <cellStyle name="Normal 9 2 4 4 2 2" xfId="49155"/>
    <cellStyle name="Normal 9 2 4 4 3" xfId="41948"/>
    <cellStyle name="Normal 9 2 4 5" xfId="18293"/>
    <cellStyle name="Normal 9 2 4 5 2" xfId="25734"/>
    <cellStyle name="Normal 9 2 4 5 2 2" xfId="50257"/>
    <cellStyle name="Normal 9 2 4 5 3" xfId="42988"/>
    <cellStyle name="Normal 9 2 4 6" xfId="21493"/>
    <cellStyle name="Normal 9 2 4 6 2" xfId="46052"/>
    <cellStyle name="Normal 9 2 4 7" xfId="8725"/>
    <cellStyle name="Normal 9 2 4 7 2" xfId="33742"/>
    <cellStyle name="Normal 9 2 4 8" xfId="27959"/>
    <cellStyle name="Normal 9 2 5" xfId="2487"/>
    <cellStyle name="Normal 9 2 5 2" xfId="6812"/>
    <cellStyle name="Normal 9 2 5 2 2" xfId="24688"/>
    <cellStyle name="Normal 9 2 5 2 2 2" xfId="49227"/>
    <cellStyle name="Normal 9 2 5 2 3" xfId="17246"/>
    <cellStyle name="Normal 9 2 5 2 3 2" xfId="41994"/>
    <cellStyle name="Normal 9 2 5 2 4" xfId="10750"/>
    <cellStyle name="Normal 9 2 5 2 4 2" xfId="35767"/>
    <cellStyle name="Normal 9 2 5 2 5" xfId="31894"/>
    <cellStyle name="Normal 9 2 5 3" xfId="4841"/>
    <cellStyle name="Normal 9 2 5 3 2" xfId="25806"/>
    <cellStyle name="Normal 9 2 5 3 2 2" xfId="50329"/>
    <cellStyle name="Normal 9 2 5 3 3" xfId="13419"/>
    <cellStyle name="Normal 9 2 5 3 3 2" xfId="38436"/>
    <cellStyle name="Normal 9 2 5 3 4" xfId="29963"/>
    <cellStyle name="Normal 9 2 5 4" xfId="23598"/>
    <cellStyle name="Normal 9 2 5 4 2" xfId="48139"/>
    <cellStyle name="Normal 9 2 5 5" xfId="8797"/>
    <cellStyle name="Normal 9 2 5 5 2" xfId="33814"/>
    <cellStyle name="Normal 9 2 5 6" xfId="28031"/>
    <cellStyle name="Normal 9 2 6" xfId="3392"/>
    <cellStyle name="Normal 9 2 6 2" xfId="7544"/>
    <cellStyle name="Normal 9 2 6 2 2" xfId="26531"/>
    <cellStyle name="Normal 9 2 6 2 2 2" xfId="51053"/>
    <cellStyle name="Normal 9 2 6 2 3" xfId="11474"/>
    <cellStyle name="Normal 9 2 6 2 3 2" xfId="36491"/>
    <cellStyle name="Normal 9 2 6 2 4" xfId="32618"/>
    <cellStyle name="Normal 9 2 6 3" xfId="5565"/>
    <cellStyle name="Normal 9 2 6 3 2" xfId="13420"/>
    <cellStyle name="Normal 9 2 6 3 2 2" xfId="38437"/>
    <cellStyle name="Normal 9 2 6 3 3" xfId="30687"/>
    <cellStyle name="Normal 9 2 6 4" xfId="9540"/>
    <cellStyle name="Normal 9 2 6 4 2" xfId="34557"/>
    <cellStyle name="Normal 9 2 6 5" xfId="28755"/>
    <cellStyle name="Normal 9 2 7" xfId="3495"/>
    <cellStyle name="Normal 9 2 7 2" xfId="7633"/>
    <cellStyle name="Normal 9 2 7 2 2" xfId="13566"/>
    <cellStyle name="Normal 9 2 7 2 2 2" xfId="38559"/>
    <cellStyle name="Normal 9 2 7 2 3" xfId="11563"/>
    <cellStyle name="Normal 9 2 7 2 3 2" xfId="36580"/>
    <cellStyle name="Normal 9 2 7 2 4" xfId="32707"/>
    <cellStyle name="Normal 9 2 7 3" xfId="5654"/>
    <cellStyle name="Normal 9 2 7 3 2" xfId="13421"/>
    <cellStyle name="Normal 9 2 7 3 2 2" xfId="38438"/>
    <cellStyle name="Normal 9 2 7 3 3" xfId="30776"/>
    <cellStyle name="Normal 9 2 7 4" xfId="9630"/>
    <cellStyle name="Normal 9 2 7 4 2" xfId="34647"/>
    <cellStyle name="Normal 9 2 7 5" xfId="28844"/>
    <cellStyle name="Normal 9 3" xfId="859"/>
    <cellStyle name="Normal 9 3 10" xfId="7827"/>
    <cellStyle name="Normal 9 3 10 2" xfId="32845"/>
    <cellStyle name="Normal 9 3 11" xfId="27062"/>
    <cellStyle name="Normal 9 3 2" xfId="2305"/>
    <cellStyle name="Normal 9 3 2 2" xfId="6655"/>
    <cellStyle name="Normal 9 3 2 2 2" xfId="21409"/>
    <cellStyle name="Normal 9 3 2 2 2 2" xfId="45968"/>
    <cellStyle name="Normal 9 3 2 2 3" xfId="14666"/>
    <cellStyle name="Normal 9 3 2 2 3 2" xfId="39530"/>
    <cellStyle name="Normal 9 3 2 2 4" xfId="10594"/>
    <cellStyle name="Normal 9 3 2 2 4 2" xfId="35611"/>
    <cellStyle name="Normal 9 3 2 2 5" xfId="31738"/>
    <cellStyle name="Normal 9 3 2 3" xfId="4685"/>
    <cellStyle name="Normal 9 3 2 3 2" xfId="22407"/>
    <cellStyle name="Normal 9 3 2 3 2 2" xfId="46962"/>
    <cellStyle name="Normal 9 3 2 3 3" xfId="13422"/>
    <cellStyle name="Normal 9 3 2 3 3 2" xfId="38439"/>
    <cellStyle name="Normal 9 3 2 3 4" xfId="29807"/>
    <cellStyle name="Normal 9 3 2 4" xfId="16049"/>
    <cellStyle name="Normal 9 3 2 4 2" xfId="23440"/>
    <cellStyle name="Normal 9 3 2 4 2 2" xfId="47983"/>
    <cellStyle name="Normal 9 3 2 4 3" xfId="40844"/>
    <cellStyle name="Normal 9 3 2 5" xfId="17114"/>
    <cellStyle name="Normal 9 3 2 5 2" xfId="24532"/>
    <cellStyle name="Normal 9 3 2 5 2 2" xfId="49071"/>
    <cellStyle name="Normal 9 3 2 5 3" xfId="41864"/>
    <cellStyle name="Normal 9 3 2 6" xfId="18208"/>
    <cellStyle name="Normal 9 3 2 6 2" xfId="25650"/>
    <cellStyle name="Normal 9 3 2 6 2 2" xfId="50173"/>
    <cellStyle name="Normal 9 3 2 6 3" xfId="42904"/>
    <cellStyle name="Normal 9 3 2 7" xfId="20453"/>
    <cellStyle name="Normal 9 3 2 7 2" xfId="45014"/>
    <cellStyle name="Normal 9 3 2 8" xfId="8641"/>
    <cellStyle name="Normal 9 3 2 8 2" xfId="33658"/>
    <cellStyle name="Normal 9 3 2 9" xfId="27875"/>
    <cellStyle name="Normal 9 3 3" xfId="2421"/>
    <cellStyle name="Normal 9 3 3 2" xfId="6758"/>
    <cellStyle name="Normal 9 3 3 2 2" xfId="21512"/>
    <cellStyle name="Normal 9 3 3 2 2 2" xfId="46071"/>
    <cellStyle name="Normal 9 3 3 2 3" xfId="14713"/>
    <cellStyle name="Normal 9 3 3 2 3 2" xfId="39577"/>
    <cellStyle name="Normal 9 3 3 2 4" xfId="10697"/>
    <cellStyle name="Normal 9 3 3 2 4 2" xfId="35714"/>
    <cellStyle name="Normal 9 3 3 2 5" xfId="31841"/>
    <cellStyle name="Normal 9 3 3 3" xfId="4788"/>
    <cellStyle name="Normal 9 3 3 3 2" xfId="22519"/>
    <cellStyle name="Normal 9 3 3 3 2 2" xfId="47065"/>
    <cellStyle name="Normal 9 3 3 3 3" xfId="13423"/>
    <cellStyle name="Normal 9 3 3 3 3 2" xfId="38440"/>
    <cellStyle name="Normal 9 3 3 3 4" xfId="29910"/>
    <cellStyle name="Normal 9 3 3 4" xfId="16128"/>
    <cellStyle name="Normal 9 3 3 4 2" xfId="23543"/>
    <cellStyle name="Normal 9 3 3 4 2 2" xfId="48086"/>
    <cellStyle name="Normal 9 3 3 4 3" xfId="40923"/>
    <cellStyle name="Normal 9 3 3 5" xfId="17217"/>
    <cellStyle name="Normal 9 3 3 5 2" xfId="24635"/>
    <cellStyle name="Normal 9 3 3 5 2 2" xfId="49174"/>
    <cellStyle name="Normal 9 3 3 5 3" xfId="41967"/>
    <cellStyle name="Normal 9 3 3 6" xfId="18312"/>
    <cellStyle name="Normal 9 3 3 6 2" xfId="25753"/>
    <cellStyle name="Normal 9 3 3 6 2 2" xfId="50276"/>
    <cellStyle name="Normal 9 3 3 6 3" xfId="43007"/>
    <cellStyle name="Normal 9 3 3 7" xfId="20130"/>
    <cellStyle name="Normal 9 3 3 7 2" xfId="44694"/>
    <cellStyle name="Normal 9 3 3 8" xfId="8744"/>
    <cellStyle name="Normal 9 3 3 8 2" xfId="33761"/>
    <cellStyle name="Normal 9 3 3 9" xfId="27978"/>
    <cellStyle name="Normal 9 3 4" xfId="2505"/>
    <cellStyle name="Normal 9 3 4 2" xfId="6830"/>
    <cellStyle name="Normal 9 3 4 2 2" xfId="23616"/>
    <cellStyle name="Normal 9 3 4 2 2 2" xfId="48157"/>
    <cellStyle name="Normal 9 3 4 2 3" xfId="16189"/>
    <cellStyle name="Normal 9 3 4 2 3 2" xfId="40975"/>
    <cellStyle name="Normal 9 3 4 2 4" xfId="10768"/>
    <cellStyle name="Normal 9 3 4 2 4 2" xfId="35785"/>
    <cellStyle name="Normal 9 3 4 2 5" xfId="31912"/>
    <cellStyle name="Normal 9 3 4 3" xfId="4859"/>
    <cellStyle name="Normal 9 3 4 3 2" xfId="24706"/>
    <cellStyle name="Normal 9 3 4 3 2 2" xfId="49245"/>
    <cellStyle name="Normal 9 3 4 3 3" xfId="13424"/>
    <cellStyle name="Normal 9 3 4 3 3 2" xfId="38441"/>
    <cellStyle name="Normal 9 3 4 3 4" xfId="29981"/>
    <cellStyle name="Normal 9 3 4 4" xfId="18369"/>
    <cellStyle name="Normal 9 3 4 4 2" xfId="25824"/>
    <cellStyle name="Normal 9 3 4 4 2 2" xfId="50347"/>
    <cellStyle name="Normal 9 3 4 4 3" xfId="43064"/>
    <cellStyle name="Normal 9 3 4 5" xfId="20597"/>
    <cellStyle name="Normal 9 3 4 5 2" xfId="45158"/>
    <cellStyle name="Normal 9 3 4 6" xfId="8815"/>
    <cellStyle name="Normal 9 3 4 6 2" xfId="33832"/>
    <cellStyle name="Normal 9 3 4 7" xfId="28049"/>
    <cellStyle name="Normal 9 3 5" xfId="3405"/>
    <cellStyle name="Normal 9 3 5 2" xfId="7557"/>
    <cellStyle name="Normal 9 3 5 2 2" xfId="26544"/>
    <cellStyle name="Normal 9 3 5 2 2 2" xfId="51066"/>
    <cellStyle name="Normal 9 3 5 2 3" xfId="18943"/>
    <cellStyle name="Normal 9 3 5 2 3 2" xfId="43636"/>
    <cellStyle name="Normal 9 3 5 2 4" xfId="11487"/>
    <cellStyle name="Normal 9 3 5 2 4 2" xfId="36504"/>
    <cellStyle name="Normal 9 3 5 2 5" xfId="32631"/>
    <cellStyle name="Normal 9 3 5 3" xfId="5578"/>
    <cellStyle name="Normal 9 3 5 3 2" xfId="13425"/>
    <cellStyle name="Normal 9 3 5 3 2 2" xfId="38442"/>
    <cellStyle name="Normal 9 3 5 3 3" xfId="30700"/>
    <cellStyle name="Normal 9 3 5 4" xfId="9553"/>
    <cellStyle name="Normal 9 3 5 4 2" xfId="34570"/>
    <cellStyle name="Normal 9 3 5 5" xfId="28768"/>
    <cellStyle name="Normal 9 3 6" xfId="3513"/>
    <cellStyle name="Normal 9 3 6 2" xfId="7651"/>
    <cellStyle name="Normal 9 3 6 2 2" xfId="22641"/>
    <cellStyle name="Normal 9 3 6 2 2 2" xfId="47185"/>
    <cellStyle name="Normal 9 3 6 2 3" xfId="11581"/>
    <cellStyle name="Normal 9 3 6 2 3 2" xfId="36598"/>
    <cellStyle name="Normal 9 3 6 2 4" xfId="32725"/>
    <cellStyle name="Normal 9 3 6 3" xfId="5672"/>
    <cellStyle name="Normal 9 3 6 3 2" xfId="13426"/>
    <cellStyle name="Normal 9 3 6 3 2 2" xfId="38443"/>
    <cellStyle name="Normal 9 3 6 3 3" xfId="30794"/>
    <cellStyle name="Normal 9 3 6 4" xfId="9648"/>
    <cellStyle name="Normal 9 3 6 4 2" xfId="34665"/>
    <cellStyle name="Normal 9 3 6 5" xfId="28862"/>
    <cellStyle name="Normal 9 3 7" xfId="5815"/>
    <cellStyle name="Normal 9 3 7 2" xfId="23731"/>
    <cellStyle name="Normal 9 3 7 2 2" xfId="48270"/>
    <cellStyle name="Normal 9 3 7 3" xfId="16319"/>
    <cellStyle name="Normal 9 3 7 3 2" xfId="41078"/>
    <cellStyle name="Normal 9 3 7 4" xfId="9781"/>
    <cellStyle name="Normal 9 3 7 4 2" xfId="34798"/>
    <cellStyle name="Normal 9 3 7 5" xfId="30925"/>
    <cellStyle name="Normal 9 3 8" xfId="3872"/>
    <cellStyle name="Normal 9 3 8 2" xfId="24837"/>
    <cellStyle name="Normal 9 3 8 2 2" xfId="49360"/>
    <cellStyle name="Normal 9 3 8 3" xfId="13427"/>
    <cellStyle name="Normal 9 3 8 3 2" xfId="38444"/>
    <cellStyle name="Normal 9 3 8 4" xfId="28994"/>
    <cellStyle name="Normal 9 3 9" xfId="19279"/>
    <cellStyle name="Normal 9 3 9 2" xfId="43869"/>
    <cellStyle name="Normal 9 4" xfId="3299"/>
    <cellStyle name="Normal 9 4 2" xfId="7464"/>
    <cellStyle name="Normal 9 4 2 2" xfId="26450"/>
    <cellStyle name="Normal 9 4 2 2 2" xfId="50973"/>
    <cellStyle name="Normal 9 4 2 3" xfId="11394"/>
    <cellStyle name="Normal 9 4 2 3 2" xfId="36411"/>
    <cellStyle name="Normal 9 4 2 4" xfId="32538"/>
    <cellStyle name="Normal 9 4 3" xfId="5485"/>
    <cellStyle name="Normal 9 4 3 2" xfId="13428"/>
    <cellStyle name="Normal 9 4 3 2 2" xfId="38445"/>
    <cellStyle name="Normal 9 4 3 3" xfId="30607"/>
    <cellStyle name="Normal 9 4 4" xfId="9451"/>
    <cellStyle name="Normal 9 4 4 2" xfId="34468"/>
    <cellStyle name="Normal 9 4 5" xfId="28675"/>
    <cellStyle name="Normal 9 5" xfId="518"/>
    <cellStyle name="Normal 9 5 2" xfId="26612"/>
    <cellStyle name="Normal 9 6" xfId="3743"/>
    <cellStyle name="Normal 9 6 2" xfId="19016"/>
    <cellStyle name="Normal 90" xfId="821"/>
    <cellStyle name="Normal 90 2" xfId="1867"/>
    <cellStyle name="Normal 90 2 10" xfId="27661"/>
    <cellStyle name="Normal 90 2 2" xfId="3301"/>
    <cellStyle name="Normal 90 2 2 2" xfId="7466"/>
    <cellStyle name="Normal 90 2 2 2 2" xfId="26452"/>
    <cellStyle name="Normal 90 2 2 2 2 2" xfId="50975"/>
    <cellStyle name="Normal 90 2 2 2 3" xfId="18876"/>
    <cellStyle name="Normal 90 2 2 2 3 2" xfId="43569"/>
    <cellStyle name="Normal 90 2 2 2 4" xfId="11396"/>
    <cellStyle name="Normal 90 2 2 2 4 2" xfId="36413"/>
    <cellStyle name="Normal 90 2 2 2 5" xfId="32540"/>
    <cellStyle name="Normal 90 2 2 3" xfId="5487"/>
    <cellStyle name="Normal 90 2 2 3 2" xfId="13429"/>
    <cellStyle name="Normal 90 2 2 3 2 2" xfId="38446"/>
    <cellStyle name="Normal 90 2 2 3 3" xfId="30609"/>
    <cellStyle name="Normal 90 2 2 4" xfId="9453"/>
    <cellStyle name="Normal 90 2 2 4 2" xfId="34470"/>
    <cellStyle name="Normal 90 2 2 5" xfId="28677"/>
    <cellStyle name="Normal 90 2 3" xfId="6426"/>
    <cellStyle name="Normal 90 2 3 2" xfId="21195"/>
    <cellStyle name="Normal 90 2 3 2 2" xfId="45756"/>
    <cellStyle name="Normal 90 2 3 3" xfId="14568"/>
    <cellStyle name="Normal 90 2 3 3 2" xfId="39441"/>
    <cellStyle name="Normal 90 2 3 4" xfId="10380"/>
    <cellStyle name="Normal 90 2 3 4 2" xfId="35397"/>
    <cellStyle name="Normal 90 2 3 5" xfId="31524"/>
    <cellStyle name="Normal 90 2 4" xfId="4471"/>
    <cellStyle name="Normal 90 2 4 2" xfId="22206"/>
    <cellStyle name="Normal 90 2 4 2 2" xfId="46765"/>
    <cellStyle name="Normal 90 2 4 3" xfId="13430"/>
    <cellStyle name="Normal 90 2 4 3 2" xfId="38447"/>
    <cellStyle name="Normal 90 2 4 4" xfId="29593"/>
    <cellStyle name="Normal 90 2 5" xfId="15852"/>
    <cellStyle name="Normal 90 2 5 2" xfId="23228"/>
    <cellStyle name="Normal 90 2 5 2 2" xfId="47771"/>
    <cellStyle name="Normal 90 2 5 3" xfId="40649"/>
    <cellStyle name="Normal 90 2 6" xfId="16912"/>
    <cellStyle name="Normal 90 2 6 2" xfId="24330"/>
    <cellStyle name="Normal 90 2 6 2 2" xfId="48869"/>
    <cellStyle name="Normal 90 2 6 3" xfId="41664"/>
    <cellStyle name="Normal 90 2 7" xfId="17994"/>
    <cellStyle name="Normal 90 2 7 2" xfId="25436"/>
    <cellStyle name="Normal 90 2 7 2 2" xfId="49959"/>
    <cellStyle name="Normal 90 2 7 3" xfId="42693"/>
    <cellStyle name="Normal 90 2 8" xfId="19883"/>
    <cellStyle name="Normal 90 2 8 2" xfId="44457"/>
    <cellStyle name="Normal 90 2 9" xfId="8427"/>
    <cellStyle name="Normal 90 2 9 2" xfId="33444"/>
    <cellStyle name="Normal 90 3" xfId="1866"/>
    <cellStyle name="Normal 90 3 10" xfId="27660"/>
    <cellStyle name="Normal 90 3 2" xfId="6425"/>
    <cellStyle name="Normal 90 3 2 2" xfId="20261"/>
    <cellStyle name="Normal 90 3 2 2 2" xfId="44824"/>
    <cellStyle name="Normal 90 3 2 3" xfId="13861"/>
    <cellStyle name="Normal 90 3 2 3 2" xfId="38768"/>
    <cellStyle name="Normal 90 3 2 4" xfId="10379"/>
    <cellStyle name="Normal 90 3 2 4 2" xfId="35396"/>
    <cellStyle name="Normal 90 3 2 5" xfId="31523"/>
    <cellStyle name="Normal 90 3 3" xfId="4470"/>
    <cellStyle name="Normal 90 3 3 2" xfId="21194"/>
    <cellStyle name="Normal 90 3 3 2 2" xfId="45755"/>
    <cellStyle name="Normal 90 3 3 3" xfId="13431"/>
    <cellStyle name="Normal 90 3 3 3 2" xfId="38448"/>
    <cellStyle name="Normal 90 3 3 4" xfId="29592"/>
    <cellStyle name="Normal 90 3 4" xfId="14938"/>
    <cellStyle name="Normal 90 3 4 2" xfId="22205"/>
    <cellStyle name="Normal 90 3 4 2 2" xfId="46764"/>
    <cellStyle name="Normal 90 3 4 3" xfId="39780"/>
    <cellStyle name="Normal 90 3 5" xfId="15851"/>
    <cellStyle name="Normal 90 3 5 2" xfId="23227"/>
    <cellStyle name="Normal 90 3 5 2 2" xfId="47770"/>
    <cellStyle name="Normal 90 3 5 3" xfId="40648"/>
    <cellStyle name="Normal 90 3 6" xfId="16911"/>
    <cellStyle name="Normal 90 3 6 2" xfId="24329"/>
    <cellStyle name="Normal 90 3 6 2 2" xfId="48868"/>
    <cellStyle name="Normal 90 3 6 3" xfId="41663"/>
    <cellStyle name="Normal 90 3 7" xfId="17993"/>
    <cellStyle name="Normal 90 3 7 2" xfId="25435"/>
    <cellStyle name="Normal 90 3 7 2 2" xfId="49958"/>
    <cellStyle name="Normal 90 3 7 3" xfId="42692"/>
    <cellStyle name="Normal 90 3 8" xfId="19882"/>
    <cellStyle name="Normal 90 3 8 2" xfId="44456"/>
    <cellStyle name="Normal 90 3 9" xfId="8426"/>
    <cellStyle name="Normal 90 3 9 2" xfId="33443"/>
    <cellStyle name="Normal 90 4" xfId="3300"/>
    <cellStyle name="Normal 90 4 2" xfId="7465"/>
    <cellStyle name="Normal 90 4 2 2" xfId="26451"/>
    <cellStyle name="Normal 90 4 2 2 2" xfId="50974"/>
    <cellStyle name="Normal 90 4 2 3" xfId="18875"/>
    <cellStyle name="Normal 90 4 2 3 2" xfId="43568"/>
    <cellStyle name="Normal 90 4 2 4" xfId="11395"/>
    <cellStyle name="Normal 90 4 2 4 2" xfId="36412"/>
    <cellStyle name="Normal 90 4 2 5" xfId="32539"/>
    <cellStyle name="Normal 90 4 3" xfId="5486"/>
    <cellStyle name="Normal 90 4 3 2" xfId="13432"/>
    <cellStyle name="Normal 90 4 3 2 2" xfId="38449"/>
    <cellStyle name="Normal 90 4 3 3" xfId="30608"/>
    <cellStyle name="Normal 90 4 4" xfId="13567"/>
    <cellStyle name="Normal 90 4 5" xfId="9452"/>
    <cellStyle name="Normal 90 4 5 2" xfId="34469"/>
    <cellStyle name="Normal 90 4 6" xfId="28676"/>
    <cellStyle name="Normal 90 5" xfId="26712"/>
    <cellStyle name="Normal 91" xfId="824"/>
    <cellStyle name="Normal 91 2" xfId="1869"/>
    <cellStyle name="Normal 91 2 10" xfId="27663"/>
    <cellStyle name="Normal 91 2 2" xfId="3303"/>
    <cellStyle name="Normal 91 2 2 2" xfId="7468"/>
    <cellStyle name="Normal 91 2 2 2 2" xfId="26454"/>
    <cellStyle name="Normal 91 2 2 2 2 2" xfId="50977"/>
    <cellStyle name="Normal 91 2 2 2 3" xfId="18878"/>
    <cellStyle name="Normal 91 2 2 2 3 2" xfId="43571"/>
    <cellStyle name="Normal 91 2 2 2 4" xfId="11398"/>
    <cellStyle name="Normal 91 2 2 2 4 2" xfId="36415"/>
    <cellStyle name="Normal 91 2 2 2 5" xfId="32542"/>
    <cellStyle name="Normal 91 2 2 3" xfId="5489"/>
    <cellStyle name="Normal 91 2 2 3 2" xfId="13433"/>
    <cellStyle name="Normal 91 2 2 3 2 2" xfId="38450"/>
    <cellStyle name="Normal 91 2 2 3 3" xfId="30611"/>
    <cellStyle name="Normal 91 2 2 4" xfId="9455"/>
    <cellStyle name="Normal 91 2 2 4 2" xfId="34472"/>
    <cellStyle name="Normal 91 2 2 5" xfId="28679"/>
    <cellStyle name="Normal 91 2 3" xfId="6428"/>
    <cellStyle name="Normal 91 2 3 2" xfId="21197"/>
    <cellStyle name="Normal 91 2 3 2 2" xfId="45758"/>
    <cellStyle name="Normal 91 2 3 3" xfId="14569"/>
    <cellStyle name="Normal 91 2 3 3 2" xfId="39442"/>
    <cellStyle name="Normal 91 2 3 4" xfId="10382"/>
    <cellStyle name="Normal 91 2 3 4 2" xfId="35399"/>
    <cellStyle name="Normal 91 2 3 5" xfId="31526"/>
    <cellStyle name="Normal 91 2 4" xfId="4473"/>
    <cellStyle name="Normal 91 2 4 2" xfId="22208"/>
    <cellStyle name="Normal 91 2 4 2 2" xfId="46767"/>
    <cellStyle name="Normal 91 2 4 3" xfId="13434"/>
    <cellStyle name="Normal 91 2 4 3 2" xfId="38451"/>
    <cellStyle name="Normal 91 2 4 4" xfId="29595"/>
    <cellStyle name="Normal 91 2 5" xfId="15854"/>
    <cellStyle name="Normal 91 2 5 2" xfId="23230"/>
    <cellStyle name="Normal 91 2 5 2 2" xfId="47773"/>
    <cellStyle name="Normal 91 2 5 3" xfId="40651"/>
    <cellStyle name="Normal 91 2 6" xfId="16914"/>
    <cellStyle name="Normal 91 2 6 2" xfId="24332"/>
    <cellStyle name="Normal 91 2 6 2 2" xfId="48871"/>
    <cellStyle name="Normal 91 2 6 3" xfId="41666"/>
    <cellStyle name="Normal 91 2 7" xfId="17996"/>
    <cellStyle name="Normal 91 2 7 2" xfId="25438"/>
    <cellStyle name="Normal 91 2 7 2 2" xfId="49961"/>
    <cellStyle name="Normal 91 2 7 3" xfId="42695"/>
    <cellStyle name="Normal 91 2 8" xfId="19885"/>
    <cellStyle name="Normal 91 2 8 2" xfId="44459"/>
    <cellStyle name="Normal 91 2 9" xfId="8429"/>
    <cellStyle name="Normal 91 2 9 2" xfId="33446"/>
    <cellStyle name="Normal 91 3" xfId="1868"/>
    <cellStyle name="Normal 91 3 10" xfId="27662"/>
    <cellStyle name="Normal 91 3 2" xfId="6427"/>
    <cellStyle name="Normal 91 3 2 2" xfId="20262"/>
    <cellStyle name="Normal 91 3 2 2 2" xfId="44825"/>
    <cellStyle name="Normal 91 3 2 3" xfId="13862"/>
    <cellStyle name="Normal 91 3 2 3 2" xfId="38769"/>
    <cellStyle name="Normal 91 3 2 4" xfId="10381"/>
    <cellStyle name="Normal 91 3 2 4 2" xfId="35398"/>
    <cellStyle name="Normal 91 3 2 5" xfId="31525"/>
    <cellStyle name="Normal 91 3 3" xfId="4472"/>
    <cellStyle name="Normal 91 3 3 2" xfId="21196"/>
    <cellStyle name="Normal 91 3 3 2 2" xfId="45757"/>
    <cellStyle name="Normal 91 3 3 3" xfId="13435"/>
    <cellStyle name="Normal 91 3 3 3 2" xfId="38452"/>
    <cellStyle name="Normal 91 3 3 4" xfId="29594"/>
    <cellStyle name="Normal 91 3 4" xfId="14939"/>
    <cellStyle name="Normal 91 3 4 2" xfId="22207"/>
    <cellStyle name="Normal 91 3 4 2 2" xfId="46766"/>
    <cellStyle name="Normal 91 3 4 3" xfId="39781"/>
    <cellStyle name="Normal 91 3 5" xfId="15853"/>
    <cellStyle name="Normal 91 3 5 2" xfId="23229"/>
    <cellStyle name="Normal 91 3 5 2 2" xfId="47772"/>
    <cellStyle name="Normal 91 3 5 3" xfId="40650"/>
    <cellStyle name="Normal 91 3 6" xfId="16913"/>
    <cellStyle name="Normal 91 3 6 2" xfId="24331"/>
    <cellStyle name="Normal 91 3 6 2 2" xfId="48870"/>
    <cellStyle name="Normal 91 3 6 3" xfId="41665"/>
    <cellStyle name="Normal 91 3 7" xfId="17995"/>
    <cellStyle name="Normal 91 3 7 2" xfId="25437"/>
    <cellStyle name="Normal 91 3 7 2 2" xfId="49960"/>
    <cellStyle name="Normal 91 3 7 3" xfId="42694"/>
    <cellStyle name="Normal 91 3 8" xfId="19884"/>
    <cellStyle name="Normal 91 3 8 2" xfId="44458"/>
    <cellStyle name="Normal 91 3 9" xfId="8428"/>
    <cellStyle name="Normal 91 3 9 2" xfId="33445"/>
    <cellStyle name="Normal 91 4" xfId="3302"/>
    <cellStyle name="Normal 91 4 2" xfId="7467"/>
    <cellStyle name="Normal 91 4 2 2" xfId="26453"/>
    <cellStyle name="Normal 91 4 2 2 2" xfId="50976"/>
    <cellStyle name="Normal 91 4 2 3" xfId="18877"/>
    <cellStyle name="Normal 91 4 2 3 2" xfId="43570"/>
    <cellStyle name="Normal 91 4 2 4" xfId="11397"/>
    <cellStyle name="Normal 91 4 2 4 2" xfId="36414"/>
    <cellStyle name="Normal 91 4 2 5" xfId="32541"/>
    <cellStyle name="Normal 91 4 3" xfId="5488"/>
    <cellStyle name="Normal 91 4 3 2" xfId="13436"/>
    <cellStyle name="Normal 91 4 3 2 2" xfId="38453"/>
    <cellStyle name="Normal 91 4 3 3" xfId="30610"/>
    <cellStyle name="Normal 91 4 4" xfId="13620"/>
    <cellStyle name="Normal 91 4 5" xfId="9454"/>
    <cellStyle name="Normal 91 4 5 2" xfId="34471"/>
    <cellStyle name="Normal 91 4 6" xfId="28678"/>
    <cellStyle name="Normal 91 5" xfId="26779"/>
    <cellStyle name="Normal 92" xfId="1870"/>
    <cellStyle name="Normal 92 10" xfId="8430"/>
    <cellStyle name="Normal 92 10 2" xfId="33447"/>
    <cellStyle name="Normal 92 11" xfId="27664"/>
    <cellStyle name="Normal 92 2" xfId="1871"/>
    <cellStyle name="Normal 92 2 10" xfId="27665"/>
    <cellStyle name="Normal 92 2 2" xfId="3305"/>
    <cellStyle name="Normal 92 2 2 2" xfId="7470"/>
    <cellStyle name="Normal 92 2 2 2 2" xfId="26456"/>
    <cellStyle name="Normal 92 2 2 2 2 2" xfId="50979"/>
    <cellStyle name="Normal 92 2 2 2 3" xfId="18880"/>
    <cellStyle name="Normal 92 2 2 2 3 2" xfId="43573"/>
    <cellStyle name="Normal 92 2 2 2 4" xfId="11400"/>
    <cellStyle name="Normal 92 2 2 2 4 2" xfId="36417"/>
    <cellStyle name="Normal 92 2 2 2 5" xfId="32544"/>
    <cellStyle name="Normal 92 2 2 3" xfId="5491"/>
    <cellStyle name="Normal 92 2 2 3 2" xfId="13437"/>
    <cellStyle name="Normal 92 2 2 3 2 2" xfId="38454"/>
    <cellStyle name="Normal 92 2 2 3 3" xfId="30613"/>
    <cellStyle name="Normal 92 2 2 4" xfId="9457"/>
    <cellStyle name="Normal 92 2 2 4 2" xfId="34474"/>
    <cellStyle name="Normal 92 2 2 5" xfId="28681"/>
    <cellStyle name="Normal 92 2 3" xfId="6430"/>
    <cellStyle name="Normal 92 2 3 2" xfId="21199"/>
    <cellStyle name="Normal 92 2 3 2 2" xfId="45760"/>
    <cellStyle name="Normal 92 2 3 3" xfId="14571"/>
    <cellStyle name="Normal 92 2 3 3 2" xfId="39444"/>
    <cellStyle name="Normal 92 2 3 4" xfId="10384"/>
    <cellStyle name="Normal 92 2 3 4 2" xfId="35401"/>
    <cellStyle name="Normal 92 2 3 5" xfId="31528"/>
    <cellStyle name="Normal 92 2 4" xfId="4475"/>
    <cellStyle name="Normal 92 2 4 2" xfId="22210"/>
    <cellStyle name="Normal 92 2 4 2 2" xfId="46769"/>
    <cellStyle name="Normal 92 2 4 3" xfId="13438"/>
    <cellStyle name="Normal 92 2 4 3 2" xfId="38455"/>
    <cellStyle name="Normal 92 2 4 4" xfId="29597"/>
    <cellStyle name="Normal 92 2 5" xfId="15856"/>
    <cellStyle name="Normal 92 2 5 2" xfId="23232"/>
    <cellStyle name="Normal 92 2 5 2 2" xfId="47775"/>
    <cellStyle name="Normal 92 2 5 3" xfId="40653"/>
    <cellStyle name="Normal 92 2 6" xfId="16916"/>
    <cellStyle name="Normal 92 2 6 2" xfId="24334"/>
    <cellStyle name="Normal 92 2 6 2 2" xfId="48873"/>
    <cellStyle name="Normal 92 2 6 3" xfId="41668"/>
    <cellStyle name="Normal 92 2 7" xfId="17998"/>
    <cellStyle name="Normal 92 2 7 2" xfId="25440"/>
    <cellStyle name="Normal 92 2 7 2 2" xfId="49963"/>
    <cellStyle name="Normal 92 2 7 3" xfId="42697"/>
    <cellStyle name="Normal 92 2 8" xfId="19887"/>
    <cellStyle name="Normal 92 2 8 2" xfId="44461"/>
    <cellStyle name="Normal 92 2 9" xfId="8431"/>
    <cellStyle name="Normal 92 2 9 2" xfId="33448"/>
    <cellStyle name="Normal 92 3" xfId="3304"/>
    <cellStyle name="Normal 92 3 2" xfId="7469"/>
    <cellStyle name="Normal 92 3 2 2" xfId="26455"/>
    <cellStyle name="Normal 92 3 2 2 2" xfId="50978"/>
    <cellStyle name="Normal 92 3 2 3" xfId="18879"/>
    <cellStyle name="Normal 92 3 2 3 2" xfId="43572"/>
    <cellStyle name="Normal 92 3 2 4" xfId="11399"/>
    <cellStyle name="Normal 92 3 2 4 2" xfId="36416"/>
    <cellStyle name="Normal 92 3 2 5" xfId="32543"/>
    <cellStyle name="Normal 92 3 3" xfId="5490"/>
    <cellStyle name="Normal 92 3 3 2" xfId="13439"/>
    <cellStyle name="Normal 92 3 3 2 2" xfId="38456"/>
    <cellStyle name="Normal 92 3 3 3" xfId="30612"/>
    <cellStyle name="Normal 92 3 4" xfId="9456"/>
    <cellStyle name="Normal 92 3 4 2" xfId="34473"/>
    <cellStyle name="Normal 92 3 5" xfId="28680"/>
    <cellStyle name="Normal 92 4" xfId="6429"/>
    <cellStyle name="Normal 92 4 2" xfId="21198"/>
    <cellStyle name="Normal 92 4 2 2" xfId="45759"/>
    <cellStyle name="Normal 92 4 3" xfId="14570"/>
    <cellStyle name="Normal 92 4 3 2" xfId="39443"/>
    <cellStyle name="Normal 92 4 4" xfId="10383"/>
    <cellStyle name="Normal 92 4 4 2" xfId="35400"/>
    <cellStyle name="Normal 92 4 5" xfId="31527"/>
    <cellStyle name="Normal 92 5" xfId="4474"/>
    <cellStyle name="Normal 92 5 2" xfId="22209"/>
    <cellStyle name="Normal 92 5 2 2" xfId="46768"/>
    <cellStyle name="Normal 92 5 3" xfId="13440"/>
    <cellStyle name="Normal 92 5 3 2" xfId="38457"/>
    <cellStyle name="Normal 92 5 4" xfId="29596"/>
    <cellStyle name="Normal 92 6" xfId="15855"/>
    <cellStyle name="Normal 92 6 2" xfId="23231"/>
    <cellStyle name="Normal 92 6 2 2" xfId="47774"/>
    <cellStyle name="Normal 92 6 3" xfId="40652"/>
    <cellStyle name="Normal 92 7" xfId="16915"/>
    <cellStyle name="Normal 92 7 2" xfId="24333"/>
    <cellStyle name="Normal 92 7 2 2" xfId="48872"/>
    <cellStyle name="Normal 92 7 3" xfId="41667"/>
    <cellStyle name="Normal 92 8" xfId="17997"/>
    <cellStyle name="Normal 92 8 2" xfId="25439"/>
    <cellStyle name="Normal 92 8 2 2" xfId="49962"/>
    <cellStyle name="Normal 92 8 3" xfId="42696"/>
    <cellStyle name="Normal 92 9" xfId="19886"/>
    <cellStyle name="Normal 92 9 2" xfId="44460"/>
    <cellStyle name="Normal 93" xfId="1872"/>
    <cellStyle name="Normal 93 10" xfId="8432"/>
    <cellStyle name="Normal 93 10 2" xfId="33449"/>
    <cellStyle name="Normal 93 11" xfId="27666"/>
    <cellStyle name="Normal 93 2" xfId="1873"/>
    <cellStyle name="Normal 93 2 10" xfId="27667"/>
    <cellStyle name="Normal 93 2 2" xfId="3307"/>
    <cellStyle name="Normal 93 2 2 2" xfId="7472"/>
    <cellStyle name="Normal 93 2 2 2 2" xfId="26458"/>
    <cellStyle name="Normal 93 2 2 2 2 2" xfId="50981"/>
    <cellStyle name="Normal 93 2 2 2 3" xfId="18882"/>
    <cellStyle name="Normal 93 2 2 2 3 2" xfId="43575"/>
    <cellStyle name="Normal 93 2 2 2 4" xfId="11402"/>
    <cellStyle name="Normal 93 2 2 2 4 2" xfId="36419"/>
    <cellStyle name="Normal 93 2 2 2 5" xfId="32546"/>
    <cellStyle name="Normal 93 2 2 3" xfId="5493"/>
    <cellStyle name="Normal 93 2 2 3 2" xfId="13441"/>
    <cellStyle name="Normal 93 2 2 3 2 2" xfId="38458"/>
    <cellStyle name="Normal 93 2 2 3 3" xfId="30615"/>
    <cellStyle name="Normal 93 2 2 4" xfId="9459"/>
    <cellStyle name="Normal 93 2 2 4 2" xfId="34476"/>
    <cellStyle name="Normal 93 2 2 5" xfId="28683"/>
    <cellStyle name="Normal 93 2 3" xfId="6432"/>
    <cellStyle name="Normal 93 2 3 2" xfId="21201"/>
    <cellStyle name="Normal 93 2 3 2 2" xfId="45762"/>
    <cellStyle name="Normal 93 2 3 3" xfId="14573"/>
    <cellStyle name="Normal 93 2 3 3 2" xfId="39446"/>
    <cellStyle name="Normal 93 2 3 4" xfId="10386"/>
    <cellStyle name="Normal 93 2 3 4 2" xfId="35403"/>
    <cellStyle name="Normal 93 2 3 5" xfId="31530"/>
    <cellStyle name="Normal 93 2 4" xfId="4477"/>
    <cellStyle name="Normal 93 2 4 2" xfId="22212"/>
    <cellStyle name="Normal 93 2 4 2 2" xfId="46771"/>
    <cellStyle name="Normal 93 2 4 3" xfId="13442"/>
    <cellStyle name="Normal 93 2 4 3 2" xfId="38459"/>
    <cellStyle name="Normal 93 2 4 4" xfId="29599"/>
    <cellStyle name="Normal 93 2 5" xfId="15858"/>
    <cellStyle name="Normal 93 2 5 2" xfId="23234"/>
    <cellStyle name="Normal 93 2 5 2 2" xfId="47777"/>
    <cellStyle name="Normal 93 2 5 3" xfId="40655"/>
    <cellStyle name="Normal 93 2 6" xfId="16918"/>
    <cellStyle name="Normal 93 2 6 2" xfId="24336"/>
    <cellStyle name="Normal 93 2 6 2 2" xfId="48875"/>
    <cellStyle name="Normal 93 2 6 3" xfId="41670"/>
    <cellStyle name="Normal 93 2 7" xfId="18000"/>
    <cellStyle name="Normal 93 2 7 2" xfId="25442"/>
    <cellStyle name="Normal 93 2 7 2 2" xfId="49965"/>
    <cellStyle name="Normal 93 2 7 3" xfId="42699"/>
    <cellStyle name="Normal 93 2 8" xfId="19889"/>
    <cellStyle name="Normal 93 2 8 2" xfId="44463"/>
    <cellStyle name="Normal 93 2 9" xfId="8433"/>
    <cellStyle name="Normal 93 2 9 2" xfId="33450"/>
    <cellStyle name="Normal 93 3" xfId="3306"/>
    <cellStyle name="Normal 93 3 2" xfId="7471"/>
    <cellStyle name="Normal 93 3 2 2" xfId="26457"/>
    <cellStyle name="Normal 93 3 2 2 2" xfId="50980"/>
    <cellStyle name="Normal 93 3 2 3" xfId="18881"/>
    <cellStyle name="Normal 93 3 2 3 2" xfId="43574"/>
    <cellStyle name="Normal 93 3 2 4" xfId="11401"/>
    <cellStyle name="Normal 93 3 2 4 2" xfId="36418"/>
    <cellStyle name="Normal 93 3 2 5" xfId="32545"/>
    <cellStyle name="Normal 93 3 3" xfId="5492"/>
    <cellStyle name="Normal 93 3 3 2" xfId="13443"/>
    <cellStyle name="Normal 93 3 3 2 2" xfId="38460"/>
    <cellStyle name="Normal 93 3 3 3" xfId="30614"/>
    <cellStyle name="Normal 93 3 4" xfId="9458"/>
    <cellStyle name="Normal 93 3 4 2" xfId="34475"/>
    <cellStyle name="Normal 93 3 5" xfId="28682"/>
    <cellStyle name="Normal 93 4" xfId="6431"/>
    <cellStyle name="Normal 93 4 2" xfId="21200"/>
    <cellStyle name="Normal 93 4 2 2" xfId="45761"/>
    <cellStyle name="Normal 93 4 3" xfId="14572"/>
    <cellStyle name="Normal 93 4 3 2" xfId="39445"/>
    <cellStyle name="Normal 93 4 4" xfId="10385"/>
    <cellStyle name="Normal 93 4 4 2" xfId="35402"/>
    <cellStyle name="Normal 93 4 5" xfId="31529"/>
    <cellStyle name="Normal 93 5" xfId="4476"/>
    <cellStyle name="Normal 93 5 2" xfId="22211"/>
    <cellStyle name="Normal 93 5 2 2" xfId="46770"/>
    <cellStyle name="Normal 93 5 3" xfId="13444"/>
    <cellStyle name="Normal 93 5 3 2" xfId="38461"/>
    <cellStyle name="Normal 93 5 4" xfId="29598"/>
    <cellStyle name="Normal 93 6" xfId="15857"/>
    <cellStyle name="Normal 93 6 2" xfId="23233"/>
    <cellStyle name="Normal 93 6 2 2" xfId="47776"/>
    <cellStyle name="Normal 93 6 3" xfId="40654"/>
    <cellStyle name="Normal 93 7" xfId="16917"/>
    <cellStyle name="Normal 93 7 2" xfId="24335"/>
    <cellStyle name="Normal 93 7 2 2" xfId="48874"/>
    <cellStyle name="Normal 93 7 3" xfId="41669"/>
    <cellStyle name="Normal 93 8" xfId="17999"/>
    <cellStyle name="Normal 93 8 2" xfId="25441"/>
    <cellStyle name="Normal 93 8 2 2" xfId="49964"/>
    <cellStyle name="Normal 93 8 3" xfId="42698"/>
    <cellStyle name="Normal 93 9" xfId="19888"/>
    <cellStyle name="Normal 93 9 2" xfId="44462"/>
    <cellStyle name="Normal 94" xfId="1874"/>
    <cellStyle name="Normal 94 10" xfId="8434"/>
    <cellStyle name="Normal 94 10 2" xfId="33451"/>
    <cellStyle name="Normal 94 11" xfId="27668"/>
    <cellStyle name="Normal 94 2" xfId="1875"/>
    <cellStyle name="Normal 94 2 10" xfId="27669"/>
    <cellStyle name="Normal 94 2 2" xfId="3309"/>
    <cellStyle name="Normal 94 2 2 2" xfId="7474"/>
    <cellStyle name="Normal 94 2 2 2 2" xfId="26460"/>
    <cellStyle name="Normal 94 2 2 2 2 2" xfId="50983"/>
    <cellStyle name="Normal 94 2 2 2 3" xfId="18884"/>
    <cellStyle name="Normal 94 2 2 2 3 2" xfId="43577"/>
    <cellStyle name="Normal 94 2 2 2 4" xfId="11404"/>
    <cellStyle name="Normal 94 2 2 2 4 2" xfId="36421"/>
    <cellStyle name="Normal 94 2 2 2 5" xfId="32548"/>
    <cellStyle name="Normal 94 2 2 3" xfId="5495"/>
    <cellStyle name="Normal 94 2 2 3 2" xfId="13445"/>
    <cellStyle name="Normal 94 2 2 3 2 2" xfId="38462"/>
    <cellStyle name="Normal 94 2 2 3 3" xfId="30617"/>
    <cellStyle name="Normal 94 2 2 4" xfId="9461"/>
    <cellStyle name="Normal 94 2 2 4 2" xfId="34478"/>
    <cellStyle name="Normal 94 2 2 5" xfId="28685"/>
    <cellStyle name="Normal 94 2 3" xfId="6434"/>
    <cellStyle name="Normal 94 2 3 2" xfId="21203"/>
    <cellStyle name="Normal 94 2 3 2 2" xfId="45764"/>
    <cellStyle name="Normal 94 2 3 3" xfId="14575"/>
    <cellStyle name="Normal 94 2 3 3 2" xfId="39448"/>
    <cellStyle name="Normal 94 2 3 4" xfId="10388"/>
    <cellStyle name="Normal 94 2 3 4 2" xfId="35405"/>
    <cellStyle name="Normal 94 2 3 5" xfId="31532"/>
    <cellStyle name="Normal 94 2 4" xfId="4479"/>
    <cellStyle name="Normal 94 2 4 2" xfId="22214"/>
    <cellStyle name="Normal 94 2 4 2 2" xfId="46773"/>
    <cellStyle name="Normal 94 2 4 3" xfId="13446"/>
    <cellStyle name="Normal 94 2 4 3 2" xfId="38463"/>
    <cellStyle name="Normal 94 2 4 4" xfId="29601"/>
    <cellStyle name="Normal 94 2 5" xfId="15860"/>
    <cellStyle name="Normal 94 2 5 2" xfId="23236"/>
    <cellStyle name="Normal 94 2 5 2 2" xfId="47779"/>
    <cellStyle name="Normal 94 2 5 3" xfId="40657"/>
    <cellStyle name="Normal 94 2 6" xfId="16920"/>
    <cellStyle name="Normal 94 2 6 2" xfId="24338"/>
    <cellStyle name="Normal 94 2 6 2 2" xfId="48877"/>
    <cellStyle name="Normal 94 2 6 3" xfId="41672"/>
    <cellStyle name="Normal 94 2 7" xfId="18002"/>
    <cellStyle name="Normal 94 2 7 2" xfId="25444"/>
    <cellStyle name="Normal 94 2 7 2 2" xfId="49967"/>
    <cellStyle name="Normal 94 2 7 3" xfId="42701"/>
    <cellStyle name="Normal 94 2 8" xfId="19891"/>
    <cellStyle name="Normal 94 2 8 2" xfId="44465"/>
    <cellStyle name="Normal 94 2 9" xfId="8435"/>
    <cellStyle name="Normal 94 2 9 2" xfId="33452"/>
    <cellStyle name="Normal 94 3" xfId="3308"/>
    <cellStyle name="Normal 94 3 2" xfId="7473"/>
    <cellStyle name="Normal 94 3 2 2" xfId="26459"/>
    <cellStyle name="Normal 94 3 2 2 2" xfId="50982"/>
    <cellStyle name="Normal 94 3 2 3" xfId="18883"/>
    <cellStyle name="Normal 94 3 2 3 2" xfId="43576"/>
    <cellStyle name="Normal 94 3 2 4" xfId="11403"/>
    <cellStyle name="Normal 94 3 2 4 2" xfId="36420"/>
    <cellStyle name="Normal 94 3 2 5" xfId="32547"/>
    <cellStyle name="Normal 94 3 3" xfId="5494"/>
    <cellStyle name="Normal 94 3 3 2" xfId="13447"/>
    <cellStyle name="Normal 94 3 3 2 2" xfId="38464"/>
    <cellStyle name="Normal 94 3 3 3" xfId="30616"/>
    <cellStyle name="Normal 94 3 4" xfId="9460"/>
    <cellStyle name="Normal 94 3 4 2" xfId="34477"/>
    <cellStyle name="Normal 94 3 5" xfId="28684"/>
    <cellStyle name="Normal 94 4" xfId="6433"/>
    <cellStyle name="Normal 94 4 2" xfId="21202"/>
    <cellStyle name="Normal 94 4 2 2" xfId="45763"/>
    <cellStyle name="Normal 94 4 3" xfId="14574"/>
    <cellStyle name="Normal 94 4 3 2" xfId="39447"/>
    <cellStyle name="Normal 94 4 4" xfId="10387"/>
    <cellStyle name="Normal 94 4 4 2" xfId="35404"/>
    <cellStyle name="Normal 94 4 5" xfId="31531"/>
    <cellStyle name="Normal 94 5" xfId="4478"/>
    <cellStyle name="Normal 94 5 2" xfId="22213"/>
    <cellStyle name="Normal 94 5 2 2" xfId="46772"/>
    <cellStyle name="Normal 94 5 3" xfId="13448"/>
    <cellStyle name="Normal 94 5 3 2" xfId="38465"/>
    <cellStyle name="Normal 94 5 4" xfId="29600"/>
    <cellStyle name="Normal 94 6" xfId="15859"/>
    <cellStyle name="Normal 94 6 2" xfId="23235"/>
    <cellStyle name="Normal 94 6 2 2" xfId="47778"/>
    <cellStyle name="Normal 94 6 3" xfId="40656"/>
    <cellStyle name="Normal 94 7" xfId="16919"/>
    <cellStyle name="Normal 94 7 2" xfId="24337"/>
    <cellStyle name="Normal 94 7 2 2" xfId="48876"/>
    <cellStyle name="Normal 94 7 3" xfId="41671"/>
    <cellStyle name="Normal 94 8" xfId="18001"/>
    <cellStyle name="Normal 94 8 2" xfId="25443"/>
    <cellStyle name="Normal 94 8 2 2" xfId="49966"/>
    <cellStyle name="Normal 94 8 3" xfId="42700"/>
    <cellStyle name="Normal 94 9" xfId="19890"/>
    <cellStyle name="Normal 94 9 2" xfId="44464"/>
    <cellStyle name="Normal 95" xfId="1876"/>
    <cellStyle name="Normal 95 10" xfId="8436"/>
    <cellStyle name="Normal 95 10 2" xfId="33453"/>
    <cellStyle name="Normal 95 11" xfId="27670"/>
    <cellStyle name="Normal 95 2" xfId="1877"/>
    <cellStyle name="Normal 95 2 10" xfId="27671"/>
    <cellStyle name="Normal 95 2 2" xfId="3311"/>
    <cellStyle name="Normal 95 2 2 2" xfId="7476"/>
    <cellStyle name="Normal 95 2 2 2 2" xfId="26462"/>
    <cellStyle name="Normal 95 2 2 2 2 2" xfId="50985"/>
    <cellStyle name="Normal 95 2 2 2 3" xfId="18886"/>
    <cellStyle name="Normal 95 2 2 2 3 2" xfId="43579"/>
    <cellStyle name="Normal 95 2 2 2 4" xfId="11406"/>
    <cellStyle name="Normal 95 2 2 2 4 2" xfId="36423"/>
    <cellStyle name="Normal 95 2 2 2 5" xfId="32550"/>
    <cellStyle name="Normal 95 2 2 3" xfId="5497"/>
    <cellStyle name="Normal 95 2 2 3 2" xfId="13449"/>
    <cellStyle name="Normal 95 2 2 3 2 2" xfId="38466"/>
    <cellStyle name="Normal 95 2 2 3 3" xfId="30619"/>
    <cellStyle name="Normal 95 2 2 4" xfId="9463"/>
    <cellStyle name="Normal 95 2 2 4 2" xfId="34480"/>
    <cellStyle name="Normal 95 2 2 5" xfId="28687"/>
    <cellStyle name="Normal 95 2 3" xfId="6436"/>
    <cellStyle name="Normal 95 2 3 2" xfId="21205"/>
    <cellStyle name="Normal 95 2 3 2 2" xfId="45766"/>
    <cellStyle name="Normal 95 2 3 3" xfId="14577"/>
    <cellStyle name="Normal 95 2 3 3 2" xfId="39450"/>
    <cellStyle name="Normal 95 2 3 4" xfId="10390"/>
    <cellStyle name="Normal 95 2 3 4 2" xfId="35407"/>
    <cellStyle name="Normal 95 2 3 5" xfId="31534"/>
    <cellStyle name="Normal 95 2 4" xfId="4481"/>
    <cellStyle name="Normal 95 2 4 2" xfId="22216"/>
    <cellStyle name="Normal 95 2 4 2 2" xfId="46775"/>
    <cellStyle name="Normal 95 2 4 3" xfId="13450"/>
    <cellStyle name="Normal 95 2 4 3 2" xfId="38467"/>
    <cellStyle name="Normal 95 2 4 4" xfId="29603"/>
    <cellStyle name="Normal 95 2 5" xfId="15862"/>
    <cellStyle name="Normal 95 2 5 2" xfId="23238"/>
    <cellStyle name="Normal 95 2 5 2 2" xfId="47781"/>
    <cellStyle name="Normal 95 2 5 3" xfId="40659"/>
    <cellStyle name="Normal 95 2 6" xfId="16922"/>
    <cellStyle name="Normal 95 2 6 2" xfId="24340"/>
    <cellStyle name="Normal 95 2 6 2 2" xfId="48879"/>
    <cellStyle name="Normal 95 2 6 3" xfId="41674"/>
    <cellStyle name="Normal 95 2 7" xfId="18004"/>
    <cellStyle name="Normal 95 2 7 2" xfId="25446"/>
    <cellStyle name="Normal 95 2 7 2 2" xfId="49969"/>
    <cellStyle name="Normal 95 2 7 3" xfId="42703"/>
    <cellStyle name="Normal 95 2 8" xfId="19893"/>
    <cellStyle name="Normal 95 2 8 2" xfId="44467"/>
    <cellStyle name="Normal 95 2 9" xfId="8437"/>
    <cellStyle name="Normal 95 2 9 2" xfId="33454"/>
    <cellStyle name="Normal 95 3" xfId="3310"/>
    <cellStyle name="Normal 95 3 2" xfId="7475"/>
    <cellStyle name="Normal 95 3 2 2" xfId="26461"/>
    <cellStyle name="Normal 95 3 2 2 2" xfId="50984"/>
    <cellStyle name="Normal 95 3 2 3" xfId="18885"/>
    <cellStyle name="Normal 95 3 2 3 2" xfId="43578"/>
    <cellStyle name="Normal 95 3 2 4" xfId="11405"/>
    <cellStyle name="Normal 95 3 2 4 2" xfId="36422"/>
    <cellStyle name="Normal 95 3 2 5" xfId="32549"/>
    <cellStyle name="Normal 95 3 3" xfId="5496"/>
    <cellStyle name="Normal 95 3 3 2" xfId="13451"/>
    <cellStyle name="Normal 95 3 3 2 2" xfId="38468"/>
    <cellStyle name="Normal 95 3 3 3" xfId="30618"/>
    <cellStyle name="Normal 95 3 4" xfId="9462"/>
    <cellStyle name="Normal 95 3 4 2" xfId="34479"/>
    <cellStyle name="Normal 95 3 5" xfId="28686"/>
    <cellStyle name="Normal 95 4" xfId="6435"/>
    <cellStyle name="Normal 95 4 2" xfId="21204"/>
    <cellStyle name="Normal 95 4 2 2" xfId="45765"/>
    <cellStyle name="Normal 95 4 3" xfId="14576"/>
    <cellStyle name="Normal 95 4 3 2" xfId="39449"/>
    <cellStyle name="Normal 95 4 4" xfId="10389"/>
    <cellStyle name="Normal 95 4 4 2" xfId="35406"/>
    <cellStyle name="Normal 95 4 5" xfId="31533"/>
    <cellStyle name="Normal 95 5" xfId="4480"/>
    <cellStyle name="Normal 95 5 2" xfId="22215"/>
    <cellStyle name="Normal 95 5 2 2" xfId="46774"/>
    <cellStyle name="Normal 95 5 3" xfId="13452"/>
    <cellStyle name="Normal 95 5 3 2" xfId="38469"/>
    <cellStyle name="Normal 95 5 4" xfId="29602"/>
    <cellStyle name="Normal 95 6" xfId="15861"/>
    <cellStyle name="Normal 95 6 2" xfId="23237"/>
    <cellStyle name="Normal 95 6 2 2" xfId="47780"/>
    <cellStyle name="Normal 95 6 3" xfId="40658"/>
    <cellStyle name="Normal 95 7" xfId="16921"/>
    <cellStyle name="Normal 95 7 2" xfId="24339"/>
    <cellStyle name="Normal 95 7 2 2" xfId="48878"/>
    <cellStyle name="Normal 95 7 3" xfId="41673"/>
    <cellStyle name="Normal 95 8" xfId="18003"/>
    <cellStyle name="Normal 95 8 2" xfId="25445"/>
    <cellStyle name="Normal 95 8 2 2" xfId="49968"/>
    <cellStyle name="Normal 95 8 3" xfId="42702"/>
    <cellStyle name="Normal 95 9" xfId="19892"/>
    <cellStyle name="Normal 95 9 2" xfId="44466"/>
    <cellStyle name="Normal 96" xfId="1878"/>
    <cellStyle name="Normal 96 10" xfId="8438"/>
    <cellStyle name="Normal 96 10 2" xfId="33455"/>
    <cellStyle name="Normal 96 11" xfId="27672"/>
    <cellStyle name="Normal 96 2" xfId="1879"/>
    <cellStyle name="Normal 96 2 10" xfId="27673"/>
    <cellStyle name="Normal 96 2 2" xfId="3313"/>
    <cellStyle name="Normal 96 2 2 2" xfId="7478"/>
    <cellStyle name="Normal 96 2 2 2 2" xfId="26464"/>
    <cellStyle name="Normal 96 2 2 2 2 2" xfId="50987"/>
    <cellStyle name="Normal 96 2 2 2 3" xfId="18888"/>
    <cellStyle name="Normal 96 2 2 2 3 2" xfId="43581"/>
    <cellStyle name="Normal 96 2 2 2 4" xfId="11408"/>
    <cellStyle name="Normal 96 2 2 2 4 2" xfId="36425"/>
    <cellStyle name="Normal 96 2 2 2 5" xfId="32552"/>
    <cellStyle name="Normal 96 2 2 3" xfId="5499"/>
    <cellStyle name="Normal 96 2 2 3 2" xfId="13453"/>
    <cellStyle name="Normal 96 2 2 3 2 2" xfId="38470"/>
    <cellStyle name="Normal 96 2 2 3 3" xfId="30621"/>
    <cellStyle name="Normal 96 2 2 4" xfId="9465"/>
    <cellStyle name="Normal 96 2 2 4 2" xfId="34482"/>
    <cellStyle name="Normal 96 2 2 5" xfId="28689"/>
    <cellStyle name="Normal 96 2 3" xfId="6438"/>
    <cellStyle name="Normal 96 2 3 2" xfId="21207"/>
    <cellStyle name="Normal 96 2 3 2 2" xfId="45768"/>
    <cellStyle name="Normal 96 2 3 3" xfId="14579"/>
    <cellStyle name="Normal 96 2 3 3 2" xfId="39452"/>
    <cellStyle name="Normal 96 2 3 4" xfId="10392"/>
    <cellStyle name="Normal 96 2 3 4 2" xfId="35409"/>
    <cellStyle name="Normal 96 2 3 5" xfId="31536"/>
    <cellStyle name="Normal 96 2 4" xfId="4483"/>
    <cellStyle name="Normal 96 2 4 2" xfId="22218"/>
    <cellStyle name="Normal 96 2 4 2 2" xfId="46777"/>
    <cellStyle name="Normal 96 2 4 3" xfId="13454"/>
    <cellStyle name="Normal 96 2 4 3 2" xfId="38471"/>
    <cellStyle name="Normal 96 2 4 4" xfId="29605"/>
    <cellStyle name="Normal 96 2 5" xfId="15864"/>
    <cellStyle name="Normal 96 2 5 2" xfId="23240"/>
    <cellStyle name="Normal 96 2 5 2 2" xfId="47783"/>
    <cellStyle name="Normal 96 2 5 3" xfId="40661"/>
    <cellStyle name="Normal 96 2 6" xfId="16924"/>
    <cellStyle name="Normal 96 2 6 2" xfId="24342"/>
    <cellStyle name="Normal 96 2 6 2 2" xfId="48881"/>
    <cellStyle name="Normal 96 2 6 3" xfId="41676"/>
    <cellStyle name="Normal 96 2 7" xfId="18006"/>
    <cellStyle name="Normal 96 2 7 2" xfId="25448"/>
    <cellStyle name="Normal 96 2 7 2 2" xfId="49971"/>
    <cellStyle name="Normal 96 2 7 3" xfId="42705"/>
    <cellStyle name="Normal 96 2 8" xfId="19895"/>
    <cellStyle name="Normal 96 2 8 2" xfId="44469"/>
    <cellStyle name="Normal 96 2 9" xfId="8439"/>
    <cellStyle name="Normal 96 2 9 2" xfId="33456"/>
    <cellStyle name="Normal 96 3" xfId="3312"/>
    <cellStyle name="Normal 96 3 2" xfId="7477"/>
    <cellStyle name="Normal 96 3 2 2" xfId="26463"/>
    <cellStyle name="Normal 96 3 2 2 2" xfId="50986"/>
    <cellStyle name="Normal 96 3 2 3" xfId="18887"/>
    <cellStyle name="Normal 96 3 2 3 2" xfId="43580"/>
    <cellStyle name="Normal 96 3 2 4" xfId="11407"/>
    <cellStyle name="Normal 96 3 2 4 2" xfId="36424"/>
    <cellStyle name="Normal 96 3 2 5" xfId="32551"/>
    <cellStyle name="Normal 96 3 3" xfId="5498"/>
    <cellStyle name="Normal 96 3 3 2" xfId="13455"/>
    <cellStyle name="Normal 96 3 3 2 2" xfId="38472"/>
    <cellStyle name="Normal 96 3 3 3" xfId="30620"/>
    <cellStyle name="Normal 96 3 4" xfId="9464"/>
    <cellStyle name="Normal 96 3 4 2" xfId="34481"/>
    <cellStyle name="Normal 96 3 5" xfId="28688"/>
    <cellStyle name="Normal 96 4" xfId="6437"/>
    <cellStyle name="Normal 96 4 2" xfId="21206"/>
    <cellStyle name="Normal 96 4 2 2" xfId="45767"/>
    <cellStyle name="Normal 96 4 3" xfId="14578"/>
    <cellStyle name="Normal 96 4 3 2" xfId="39451"/>
    <cellStyle name="Normal 96 4 4" xfId="10391"/>
    <cellStyle name="Normal 96 4 4 2" xfId="35408"/>
    <cellStyle name="Normal 96 4 5" xfId="31535"/>
    <cellStyle name="Normal 96 5" xfId="4482"/>
    <cellStyle name="Normal 96 5 2" xfId="22217"/>
    <cellStyle name="Normal 96 5 2 2" xfId="46776"/>
    <cellStyle name="Normal 96 5 3" xfId="13456"/>
    <cellStyle name="Normal 96 5 3 2" xfId="38473"/>
    <cellStyle name="Normal 96 5 4" xfId="29604"/>
    <cellStyle name="Normal 96 6" xfId="15863"/>
    <cellStyle name="Normal 96 6 2" xfId="23239"/>
    <cellStyle name="Normal 96 6 2 2" xfId="47782"/>
    <cellStyle name="Normal 96 6 3" xfId="40660"/>
    <cellStyle name="Normal 96 7" xfId="16923"/>
    <cellStyle name="Normal 96 7 2" xfId="24341"/>
    <cellStyle name="Normal 96 7 2 2" xfId="48880"/>
    <cellStyle name="Normal 96 7 3" xfId="41675"/>
    <cellStyle name="Normal 96 8" xfId="18005"/>
    <cellStyle name="Normal 96 8 2" xfId="25447"/>
    <cellStyle name="Normal 96 8 2 2" xfId="49970"/>
    <cellStyle name="Normal 96 8 3" xfId="42704"/>
    <cellStyle name="Normal 96 9" xfId="19894"/>
    <cellStyle name="Normal 96 9 2" xfId="44468"/>
    <cellStyle name="Normal 97" xfId="1880"/>
    <cellStyle name="Normal 97 10" xfId="8440"/>
    <cellStyle name="Normal 97 10 2" xfId="33457"/>
    <cellStyle name="Normal 97 11" xfId="27674"/>
    <cellStyle name="Normal 97 2" xfId="1881"/>
    <cellStyle name="Normal 97 2 10" xfId="27675"/>
    <cellStyle name="Normal 97 2 2" xfId="3315"/>
    <cellStyle name="Normal 97 2 2 2" xfId="7480"/>
    <cellStyle name="Normal 97 2 2 2 2" xfId="26466"/>
    <cellStyle name="Normal 97 2 2 2 2 2" xfId="50989"/>
    <cellStyle name="Normal 97 2 2 2 3" xfId="18890"/>
    <cellStyle name="Normal 97 2 2 2 3 2" xfId="43583"/>
    <cellStyle name="Normal 97 2 2 2 4" xfId="11410"/>
    <cellStyle name="Normal 97 2 2 2 4 2" xfId="36427"/>
    <cellStyle name="Normal 97 2 2 2 5" xfId="32554"/>
    <cellStyle name="Normal 97 2 2 3" xfId="5501"/>
    <cellStyle name="Normal 97 2 2 3 2" xfId="13457"/>
    <cellStyle name="Normal 97 2 2 3 2 2" xfId="38474"/>
    <cellStyle name="Normal 97 2 2 3 3" xfId="30623"/>
    <cellStyle name="Normal 97 2 2 4" xfId="9467"/>
    <cellStyle name="Normal 97 2 2 4 2" xfId="34484"/>
    <cellStyle name="Normal 97 2 2 5" xfId="28691"/>
    <cellStyle name="Normal 97 2 3" xfId="6440"/>
    <cellStyle name="Normal 97 2 3 2" xfId="21209"/>
    <cellStyle name="Normal 97 2 3 2 2" xfId="45770"/>
    <cellStyle name="Normal 97 2 3 3" xfId="14581"/>
    <cellStyle name="Normal 97 2 3 3 2" xfId="39454"/>
    <cellStyle name="Normal 97 2 3 4" xfId="10394"/>
    <cellStyle name="Normal 97 2 3 4 2" xfId="35411"/>
    <cellStyle name="Normal 97 2 3 5" xfId="31538"/>
    <cellStyle name="Normal 97 2 4" xfId="4485"/>
    <cellStyle name="Normal 97 2 4 2" xfId="22220"/>
    <cellStyle name="Normal 97 2 4 2 2" xfId="46779"/>
    <cellStyle name="Normal 97 2 4 3" xfId="13458"/>
    <cellStyle name="Normal 97 2 4 3 2" xfId="38475"/>
    <cellStyle name="Normal 97 2 4 4" xfId="29607"/>
    <cellStyle name="Normal 97 2 5" xfId="15866"/>
    <cellStyle name="Normal 97 2 5 2" xfId="23242"/>
    <cellStyle name="Normal 97 2 5 2 2" xfId="47785"/>
    <cellStyle name="Normal 97 2 5 3" xfId="40663"/>
    <cellStyle name="Normal 97 2 6" xfId="16926"/>
    <cellStyle name="Normal 97 2 6 2" xfId="24344"/>
    <cellStyle name="Normal 97 2 6 2 2" xfId="48883"/>
    <cellStyle name="Normal 97 2 6 3" xfId="41678"/>
    <cellStyle name="Normal 97 2 7" xfId="18008"/>
    <cellStyle name="Normal 97 2 7 2" xfId="25450"/>
    <cellStyle name="Normal 97 2 7 2 2" xfId="49973"/>
    <cellStyle name="Normal 97 2 7 3" xfId="42707"/>
    <cellStyle name="Normal 97 2 8" xfId="19897"/>
    <cellStyle name="Normal 97 2 8 2" xfId="44471"/>
    <cellStyle name="Normal 97 2 9" xfId="8441"/>
    <cellStyle name="Normal 97 2 9 2" xfId="33458"/>
    <cellStyle name="Normal 97 3" xfId="3314"/>
    <cellStyle name="Normal 97 3 2" xfId="7479"/>
    <cellStyle name="Normal 97 3 2 2" xfId="26465"/>
    <cellStyle name="Normal 97 3 2 2 2" xfId="50988"/>
    <cellStyle name="Normal 97 3 2 3" xfId="18889"/>
    <cellStyle name="Normal 97 3 2 3 2" xfId="43582"/>
    <cellStyle name="Normal 97 3 2 4" xfId="11409"/>
    <cellStyle name="Normal 97 3 2 4 2" xfId="36426"/>
    <cellStyle name="Normal 97 3 2 5" xfId="32553"/>
    <cellStyle name="Normal 97 3 3" xfId="5500"/>
    <cellStyle name="Normal 97 3 3 2" xfId="13459"/>
    <cellStyle name="Normal 97 3 3 2 2" xfId="38476"/>
    <cellStyle name="Normal 97 3 3 3" xfId="30622"/>
    <cellStyle name="Normal 97 3 4" xfId="9466"/>
    <cellStyle name="Normal 97 3 4 2" xfId="34483"/>
    <cellStyle name="Normal 97 3 5" xfId="28690"/>
    <cellStyle name="Normal 97 4" xfId="6439"/>
    <cellStyle name="Normal 97 4 2" xfId="21208"/>
    <cellStyle name="Normal 97 4 2 2" xfId="45769"/>
    <cellStyle name="Normal 97 4 3" xfId="14580"/>
    <cellStyle name="Normal 97 4 3 2" xfId="39453"/>
    <cellStyle name="Normal 97 4 4" xfId="10393"/>
    <cellStyle name="Normal 97 4 4 2" xfId="35410"/>
    <cellStyle name="Normal 97 4 5" xfId="31537"/>
    <cellStyle name="Normal 97 5" xfId="4484"/>
    <cellStyle name="Normal 97 5 2" xfId="22219"/>
    <cellStyle name="Normal 97 5 2 2" xfId="46778"/>
    <cellStyle name="Normal 97 5 3" xfId="13460"/>
    <cellStyle name="Normal 97 5 3 2" xfId="38477"/>
    <cellStyle name="Normal 97 5 4" xfId="29606"/>
    <cellStyle name="Normal 97 6" xfId="15865"/>
    <cellStyle name="Normal 97 6 2" xfId="23241"/>
    <cellStyle name="Normal 97 6 2 2" xfId="47784"/>
    <cellStyle name="Normal 97 6 3" xfId="40662"/>
    <cellStyle name="Normal 97 7" xfId="16925"/>
    <cellStyle name="Normal 97 7 2" xfId="24343"/>
    <cellStyle name="Normal 97 7 2 2" xfId="48882"/>
    <cellStyle name="Normal 97 7 3" xfId="41677"/>
    <cellStyle name="Normal 97 8" xfId="18007"/>
    <cellStyle name="Normal 97 8 2" xfId="25449"/>
    <cellStyle name="Normal 97 8 2 2" xfId="49972"/>
    <cellStyle name="Normal 97 8 3" xfId="42706"/>
    <cellStyle name="Normal 97 9" xfId="19896"/>
    <cellStyle name="Normal 97 9 2" xfId="44470"/>
    <cellStyle name="Normal 98" xfId="1882"/>
    <cellStyle name="Normal 98 10" xfId="8442"/>
    <cellStyle name="Normal 98 10 2" xfId="33459"/>
    <cellStyle name="Normal 98 11" xfId="27676"/>
    <cellStyle name="Normal 98 2" xfId="1883"/>
    <cellStyle name="Normal 98 2 10" xfId="27677"/>
    <cellStyle name="Normal 98 2 2" xfId="3317"/>
    <cellStyle name="Normal 98 2 2 2" xfId="7482"/>
    <cellStyle name="Normal 98 2 2 2 2" xfId="26468"/>
    <cellStyle name="Normal 98 2 2 2 2 2" xfId="50991"/>
    <cellStyle name="Normal 98 2 2 2 3" xfId="18892"/>
    <cellStyle name="Normal 98 2 2 2 3 2" xfId="43585"/>
    <cellStyle name="Normal 98 2 2 2 4" xfId="11412"/>
    <cellStyle name="Normal 98 2 2 2 4 2" xfId="36429"/>
    <cellStyle name="Normal 98 2 2 2 5" xfId="32556"/>
    <cellStyle name="Normal 98 2 2 3" xfId="5503"/>
    <cellStyle name="Normal 98 2 2 3 2" xfId="13461"/>
    <cellStyle name="Normal 98 2 2 3 2 2" xfId="38478"/>
    <cellStyle name="Normal 98 2 2 3 3" xfId="30625"/>
    <cellStyle name="Normal 98 2 2 4" xfId="9469"/>
    <cellStyle name="Normal 98 2 2 4 2" xfId="34486"/>
    <cellStyle name="Normal 98 2 2 5" xfId="28693"/>
    <cellStyle name="Normal 98 2 3" xfId="6442"/>
    <cellStyle name="Normal 98 2 3 2" xfId="21211"/>
    <cellStyle name="Normal 98 2 3 2 2" xfId="45772"/>
    <cellStyle name="Normal 98 2 3 3" xfId="14583"/>
    <cellStyle name="Normal 98 2 3 3 2" xfId="39456"/>
    <cellStyle name="Normal 98 2 3 4" xfId="10396"/>
    <cellStyle name="Normal 98 2 3 4 2" xfId="35413"/>
    <cellStyle name="Normal 98 2 3 5" xfId="31540"/>
    <cellStyle name="Normal 98 2 4" xfId="4487"/>
    <cellStyle name="Normal 98 2 4 2" xfId="22222"/>
    <cellStyle name="Normal 98 2 4 2 2" xfId="46781"/>
    <cellStyle name="Normal 98 2 4 3" xfId="13462"/>
    <cellStyle name="Normal 98 2 4 3 2" xfId="38479"/>
    <cellStyle name="Normal 98 2 4 4" xfId="29609"/>
    <cellStyle name="Normal 98 2 5" xfId="15868"/>
    <cellStyle name="Normal 98 2 5 2" xfId="23244"/>
    <cellStyle name="Normal 98 2 5 2 2" xfId="47787"/>
    <cellStyle name="Normal 98 2 5 3" xfId="40665"/>
    <cellStyle name="Normal 98 2 6" xfId="16928"/>
    <cellStyle name="Normal 98 2 6 2" xfId="24346"/>
    <cellStyle name="Normal 98 2 6 2 2" xfId="48885"/>
    <cellStyle name="Normal 98 2 6 3" xfId="41680"/>
    <cellStyle name="Normal 98 2 7" xfId="18010"/>
    <cellStyle name="Normal 98 2 7 2" xfId="25452"/>
    <cellStyle name="Normal 98 2 7 2 2" xfId="49975"/>
    <cellStyle name="Normal 98 2 7 3" xfId="42709"/>
    <cellStyle name="Normal 98 2 8" xfId="19899"/>
    <cellStyle name="Normal 98 2 8 2" xfId="44473"/>
    <cellStyle name="Normal 98 2 9" xfId="8443"/>
    <cellStyle name="Normal 98 2 9 2" xfId="33460"/>
    <cellStyle name="Normal 98 3" xfId="3316"/>
    <cellStyle name="Normal 98 3 2" xfId="7481"/>
    <cellStyle name="Normal 98 3 2 2" xfId="26467"/>
    <cellStyle name="Normal 98 3 2 2 2" xfId="50990"/>
    <cellStyle name="Normal 98 3 2 3" xfId="18891"/>
    <cellStyle name="Normal 98 3 2 3 2" xfId="43584"/>
    <cellStyle name="Normal 98 3 2 4" xfId="11411"/>
    <cellStyle name="Normal 98 3 2 4 2" xfId="36428"/>
    <cellStyle name="Normal 98 3 2 5" xfId="32555"/>
    <cellStyle name="Normal 98 3 3" xfId="5502"/>
    <cellStyle name="Normal 98 3 3 2" xfId="13463"/>
    <cellStyle name="Normal 98 3 3 2 2" xfId="38480"/>
    <cellStyle name="Normal 98 3 3 3" xfId="30624"/>
    <cellStyle name="Normal 98 3 4" xfId="9468"/>
    <cellStyle name="Normal 98 3 4 2" xfId="34485"/>
    <cellStyle name="Normal 98 3 5" xfId="28692"/>
    <cellStyle name="Normal 98 4" xfId="6441"/>
    <cellStyle name="Normal 98 4 2" xfId="21210"/>
    <cellStyle name="Normal 98 4 2 2" xfId="45771"/>
    <cellStyle name="Normal 98 4 3" xfId="14582"/>
    <cellStyle name="Normal 98 4 3 2" xfId="39455"/>
    <cellStyle name="Normal 98 4 4" xfId="10395"/>
    <cellStyle name="Normal 98 4 4 2" xfId="35412"/>
    <cellStyle name="Normal 98 4 5" xfId="31539"/>
    <cellStyle name="Normal 98 5" xfId="4486"/>
    <cellStyle name="Normal 98 5 2" xfId="22221"/>
    <cellStyle name="Normal 98 5 2 2" xfId="46780"/>
    <cellStyle name="Normal 98 5 3" xfId="13464"/>
    <cellStyle name="Normal 98 5 3 2" xfId="38481"/>
    <cellStyle name="Normal 98 5 4" xfId="29608"/>
    <cellStyle name="Normal 98 6" xfId="15867"/>
    <cellStyle name="Normal 98 6 2" xfId="23243"/>
    <cellStyle name="Normal 98 6 2 2" xfId="47786"/>
    <cellStyle name="Normal 98 6 3" xfId="40664"/>
    <cellStyle name="Normal 98 7" xfId="16927"/>
    <cellStyle name="Normal 98 7 2" xfId="24345"/>
    <cellStyle name="Normal 98 7 2 2" xfId="48884"/>
    <cellStyle name="Normal 98 7 3" xfId="41679"/>
    <cellStyle name="Normal 98 8" xfId="18009"/>
    <cellStyle name="Normal 98 8 2" xfId="25451"/>
    <cellStyle name="Normal 98 8 2 2" xfId="49974"/>
    <cellStyle name="Normal 98 8 3" xfId="42708"/>
    <cellStyle name="Normal 98 9" xfId="19898"/>
    <cellStyle name="Normal 98 9 2" xfId="44472"/>
    <cellStyle name="Normal 99" xfId="1884"/>
    <cellStyle name="Normal 99 10" xfId="8444"/>
    <cellStyle name="Normal 99 10 2" xfId="33461"/>
    <cellStyle name="Normal 99 11" xfId="27678"/>
    <cellStyle name="Normal 99 2" xfId="1885"/>
    <cellStyle name="Normal 99 2 10" xfId="27679"/>
    <cellStyle name="Normal 99 2 2" xfId="3319"/>
    <cellStyle name="Normal 99 2 2 2" xfId="7484"/>
    <cellStyle name="Normal 99 2 2 2 2" xfId="26470"/>
    <cellStyle name="Normal 99 2 2 2 2 2" xfId="50993"/>
    <cellStyle name="Normal 99 2 2 2 3" xfId="18894"/>
    <cellStyle name="Normal 99 2 2 2 3 2" xfId="43587"/>
    <cellStyle name="Normal 99 2 2 2 4" xfId="11414"/>
    <cellStyle name="Normal 99 2 2 2 4 2" xfId="36431"/>
    <cellStyle name="Normal 99 2 2 2 5" xfId="32558"/>
    <cellStyle name="Normal 99 2 2 3" xfId="5505"/>
    <cellStyle name="Normal 99 2 2 3 2" xfId="13465"/>
    <cellStyle name="Normal 99 2 2 3 2 2" xfId="38482"/>
    <cellStyle name="Normal 99 2 2 3 3" xfId="30627"/>
    <cellStyle name="Normal 99 2 2 4" xfId="9471"/>
    <cellStyle name="Normal 99 2 2 4 2" xfId="34488"/>
    <cellStyle name="Normal 99 2 2 5" xfId="28695"/>
    <cellStyle name="Normal 99 2 3" xfId="6444"/>
    <cellStyle name="Normal 99 2 3 2" xfId="21213"/>
    <cellStyle name="Normal 99 2 3 2 2" xfId="45774"/>
    <cellStyle name="Normal 99 2 3 3" xfId="14585"/>
    <cellStyle name="Normal 99 2 3 3 2" xfId="39458"/>
    <cellStyle name="Normal 99 2 3 4" xfId="10398"/>
    <cellStyle name="Normal 99 2 3 4 2" xfId="35415"/>
    <cellStyle name="Normal 99 2 3 5" xfId="31542"/>
    <cellStyle name="Normal 99 2 4" xfId="4489"/>
    <cellStyle name="Normal 99 2 4 2" xfId="22224"/>
    <cellStyle name="Normal 99 2 4 2 2" xfId="46783"/>
    <cellStyle name="Normal 99 2 4 3" xfId="13466"/>
    <cellStyle name="Normal 99 2 4 3 2" xfId="38483"/>
    <cellStyle name="Normal 99 2 4 4" xfId="29611"/>
    <cellStyle name="Normal 99 2 5" xfId="15870"/>
    <cellStyle name="Normal 99 2 5 2" xfId="23246"/>
    <cellStyle name="Normal 99 2 5 2 2" xfId="47789"/>
    <cellStyle name="Normal 99 2 5 3" xfId="40667"/>
    <cellStyle name="Normal 99 2 6" xfId="16930"/>
    <cellStyle name="Normal 99 2 6 2" xfId="24348"/>
    <cellStyle name="Normal 99 2 6 2 2" xfId="48887"/>
    <cellStyle name="Normal 99 2 6 3" xfId="41682"/>
    <cellStyle name="Normal 99 2 7" xfId="18012"/>
    <cellStyle name="Normal 99 2 7 2" xfId="25454"/>
    <cellStyle name="Normal 99 2 7 2 2" xfId="49977"/>
    <cellStyle name="Normal 99 2 7 3" xfId="42711"/>
    <cellStyle name="Normal 99 2 8" xfId="19901"/>
    <cellStyle name="Normal 99 2 8 2" xfId="44475"/>
    <cellStyle name="Normal 99 2 9" xfId="8445"/>
    <cellStyle name="Normal 99 2 9 2" xfId="33462"/>
    <cellStyle name="Normal 99 3" xfId="3318"/>
    <cellStyle name="Normal 99 3 2" xfId="7483"/>
    <cellStyle name="Normal 99 3 2 2" xfId="26469"/>
    <cellStyle name="Normal 99 3 2 2 2" xfId="50992"/>
    <cellStyle name="Normal 99 3 2 3" xfId="18893"/>
    <cellStyle name="Normal 99 3 2 3 2" xfId="43586"/>
    <cellStyle name="Normal 99 3 2 4" xfId="11413"/>
    <cellStyle name="Normal 99 3 2 4 2" xfId="36430"/>
    <cellStyle name="Normal 99 3 2 5" xfId="32557"/>
    <cellStyle name="Normal 99 3 3" xfId="5504"/>
    <cellStyle name="Normal 99 3 3 2" xfId="13467"/>
    <cellStyle name="Normal 99 3 3 2 2" xfId="38484"/>
    <cellStyle name="Normal 99 3 3 3" xfId="30626"/>
    <cellStyle name="Normal 99 3 4" xfId="9470"/>
    <cellStyle name="Normal 99 3 4 2" xfId="34487"/>
    <cellStyle name="Normal 99 3 5" xfId="28694"/>
    <cellStyle name="Normal 99 4" xfId="6443"/>
    <cellStyle name="Normal 99 4 2" xfId="21212"/>
    <cellStyle name="Normal 99 4 2 2" xfId="45773"/>
    <cellStyle name="Normal 99 4 3" xfId="14584"/>
    <cellStyle name="Normal 99 4 3 2" xfId="39457"/>
    <cellStyle name="Normal 99 4 4" xfId="10397"/>
    <cellStyle name="Normal 99 4 4 2" xfId="35414"/>
    <cellStyle name="Normal 99 4 5" xfId="31541"/>
    <cellStyle name="Normal 99 5" xfId="4488"/>
    <cellStyle name="Normal 99 5 2" xfId="22223"/>
    <cellStyle name="Normal 99 5 2 2" xfId="46782"/>
    <cellStyle name="Normal 99 5 3" xfId="13468"/>
    <cellStyle name="Normal 99 5 3 2" xfId="38485"/>
    <cellStyle name="Normal 99 5 4" xfId="29610"/>
    <cellStyle name="Normal 99 6" xfId="15869"/>
    <cellStyle name="Normal 99 6 2" xfId="23245"/>
    <cellStyle name="Normal 99 6 2 2" xfId="47788"/>
    <cellStyle name="Normal 99 6 3" xfId="40666"/>
    <cellStyle name="Normal 99 7" xfId="16929"/>
    <cellStyle name="Normal 99 7 2" xfId="24347"/>
    <cellStyle name="Normal 99 7 2 2" xfId="48886"/>
    <cellStyle name="Normal 99 7 3" xfId="41681"/>
    <cellStyle name="Normal 99 8" xfId="18011"/>
    <cellStyle name="Normal 99 8 2" xfId="25453"/>
    <cellStyle name="Normal 99 8 2 2" xfId="49976"/>
    <cellStyle name="Normal 99 8 3" xfId="42710"/>
    <cellStyle name="Normal 99 9" xfId="19900"/>
    <cellStyle name="Normal 99 9 2" xfId="44474"/>
    <cellStyle name="Normal_New Summary Tables" xfId="133"/>
    <cellStyle name="Normal_Revised CARE Table 5C_033107" xfId="329"/>
    <cellStyle name="Normal_RRM tables" xfId="134"/>
    <cellStyle name="Normal_table 3-6-7 worksheet June2009" xfId="359"/>
    <cellStyle name="Note" xfId="135" builtinId="10" customBuiltin="1"/>
    <cellStyle name="Note 2" xfId="136"/>
    <cellStyle name="Note 2 2" xfId="1887"/>
    <cellStyle name="Note 2 2 10" xfId="27681"/>
    <cellStyle name="Note 2 2 2" xfId="3321"/>
    <cellStyle name="Note 2 2 2 2" xfId="7486"/>
    <cellStyle name="Note 2 2 2 2 2" xfId="26472"/>
    <cellStyle name="Note 2 2 2 2 2 2" xfId="50995"/>
    <cellStyle name="Note 2 2 2 2 3" xfId="18895"/>
    <cellStyle name="Note 2 2 2 2 3 2" xfId="43588"/>
    <cellStyle name="Note 2 2 2 2 4" xfId="11416"/>
    <cellStyle name="Note 2 2 2 2 4 2" xfId="36433"/>
    <cellStyle name="Note 2 2 2 2 5" xfId="32560"/>
    <cellStyle name="Note 2 2 2 3" xfId="5507"/>
    <cellStyle name="Note 2 2 2 3 2" xfId="13469"/>
    <cellStyle name="Note 2 2 2 3 2 2" xfId="38486"/>
    <cellStyle name="Note 2 2 2 3 3" xfId="30629"/>
    <cellStyle name="Note 2 2 2 4" xfId="9473"/>
    <cellStyle name="Note 2 2 2 4 2" xfId="34490"/>
    <cellStyle name="Note 2 2 2 5" xfId="28697"/>
    <cellStyle name="Note 2 2 3" xfId="6446"/>
    <cellStyle name="Note 2 2 3 2" xfId="21215"/>
    <cellStyle name="Note 2 2 3 2 2" xfId="45776"/>
    <cellStyle name="Note 2 2 3 3" xfId="14586"/>
    <cellStyle name="Note 2 2 3 3 2" xfId="39459"/>
    <cellStyle name="Note 2 2 3 4" xfId="10400"/>
    <cellStyle name="Note 2 2 3 4 2" xfId="35417"/>
    <cellStyle name="Note 2 2 3 5" xfId="31544"/>
    <cellStyle name="Note 2 2 4" xfId="4491"/>
    <cellStyle name="Note 2 2 4 2" xfId="22226"/>
    <cellStyle name="Note 2 2 4 2 2" xfId="46785"/>
    <cellStyle name="Note 2 2 4 3" xfId="13470"/>
    <cellStyle name="Note 2 2 4 3 2" xfId="38487"/>
    <cellStyle name="Note 2 2 4 4" xfId="29613"/>
    <cellStyle name="Note 2 2 5" xfId="15872"/>
    <cellStyle name="Note 2 2 5 2" xfId="23248"/>
    <cellStyle name="Note 2 2 5 2 2" xfId="47791"/>
    <cellStyle name="Note 2 2 5 3" xfId="40669"/>
    <cellStyle name="Note 2 2 6" xfId="16932"/>
    <cellStyle name="Note 2 2 6 2" xfId="24350"/>
    <cellStyle name="Note 2 2 6 2 2" xfId="48889"/>
    <cellStyle name="Note 2 2 6 3" xfId="41684"/>
    <cellStyle name="Note 2 2 7" xfId="18014"/>
    <cellStyle name="Note 2 2 7 2" xfId="25456"/>
    <cellStyle name="Note 2 2 7 2 2" xfId="49979"/>
    <cellStyle name="Note 2 2 7 3" xfId="42713"/>
    <cellStyle name="Note 2 2 8" xfId="19903"/>
    <cellStyle name="Note 2 2 8 2" xfId="44477"/>
    <cellStyle name="Note 2 2 9" xfId="8447"/>
    <cellStyle name="Note 2 2 9 2" xfId="33464"/>
    <cellStyle name="Note 2 3" xfId="1888"/>
    <cellStyle name="Note 2 3 10" xfId="27682"/>
    <cellStyle name="Note 2 3 2" xfId="3322"/>
    <cellStyle name="Note 2 3 2 2" xfId="7487"/>
    <cellStyle name="Note 2 3 2 2 2" xfId="26473"/>
    <cellStyle name="Note 2 3 2 2 2 2" xfId="50996"/>
    <cellStyle name="Note 2 3 2 2 3" xfId="18896"/>
    <cellStyle name="Note 2 3 2 2 3 2" xfId="43589"/>
    <cellStyle name="Note 2 3 2 2 4" xfId="11417"/>
    <cellStyle name="Note 2 3 2 2 4 2" xfId="36434"/>
    <cellStyle name="Note 2 3 2 2 5" xfId="32561"/>
    <cellStyle name="Note 2 3 2 3" xfId="5508"/>
    <cellStyle name="Note 2 3 2 3 2" xfId="13471"/>
    <cellStyle name="Note 2 3 2 3 2 2" xfId="38488"/>
    <cellStyle name="Note 2 3 2 3 3" xfId="30630"/>
    <cellStyle name="Note 2 3 2 4" xfId="9474"/>
    <cellStyle name="Note 2 3 2 4 2" xfId="34491"/>
    <cellStyle name="Note 2 3 2 5" xfId="28698"/>
    <cellStyle name="Note 2 3 3" xfId="6447"/>
    <cellStyle name="Note 2 3 3 2" xfId="21216"/>
    <cellStyle name="Note 2 3 3 2 2" xfId="45777"/>
    <cellStyle name="Note 2 3 3 3" xfId="14587"/>
    <cellStyle name="Note 2 3 3 3 2" xfId="39460"/>
    <cellStyle name="Note 2 3 3 4" xfId="10401"/>
    <cellStyle name="Note 2 3 3 4 2" xfId="35418"/>
    <cellStyle name="Note 2 3 3 5" xfId="31545"/>
    <cellStyle name="Note 2 3 4" xfId="4492"/>
    <cellStyle name="Note 2 3 4 2" xfId="22227"/>
    <cellStyle name="Note 2 3 4 2 2" xfId="46786"/>
    <cellStyle name="Note 2 3 4 3" xfId="13472"/>
    <cellStyle name="Note 2 3 4 3 2" xfId="38489"/>
    <cellStyle name="Note 2 3 4 4" xfId="29614"/>
    <cellStyle name="Note 2 3 5" xfId="15873"/>
    <cellStyle name="Note 2 3 5 2" xfId="23249"/>
    <cellStyle name="Note 2 3 5 2 2" xfId="47792"/>
    <cellStyle name="Note 2 3 5 3" xfId="40670"/>
    <cellStyle name="Note 2 3 6" xfId="16933"/>
    <cellStyle name="Note 2 3 6 2" xfId="24351"/>
    <cellStyle name="Note 2 3 6 2 2" xfId="48890"/>
    <cellStyle name="Note 2 3 6 3" xfId="41685"/>
    <cellStyle name="Note 2 3 7" xfId="18015"/>
    <cellStyle name="Note 2 3 7 2" xfId="25457"/>
    <cellStyle name="Note 2 3 7 2 2" xfId="49980"/>
    <cellStyle name="Note 2 3 7 3" xfId="42714"/>
    <cellStyle name="Note 2 3 8" xfId="19904"/>
    <cellStyle name="Note 2 3 8 2" xfId="44478"/>
    <cellStyle name="Note 2 3 9" xfId="8448"/>
    <cellStyle name="Note 2 3 9 2" xfId="33465"/>
    <cellStyle name="Note 2 4" xfId="1886"/>
    <cellStyle name="Note 2 4 10" xfId="27680"/>
    <cellStyle name="Note 2 4 2" xfId="6445"/>
    <cellStyle name="Note 2 4 2 2" xfId="20263"/>
    <cellStyle name="Note 2 4 2 2 2" xfId="44826"/>
    <cellStyle name="Note 2 4 2 3" xfId="13863"/>
    <cellStyle name="Note 2 4 2 3 2" xfId="38770"/>
    <cellStyle name="Note 2 4 2 4" xfId="10399"/>
    <cellStyle name="Note 2 4 2 4 2" xfId="35416"/>
    <cellStyle name="Note 2 4 2 5" xfId="31543"/>
    <cellStyle name="Note 2 4 3" xfId="4490"/>
    <cellStyle name="Note 2 4 3 2" xfId="21214"/>
    <cellStyle name="Note 2 4 3 2 2" xfId="45775"/>
    <cellStyle name="Note 2 4 3 3" xfId="13473"/>
    <cellStyle name="Note 2 4 3 3 2" xfId="38490"/>
    <cellStyle name="Note 2 4 3 4" xfId="29612"/>
    <cellStyle name="Note 2 4 4" xfId="14940"/>
    <cellStyle name="Note 2 4 4 2" xfId="22225"/>
    <cellStyle name="Note 2 4 4 2 2" xfId="46784"/>
    <cellStyle name="Note 2 4 4 3" xfId="39782"/>
    <cellStyle name="Note 2 4 5" xfId="15871"/>
    <cellStyle name="Note 2 4 5 2" xfId="23247"/>
    <cellStyle name="Note 2 4 5 2 2" xfId="47790"/>
    <cellStyle name="Note 2 4 5 3" xfId="40668"/>
    <cellStyle name="Note 2 4 6" xfId="16931"/>
    <cellStyle name="Note 2 4 6 2" xfId="24349"/>
    <cellStyle name="Note 2 4 6 2 2" xfId="48888"/>
    <cellStyle name="Note 2 4 6 3" xfId="41683"/>
    <cellStyle name="Note 2 4 7" xfId="18013"/>
    <cellStyle name="Note 2 4 7 2" xfId="25455"/>
    <cellStyle name="Note 2 4 7 2 2" xfId="49978"/>
    <cellStyle name="Note 2 4 7 3" xfId="42712"/>
    <cellStyle name="Note 2 4 8" xfId="19902"/>
    <cellStyle name="Note 2 4 8 2" xfId="44476"/>
    <cellStyle name="Note 2 4 9" xfId="8446"/>
    <cellStyle name="Note 2 4 9 2" xfId="33463"/>
    <cellStyle name="Note 2 5" xfId="2166"/>
    <cellStyle name="Note 2 6" xfId="2659"/>
    <cellStyle name="Note 2 6 2" xfId="17266"/>
    <cellStyle name="Note 2 6 3" xfId="15172"/>
    <cellStyle name="Note 2 7" xfId="3320"/>
    <cellStyle name="Note 2 7 2" xfId="7485"/>
    <cellStyle name="Note 2 7 2 2" xfId="26471"/>
    <cellStyle name="Note 2 7 2 2 2" xfId="50994"/>
    <cellStyle name="Note 2 7 2 3" xfId="11415"/>
    <cellStyle name="Note 2 7 2 3 2" xfId="36432"/>
    <cellStyle name="Note 2 7 2 4" xfId="32559"/>
    <cellStyle name="Note 2 7 3" xfId="5506"/>
    <cellStyle name="Note 2 7 3 2" xfId="13474"/>
    <cellStyle name="Note 2 7 3 2 2" xfId="38491"/>
    <cellStyle name="Note 2 7 3 3" xfId="30628"/>
    <cellStyle name="Note 2 7 4" xfId="9472"/>
    <cellStyle name="Note 2 7 4 2" xfId="34489"/>
    <cellStyle name="Note 2 7 5" xfId="28696"/>
    <cellStyle name="Note 2 8" xfId="519"/>
    <cellStyle name="Note 3" xfId="1889"/>
    <cellStyle name="Note 3 10" xfId="19905"/>
    <cellStyle name="Note 3 10 2" xfId="44479"/>
    <cellStyle name="Note 3 11" xfId="8449"/>
    <cellStyle name="Note 3 11 2" xfId="33466"/>
    <cellStyle name="Note 3 12" xfId="27683"/>
    <cellStyle name="Note 3 2" xfId="1890"/>
    <cellStyle name="Note 3 2 10" xfId="27684"/>
    <cellStyle name="Note 3 2 2" xfId="3324"/>
    <cellStyle name="Note 3 2 2 2" xfId="7489"/>
    <cellStyle name="Note 3 2 2 2 2" xfId="26475"/>
    <cellStyle name="Note 3 2 2 2 2 2" xfId="50998"/>
    <cellStyle name="Note 3 2 2 2 3" xfId="18898"/>
    <cellStyle name="Note 3 2 2 2 3 2" xfId="43591"/>
    <cellStyle name="Note 3 2 2 2 4" xfId="11419"/>
    <cellStyle name="Note 3 2 2 2 4 2" xfId="36436"/>
    <cellStyle name="Note 3 2 2 2 5" xfId="32563"/>
    <cellStyle name="Note 3 2 2 3" xfId="5510"/>
    <cellStyle name="Note 3 2 2 3 2" xfId="13475"/>
    <cellStyle name="Note 3 2 2 3 2 2" xfId="38492"/>
    <cellStyle name="Note 3 2 2 3 3" xfId="30632"/>
    <cellStyle name="Note 3 2 2 4" xfId="9476"/>
    <cellStyle name="Note 3 2 2 4 2" xfId="34493"/>
    <cellStyle name="Note 3 2 2 5" xfId="28700"/>
    <cellStyle name="Note 3 2 3" xfId="6449"/>
    <cellStyle name="Note 3 2 3 2" xfId="21217"/>
    <cellStyle name="Note 3 2 3 2 2" xfId="45778"/>
    <cellStyle name="Note 3 2 3 3" xfId="14588"/>
    <cellStyle name="Note 3 2 3 3 2" xfId="39461"/>
    <cellStyle name="Note 3 2 3 4" xfId="10403"/>
    <cellStyle name="Note 3 2 3 4 2" xfId="35420"/>
    <cellStyle name="Note 3 2 3 5" xfId="31547"/>
    <cellStyle name="Note 3 2 4" xfId="4494"/>
    <cellStyle name="Note 3 2 4 2" xfId="22229"/>
    <cellStyle name="Note 3 2 4 2 2" xfId="46788"/>
    <cellStyle name="Note 3 2 4 3" xfId="13476"/>
    <cellStyle name="Note 3 2 4 3 2" xfId="38493"/>
    <cellStyle name="Note 3 2 4 4" xfId="29616"/>
    <cellStyle name="Note 3 2 5" xfId="15874"/>
    <cellStyle name="Note 3 2 5 2" xfId="23251"/>
    <cellStyle name="Note 3 2 5 2 2" xfId="47794"/>
    <cellStyle name="Note 3 2 5 3" xfId="40671"/>
    <cellStyle name="Note 3 2 6" xfId="16935"/>
    <cellStyle name="Note 3 2 6 2" xfId="24353"/>
    <cellStyle name="Note 3 2 6 2 2" xfId="48892"/>
    <cellStyle name="Note 3 2 6 3" xfId="41687"/>
    <cellStyle name="Note 3 2 7" xfId="18017"/>
    <cellStyle name="Note 3 2 7 2" xfId="25459"/>
    <cellStyle name="Note 3 2 7 2 2" xfId="49982"/>
    <cellStyle name="Note 3 2 7 3" xfId="42716"/>
    <cellStyle name="Note 3 2 8" xfId="19906"/>
    <cellStyle name="Note 3 2 8 2" xfId="44480"/>
    <cellStyle name="Note 3 2 9" xfId="8450"/>
    <cellStyle name="Note 3 2 9 2" xfId="33467"/>
    <cellStyle name="Note 3 3" xfId="2174"/>
    <cellStyle name="Note 3 4" xfId="2660"/>
    <cellStyle name="Note 3 4 2" xfId="6851"/>
    <cellStyle name="Note 3 4 2 2" xfId="24731"/>
    <cellStyle name="Note 3 4 2 2 2" xfId="49259"/>
    <cellStyle name="Note 3 4 2 3" xfId="17267"/>
    <cellStyle name="Note 3 4 2 3 2" xfId="41999"/>
    <cellStyle name="Note 3 4 2 4" xfId="10782"/>
    <cellStyle name="Note 3 4 2 4 2" xfId="35799"/>
    <cellStyle name="Note 3 4 2 5" xfId="31926"/>
    <cellStyle name="Note 3 4 3" xfId="4873"/>
    <cellStyle name="Note 3 4 3 2" xfId="25838"/>
    <cellStyle name="Note 3 4 3 2 2" xfId="50361"/>
    <cellStyle name="Note 3 4 3 3" xfId="13477"/>
    <cellStyle name="Note 3 4 3 3 2" xfId="38494"/>
    <cellStyle name="Note 3 4 3 4" xfId="29995"/>
    <cellStyle name="Note 3 4 4" xfId="20264"/>
    <cellStyle name="Note 3 4 4 2" xfId="44827"/>
    <cellStyle name="Note 3 4 5" xfId="8836"/>
    <cellStyle name="Note 3 4 5 2" xfId="33853"/>
    <cellStyle name="Note 3 4 6" xfId="28063"/>
    <cellStyle name="Note 3 5" xfId="3323"/>
    <cellStyle name="Note 3 5 2" xfId="7488"/>
    <cellStyle name="Note 3 5 2 2" xfId="26474"/>
    <cellStyle name="Note 3 5 2 2 2" xfId="50997"/>
    <cellStyle name="Note 3 5 2 3" xfId="18897"/>
    <cellStyle name="Note 3 5 2 3 2" xfId="43590"/>
    <cellStyle name="Note 3 5 2 4" xfId="11418"/>
    <cellStyle name="Note 3 5 2 4 2" xfId="36435"/>
    <cellStyle name="Note 3 5 2 5" xfId="32562"/>
    <cellStyle name="Note 3 5 3" xfId="5509"/>
    <cellStyle name="Note 3 5 3 2" xfId="13478"/>
    <cellStyle name="Note 3 5 3 2 2" xfId="38495"/>
    <cellStyle name="Note 3 5 3 3" xfId="30631"/>
    <cellStyle name="Note 3 5 4" xfId="9475"/>
    <cellStyle name="Note 3 5 4 2" xfId="34492"/>
    <cellStyle name="Note 3 5 5" xfId="28699"/>
    <cellStyle name="Note 3 6" xfId="6448"/>
    <cellStyle name="Note 3 6 2" xfId="22228"/>
    <cellStyle name="Note 3 6 2 2" xfId="46787"/>
    <cellStyle name="Note 3 6 3" xfId="14941"/>
    <cellStyle name="Note 3 6 3 2" xfId="39783"/>
    <cellStyle name="Note 3 6 4" xfId="10402"/>
    <cellStyle name="Note 3 6 4 2" xfId="35419"/>
    <cellStyle name="Note 3 6 5" xfId="31546"/>
    <cellStyle name="Note 3 7" xfId="4493"/>
    <cellStyle name="Note 3 7 2" xfId="23250"/>
    <cellStyle name="Note 3 7 2 2" xfId="47793"/>
    <cellStyle name="Note 3 7 3" xfId="13479"/>
    <cellStyle name="Note 3 7 3 2" xfId="38496"/>
    <cellStyle name="Note 3 7 4" xfId="29615"/>
    <cellStyle name="Note 3 8" xfId="16934"/>
    <cellStyle name="Note 3 8 2" xfId="24352"/>
    <cellStyle name="Note 3 8 2 2" xfId="48891"/>
    <cellStyle name="Note 3 8 3" xfId="41686"/>
    <cellStyle name="Note 3 9" xfId="18016"/>
    <cellStyle name="Note 3 9 2" xfId="25458"/>
    <cellStyle name="Note 3 9 2 2" xfId="49981"/>
    <cellStyle name="Note 3 9 3" xfId="42715"/>
    <cellStyle name="Note 4" xfId="1891"/>
    <cellStyle name="Note 4 10" xfId="6450"/>
    <cellStyle name="Note 4 10 2" xfId="25460"/>
    <cellStyle name="Note 4 10 2 2" xfId="49983"/>
    <cellStyle name="Note 4 10 3" xfId="18018"/>
    <cellStyle name="Note 4 10 3 2" xfId="42717"/>
    <cellStyle name="Note 4 10 4" xfId="10404"/>
    <cellStyle name="Note 4 10 4 2" xfId="35421"/>
    <cellStyle name="Note 4 10 5" xfId="31548"/>
    <cellStyle name="Note 4 11" xfId="4495"/>
    <cellStyle name="Note 4 11 2" xfId="13480"/>
    <cellStyle name="Note 4 11 2 2" xfId="38497"/>
    <cellStyle name="Note 4 11 3" xfId="29617"/>
    <cellStyle name="Note 4 12" xfId="8451"/>
    <cellStyle name="Note 4 12 2" xfId="33468"/>
    <cellStyle name="Note 4 13" xfId="27685"/>
    <cellStyle name="Note 4 2" xfId="1892"/>
    <cellStyle name="Note 4 2 10" xfId="8452"/>
    <cellStyle name="Note 4 2 10 2" xfId="33469"/>
    <cellStyle name="Note 4 2 11" xfId="27686"/>
    <cellStyle name="Note 4 2 2" xfId="2307"/>
    <cellStyle name="Note 4 2 2 2" xfId="6657"/>
    <cellStyle name="Note 4 2 2 2 2" xfId="21411"/>
    <cellStyle name="Note 4 2 2 2 2 2" xfId="45970"/>
    <cellStyle name="Note 4 2 2 2 3" xfId="14668"/>
    <cellStyle name="Note 4 2 2 2 3 2" xfId="39532"/>
    <cellStyle name="Note 4 2 2 2 4" xfId="10596"/>
    <cellStyle name="Note 4 2 2 2 4 2" xfId="35613"/>
    <cellStyle name="Note 4 2 2 2 5" xfId="31740"/>
    <cellStyle name="Note 4 2 2 3" xfId="4687"/>
    <cellStyle name="Note 4 2 2 3 2" xfId="22409"/>
    <cellStyle name="Note 4 2 2 3 2 2" xfId="46964"/>
    <cellStyle name="Note 4 2 2 3 3" xfId="13481"/>
    <cellStyle name="Note 4 2 2 3 3 2" xfId="38498"/>
    <cellStyle name="Note 4 2 2 3 4" xfId="29809"/>
    <cellStyle name="Note 4 2 2 4" xfId="16051"/>
    <cellStyle name="Note 4 2 2 4 2" xfId="23442"/>
    <cellStyle name="Note 4 2 2 4 2 2" xfId="47985"/>
    <cellStyle name="Note 4 2 2 4 3" xfId="40846"/>
    <cellStyle name="Note 4 2 2 5" xfId="17116"/>
    <cellStyle name="Note 4 2 2 5 2" xfId="24534"/>
    <cellStyle name="Note 4 2 2 5 2 2" xfId="49073"/>
    <cellStyle name="Note 4 2 2 5 3" xfId="41866"/>
    <cellStyle name="Note 4 2 2 6" xfId="18210"/>
    <cellStyle name="Note 4 2 2 6 2" xfId="25652"/>
    <cellStyle name="Note 4 2 2 6 2 2" xfId="50175"/>
    <cellStyle name="Note 4 2 2 6 3" xfId="42906"/>
    <cellStyle name="Note 4 2 2 7" xfId="20455"/>
    <cellStyle name="Note 4 2 2 7 2" xfId="45016"/>
    <cellStyle name="Note 4 2 2 8" xfId="8643"/>
    <cellStyle name="Note 4 2 2 8 2" xfId="33660"/>
    <cellStyle name="Note 4 2 2 9" xfId="27877"/>
    <cellStyle name="Note 4 2 3" xfId="2423"/>
    <cellStyle name="Note 4 2 3 2" xfId="6760"/>
    <cellStyle name="Note 4 2 3 2 2" xfId="21514"/>
    <cellStyle name="Note 4 2 3 2 2 2" xfId="46073"/>
    <cellStyle name="Note 4 2 3 2 3" xfId="14715"/>
    <cellStyle name="Note 4 2 3 2 3 2" xfId="39579"/>
    <cellStyle name="Note 4 2 3 2 4" xfId="10699"/>
    <cellStyle name="Note 4 2 3 2 4 2" xfId="35716"/>
    <cellStyle name="Note 4 2 3 2 5" xfId="31843"/>
    <cellStyle name="Note 4 2 3 3" xfId="4790"/>
    <cellStyle name="Note 4 2 3 3 2" xfId="22521"/>
    <cellStyle name="Note 4 2 3 3 2 2" xfId="47067"/>
    <cellStyle name="Note 4 2 3 3 3" xfId="13482"/>
    <cellStyle name="Note 4 2 3 3 3 2" xfId="38499"/>
    <cellStyle name="Note 4 2 3 3 4" xfId="29912"/>
    <cellStyle name="Note 4 2 3 4" xfId="16130"/>
    <cellStyle name="Note 4 2 3 4 2" xfId="23545"/>
    <cellStyle name="Note 4 2 3 4 2 2" xfId="48088"/>
    <cellStyle name="Note 4 2 3 4 3" xfId="40925"/>
    <cellStyle name="Note 4 2 3 5" xfId="17219"/>
    <cellStyle name="Note 4 2 3 5 2" xfId="24637"/>
    <cellStyle name="Note 4 2 3 5 2 2" xfId="49176"/>
    <cellStyle name="Note 4 2 3 5 3" xfId="41969"/>
    <cellStyle name="Note 4 2 3 6" xfId="18314"/>
    <cellStyle name="Note 4 2 3 6 2" xfId="25755"/>
    <cellStyle name="Note 4 2 3 6 2 2" xfId="50278"/>
    <cellStyle name="Note 4 2 3 6 3" xfId="43009"/>
    <cellStyle name="Note 4 2 3 7" xfId="20266"/>
    <cellStyle name="Note 4 2 3 7 2" xfId="44829"/>
    <cellStyle name="Note 4 2 3 8" xfId="8746"/>
    <cellStyle name="Note 4 2 3 8 2" xfId="33763"/>
    <cellStyle name="Note 4 2 3 9" xfId="27980"/>
    <cellStyle name="Note 4 2 4" xfId="2507"/>
    <cellStyle name="Note 4 2 4 2" xfId="6832"/>
    <cellStyle name="Note 4 2 4 2 2" xfId="23618"/>
    <cellStyle name="Note 4 2 4 2 2 2" xfId="48159"/>
    <cellStyle name="Note 4 2 4 2 3" xfId="16191"/>
    <cellStyle name="Note 4 2 4 2 3 2" xfId="40977"/>
    <cellStyle name="Note 4 2 4 2 4" xfId="10770"/>
    <cellStyle name="Note 4 2 4 2 4 2" xfId="35787"/>
    <cellStyle name="Note 4 2 4 2 5" xfId="31914"/>
    <cellStyle name="Note 4 2 4 3" xfId="4861"/>
    <cellStyle name="Note 4 2 4 3 2" xfId="24708"/>
    <cellStyle name="Note 4 2 4 3 2 2" xfId="49247"/>
    <cellStyle name="Note 4 2 4 3 3" xfId="13483"/>
    <cellStyle name="Note 4 2 4 3 3 2" xfId="38500"/>
    <cellStyle name="Note 4 2 4 3 4" xfId="29983"/>
    <cellStyle name="Note 4 2 4 4" xfId="18371"/>
    <cellStyle name="Note 4 2 4 4 2" xfId="25826"/>
    <cellStyle name="Note 4 2 4 4 2 2" xfId="50349"/>
    <cellStyle name="Note 4 2 4 4 3" xfId="43066"/>
    <cellStyle name="Note 4 2 4 5" xfId="21219"/>
    <cellStyle name="Note 4 2 4 5 2" xfId="45780"/>
    <cellStyle name="Note 4 2 4 6" xfId="8817"/>
    <cellStyle name="Note 4 2 4 6 2" xfId="33834"/>
    <cellStyle name="Note 4 2 4 7" xfId="28051"/>
    <cellStyle name="Note 4 2 5" xfId="3326"/>
    <cellStyle name="Note 4 2 5 2" xfId="7491"/>
    <cellStyle name="Note 4 2 5 2 2" xfId="26477"/>
    <cellStyle name="Note 4 2 5 2 2 2" xfId="51000"/>
    <cellStyle name="Note 4 2 5 2 3" xfId="18900"/>
    <cellStyle name="Note 4 2 5 2 3 2" xfId="43593"/>
    <cellStyle name="Note 4 2 5 2 4" xfId="11421"/>
    <cellStyle name="Note 4 2 5 2 4 2" xfId="36438"/>
    <cellStyle name="Note 4 2 5 2 5" xfId="32565"/>
    <cellStyle name="Note 4 2 5 3" xfId="5512"/>
    <cellStyle name="Note 4 2 5 3 2" xfId="13484"/>
    <cellStyle name="Note 4 2 5 3 2 2" xfId="38501"/>
    <cellStyle name="Note 4 2 5 3 3" xfId="30634"/>
    <cellStyle name="Note 4 2 5 4" xfId="9478"/>
    <cellStyle name="Note 4 2 5 4 2" xfId="34495"/>
    <cellStyle name="Note 4 2 5 5" xfId="28702"/>
    <cellStyle name="Note 4 2 6" xfId="3407"/>
    <cellStyle name="Note 4 2 6 2" xfId="7559"/>
    <cellStyle name="Note 4 2 6 2 2" xfId="26546"/>
    <cellStyle name="Note 4 2 6 2 2 2" xfId="51068"/>
    <cellStyle name="Note 4 2 6 2 3" xfId="18945"/>
    <cellStyle name="Note 4 2 6 2 3 2" xfId="43638"/>
    <cellStyle name="Note 4 2 6 2 4" xfId="11489"/>
    <cellStyle name="Note 4 2 6 2 4 2" xfId="36506"/>
    <cellStyle name="Note 4 2 6 2 5" xfId="32633"/>
    <cellStyle name="Note 4 2 6 3" xfId="5580"/>
    <cellStyle name="Note 4 2 6 3 2" xfId="13485"/>
    <cellStyle name="Note 4 2 6 3 2 2" xfId="38502"/>
    <cellStyle name="Note 4 2 6 3 3" xfId="30702"/>
    <cellStyle name="Note 4 2 6 4" xfId="9555"/>
    <cellStyle name="Note 4 2 6 4 2" xfId="34572"/>
    <cellStyle name="Note 4 2 6 5" xfId="28770"/>
    <cellStyle name="Note 4 2 7" xfId="3515"/>
    <cellStyle name="Note 4 2 7 2" xfId="7653"/>
    <cellStyle name="Note 4 2 7 2 2" xfId="24355"/>
    <cellStyle name="Note 4 2 7 2 2 2" xfId="48894"/>
    <cellStyle name="Note 4 2 7 2 3" xfId="11583"/>
    <cellStyle name="Note 4 2 7 2 3 2" xfId="36600"/>
    <cellStyle name="Note 4 2 7 2 4" xfId="32727"/>
    <cellStyle name="Note 4 2 7 3" xfId="5674"/>
    <cellStyle name="Note 4 2 7 3 2" xfId="13486"/>
    <cellStyle name="Note 4 2 7 3 2 2" xfId="38503"/>
    <cellStyle name="Note 4 2 7 3 3" xfId="30796"/>
    <cellStyle name="Note 4 2 7 4" xfId="9650"/>
    <cellStyle name="Note 4 2 7 4 2" xfId="34667"/>
    <cellStyle name="Note 4 2 7 5" xfId="28864"/>
    <cellStyle name="Note 4 2 8" xfId="6451"/>
    <cellStyle name="Note 4 2 8 2" xfId="25461"/>
    <cellStyle name="Note 4 2 8 2 2" xfId="49984"/>
    <cellStyle name="Note 4 2 8 3" xfId="18019"/>
    <cellStyle name="Note 4 2 8 3 2" xfId="42718"/>
    <cellStyle name="Note 4 2 8 4" xfId="10405"/>
    <cellStyle name="Note 4 2 8 4 2" xfId="35422"/>
    <cellStyle name="Note 4 2 8 5" xfId="31549"/>
    <cellStyle name="Note 4 2 9" xfId="4496"/>
    <cellStyle name="Note 4 2 9 2" xfId="13487"/>
    <cellStyle name="Note 4 2 9 2 2" xfId="38504"/>
    <cellStyle name="Note 4 2 9 3" xfId="29618"/>
    <cellStyle name="Note 4 3" xfId="2121"/>
    <cellStyle name="Note 4 3 10" xfId="27773"/>
    <cellStyle name="Note 4 3 2" xfId="6551"/>
    <cellStyle name="Note 4 3 2 2" xfId="20350"/>
    <cellStyle name="Note 4 3 2 2 2" xfId="44912"/>
    <cellStyle name="Note 4 3 2 3" xfId="13922"/>
    <cellStyle name="Note 4 3 2 3 2" xfId="38818"/>
    <cellStyle name="Note 4 3 2 4" xfId="10492"/>
    <cellStyle name="Note 4 3 2 4 2" xfId="35509"/>
    <cellStyle name="Note 4 3 2 5" xfId="31636"/>
    <cellStyle name="Note 4 3 3" xfId="4583"/>
    <cellStyle name="Note 4 3 3 2" xfId="21306"/>
    <cellStyle name="Note 4 3 3 2 2" xfId="45866"/>
    <cellStyle name="Note 4 3 3 3" xfId="13488"/>
    <cellStyle name="Note 4 3 3 3 2" xfId="38505"/>
    <cellStyle name="Note 4 3 3 4" xfId="29705"/>
    <cellStyle name="Note 4 3 4" xfId="15012"/>
    <cellStyle name="Note 4 3 4 2" xfId="22304"/>
    <cellStyle name="Note 4 3 4 2 2" xfId="46863"/>
    <cellStyle name="Note 4 3 4 3" xfId="39854"/>
    <cellStyle name="Note 4 3 5" xfId="15949"/>
    <cellStyle name="Note 4 3 5 2" xfId="23338"/>
    <cellStyle name="Note 4 3 5 2 2" xfId="47881"/>
    <cellStyle name="Note 4 3 5 3" xfId="40745"/>
    <cellStyle name="Note 4 3 6" xfId="17012"/>
    <cellStyle name="Note 4 3 6 2" xfId="24430"/>
    <cellStyle name="Note 4 3 6 2 2" xfId="48969"/>
    <cellStyle name="Note 4 3 6 3" xfId="41762"/>
    <cellStyle name="Note 4 3 7" xfId="18109"/>
    <cellStyle name="Note 4 3 7 2" xfId="25548"/>
    <cellStyle name="Note 4 3 7 2 2" xfId="50071"/>
    <cellStyle name="Note 4 3 7 3" xfId="42805"/>
    <cellStyle name="Note 4 3 8" xfId="19987"/>
    <cellStyle name="Note 4 3 8 2" xfId="44555"/>
    <cellStyle name="Note 4 3 9" xfId="8539"/>
    <cellStyle name="Note 4 3 9 2" xfId="33556"/>
    <cellStyle name="Note 4 4" xfId="2277"/>
    <cellStyle name="Note 4 4 2" xfId="6631"/>
    <cellStyle name="Note 4 4 2 2" xfId="21385"/>
    <cellStyle name="Note 4 4 2 2 2" xfId="45944"/>
    <cellStyle name="Note 4 4 2 3" xfId="14645"/>
    <cellStyle name="Note 4 4 2 3 2" xfId="39511"/>
    <cellStyle name="Note 4 4 2 4" xfId="10570"/>
    <cellStyle name="Note 4 4 2 4 2" xfId="35587"/>
    <cellStyle name="Note 4 4 2 5" xfId="31714"/>
    <cellStyle name="Note 4 4 3" xfId="4661"/>
    <cellStyle name="Note 4 4 3 2" xfId="22381"/>
    <cellStyle name="Note 4 4 3 2 2" xfId="46938"/>
    <cellStyle name="Note 4 4 3 3" xfId="13489"/>
    <cellStyle name="Note 4 4 3 3 2" xfId="38506"/>
    <cellStyle name="Note 4 4 3 4" xfId="29783"/>
    <cellStyle name="Note 4 4 4" xfId="16025"/>
    <cellStyle name="Note 4 4 4 2" xfId="23416"/>
    <cellStyle name="Note 4 4 4 2 2" xfId="47959"/>
    <cellStyle name="Note 4 4 4 3" xfId="40820"/>
    <cellStyle name="Note 4 4 5" xfId="17090"/>
    <cellStyle name="Note 4 4 5 2" xfId="24508"/>
    <cellStyle name="Note 4 4 5 2 2" xfId="49047"/>
    <cellStyle name="Note 4 4 5 3" xfId="41840"/>
    <cellStyle name="Note 4 4 6" xfId="18184"/>
    <cellStyle name="Note 4 4 6 2" xfId="25626"/>
    <cellStyle name="Note 4 4 6 2 2" xfId="50149"/>
    <cellStyle name="Note 4 4 6 3" xfId="42880"/>
    <cellStyle name="Note 4 4 7" xfId="20429"/>
    <cellStyle name="Note 4 4 7 2" xfId="44990"/>
    <cellStyle name="Note 4 4 8" xfId="8617"/>
    <cellStyle name="Note 4 4 8 2" xfId="33634"/>
    <cellStyle name="Note 4 4 9" xfId="27851"/>
    <cellStyle name="Note 4 5" xfId="2392"/>
    <cellStyle name="Note 4 5 2" xfId="6733"/>
    <cellStyle name="Note 4 5 2 2" xfId="21487"/>
    <cellStyle name="Note 4 5 2 2 2" xfId="46046"/>
    <cellStyle name="Note 4 5 2 3" xfId="14700"/>
    <cellStyle name="Note 4 5 2 3 2" xfId="39564"/>
    <cellStyle name="Note 4 5 2 4" xfId="10672"/>
    <cellStyle name="Note 4 5 2 4 2" xfId="35689"/>
    <cellStyle name="Note 4 5 2 5" xfId="31816"/>
    <cellStyle name="Note 4 5 3" xfId="4763"/>
    <cellStyle name="Note 4 5 3 2" xfId="22492"/>
    <cellStyle name="Note 4 5 3 2 2" xfId="47040"/>
    <cellStyle name="Note 4 5 3 3" xfId="13490"/>
    <cellStyle name="Note 4 5 3 3 2" xfId="38507"/>
    <cellStyle name="Note 4 5 3 4" xfId="29885"/>
    <cellStyle name="Note 4 5 4" xfId="16115"/>
    <cellStyle name="Note 4 5 4 2" xfId="23518"/>
    <cellStyle name="Note 4 5 4 2 2" xfId="48061"/>
    <cellStyle name="Note 4 5 4 3" xfId="40910"/>
    <cellStyle name="Note 4 5 5" xfId="17192"/>
    <cellStyle name="Note 4 5 5 2" xfId="24610"/>
    <cellStyle name="Note 4 5 5 2 2" xfId="49149"/>
    <cellStyle name="Note 4 5 5 3" xfId="41942"/>
    <cellStyle name="Note 4 5 6" xfId="18286"/>
    <cellStyle name="Note 4 5 6 2" xfId="25728"/>
    <cellStyle name="Note 4 5 6 2 2" xfId="50251"/>
    <cellStyle name="Note 4 5 6 3" xfId="42982"/>
    <cellStyle name="Note 4 5 7" xfId="20265"/>
    <cellStyle name="Note 4 5 7 2" xfId="44828"/>
    <cellStyle name="Note 4 5 8" xfId="8719"/>
    <cellStyle name="Note 4 5 8 2" xfId="33736"/>
    <cellStyle name="Note 4 5 9" xfId="27953"/>
    <cellStyle name="Note 4 6" xfId="2480"/>
    <cellStyle name="Note 4 6 2" xfId="6807"/>
    <cellStyle name="Note 4 6 2 2" xfId="23594"/>
    <cellStyle name="Note 4 6 2 2 2" xfId="48135"/>
    <cellStyle name="Note 4 6 2 3" xfId="16170"/>
    <cellStyle name="Note 4 6 2 3 2" xfId="40959"/>
    <cellStyle name="Note 4 6 2 4" xfId="10746"/>
    <cellStyle name="Note 4 6 2 4 2" xfId="35763"/>
    <cellStyle name="Note 4 6 2 5" xfId="31890"/>
    <cellStyle name="Note 4 6 3" xfId="4837"/>
    <cellStyle name="Note 4 6 3 2" xfId="24684"/>
    <cellStyle name="Note 4 6 3 2 2" xfId="49223"/>
    <cellStyle name="Note 4 6 3 3" xfId="13491"/>
    <cellStyle name="Note 4 6 3 3 2" xfId="38508"/>
    <cellStyle name="Note 4 6 3 4" xfId="29959"/>
    <cellStyle name="Note 4 6 4" xfId="18353"/>
    <cellStyle name="Note 4 6 4 2" xfId="25802"/>
    <cellStyle name="Note 4 6 4 2 2" xfId="50325"/>
    <cellStyle name="Note 4 6 4 3" xfId="43048"/>
    <cellStyle name="Note 4 6 5" xfId="21218"/>
    <cellStyle name="Note 4 6 5 2" xfId="45779"/>
    <cellStyle name="Note 4 6 6" xfId="8793"/>
    <cellStyle name="Note 4 6 6 2" xfId="33810"/>
    <cellStyle name="Note 4 6 7" xfId="28027"/>
    <cellStyle name="Note 4 7" xfId="3325"/>
    <cellStyle name="Note 4 7 2" xfId="7490"/>
    <cellStyle name="Note 4 7 2 2" xfId="26476"/>
    <cellStyle name="Note 4 7 2 2 2" xfId="50999"/>
    <cellStyle name="Note 4 7 2 3" xfId="18899"/>
    <cellStyle name="Note 4 7 2 3 2" xfId="43592"/>
    <cellStyle name="Note 4 7 2 4" xfId="11420"/>
    <cellStyle name="Note 4 7 2 4 2" xfId="36437"/>
    <cellStyle name="Note 4 7 2 5" xfId="32564"/>
    <cellStyle name="Note 4 7 3" xfId="5511"/>
    <cellStyle name="Note 4 7 3 2" xfId="13492"/>
    <cellStyle name="Note 4 7 3 2 2" xfId="38509"/>
    <cellStyle name="Note 4 7 3 3" xfId="30633"/>
    <cellStyle name="Note 4 7 4" xfId="9477"/>
    <cellStyle name="Note 4 7 4 2" xfId="34494"/>
    <cellStyle name="Note 4 7 5" xfId="28701"/>
    <cellStyle name="Note 4 8" xfId="3384"/>
    <cellStyle name="Note 4 8 2" xfId="7540"/>
    <cellStyle name="Note 4 8 2 2" xfId="26527"/>
    <cellStyle name="Note 4 8 2 2 2" xfId="51049"/>
    <cellStyle name="Note 4 8 2 3" xfId="18932"/>
    <cellStyle name="Note 4 8 2 3 2" xfId="43625"/>
    <cellStyle name="Note 4 8 2 4" xfId="11470"/>
    <cellStyle name="Note 4 8 2 4 2" xfId="36487"/>
    <cellStyle name="Note 4 8 2 5" xfId="32614"/>
    <cellStyle name="Note 4 8 3" xfId="5561"/>
    <cellStyle name="Note 4 8 3 2" xfId="13493"/>
    <cellStyle name="Note 4 8 3 2 2" xfId="38510"/>
    <cellStyle name="Note 4 8 3 3" xfId="30683"/>
    <cellStyle name="Note 4 8 4" xfId="9532"/>
    <cellStyle name="Note 4 8 4 2" xfId="34549"/>
    <cellStyle name="Note 4 8 5" xfId="28751"/>
    <cellStyle name="Note 4 9" xfId="3479"/>
    <cellStyle name="Note 4 9 2" xfId="7619"/>
    <cellStyle name="Note 4 9 2 2" xfId="24354"/>
    <cellStyle name="Note 4 9 2 2 2" xfId="48893"/>
    <cellStyle name="Note 4 9 2 3" xfId="11549"/>
    <cellStyle name="Note 4 9 2 3 2" xfId="36566"/>
    <cellStyle name="Note 4 9 2 4" xfId="32693"/>
    <cellStyle name="Note 4 9 3" xfId="5640"/>
    <cellStyle name="Note 4 9 3 2" xfId="13494"/>
    <cellStyle name="Note 4 9 3 2 2" xfId="38511"/>
    <cellStyle name="Note 4 9 3 3" xfId="30762"/>
    <cellStyle name="Note 4 9 4" xfId="9616"/>
    <cellStyle name="Note 4 9 4 2" xfId="34633"/>
    <cellStyle name="Note 4 9 5" xfId="28830"/>
    <cellStyle name="Note 5" xfId="1893"/>
    <cellStyle name="Note 6" xfId="15153"/>
    <cellStyle name="Output" xfId="137" builtinId="21" customBuiltin="1"/>
    <cellStyle name="Output 2" xfId="520"/>
    <cellStyle name="Output 2 2" xfId="1894"/>
    <cellStyle name="Output 2 3" xfId="2167"/>
    <cellStyle name="Output 2 4" xfId="2661"/>
    <cellStyle name="Output 2 5" xfId="26818"/>
    <cellStyle name="Output 3" xfId="1895"/>
    <cellStyle name="Output 4" xfId="1896"/>
    <cellStyle name="Output 5" xfId="2075"/>
    <cellStyle name="Percent" xfId="138" builtinId="5"/>
    <cellStyle name="Percent [2]" xfId="139"/>
    <cellStyle name="Percent [2] 2" xfId="140"/>
    <cellStyle name="Percent [2] 2 2" xfId="141"/>
    <cellStyle name="Percent [2] 2 2 2" xfId="522"/>
    <cellStyle name="Percent [2] 2 3" xfId="142"/>
    <cellStyle name="Percent [2] 2 3 2" xfId="2662"/>
    <cellStyle name="Percent [2] 2 4" xfId="521"/>
    <cellStyle name="Percent [2] 3" xfId="143"/>
    <cellStyle name="Percent [2] 3 2" xfId="144"/>
    <cellStyle name="Percent [2] 3 2 2" xfId="3744"/>
    <cellStyle name="Percent [2] 3 3" xfId="523"/>
    <cellStyle name="Percent [2] 4" xfId="145"/>
    <cellStyle name="Percent [2] 4 2" xfId="3745"/>
    <cellStyle name="Percent 10" xfId="146"/>
    <cellStyle name="Percent 10 2" xfId="525"/>
    <cellStyle name="Percent 10 3" xfId="524"/>
    <cellStyle name="Percent 100" xfId="16227"/>
    <cellStyle name="Percent 101" xfId="17274"/>
    <cellStyle name="Percent 102" xfId="16396"/>
    <cellStyle name="Percent 103" xfId="17271"/>
    <cellStyle name="Percent 104" xfId="17283"/>
    <cellStyle name="Percent 105" xfId="16398"/>
    <cellStyle name="Percent 106" xfId="16397"/>
    <cellStyle name="Percent 107" xfId="17272"/>
    <cellStyle name="Percent 108" xfId="17288"/>
    <cellStyle name="Percent 109" xfId="17286"/>
    <cellStyle name="Percent 11" xfId="526"/>
    <cellStyle name="Percent 110" xfId="17277"/>
    <cellStyle name="Percent 111" xfId="17275"/>
    <cellStyle name="Percent 112" xfId="17287"/>
    <cellStyle name="Percent 113" xfId="16222"/>
    <cellStyle name="Percent 114" xfId="16955"/>
    <cellStyle name="Percent 115" xfId="16221"/>
    <cellStyle name="Percent 116" xfId="16801"/>
    <cellStyle name="Percent 117" xfId="16224"/>
    <cellStyle name="Percent 118" xfId="17297"/>
    <cellStyle name="Percent 119" xfId="18288"/>
    <cellStyle name="Percent 12" xfId="527"/>
    <cellStyle name="Percent 120" xfId="18970"/>
    <cellStyle name="Percent 121" xfId="17296"/>
    <cellStyle name="Percent 122" xfId="17339"/>
    <cellStyle name="Percent 123" xfId="18962"/>
    <cellStyle name="Percent 124" xfId="18973"/>
    <cellStyle name="Percent 125" xfId="18034"/>
    <cellStyle name="Percent 126" xfId="18964"/>
    <cellStyle name="Percent 127" xfId="18977"/>
    <cellStyle name="Percent 128" xfId="17289"/>
    <cellStyle name="Percent 129" xfId="18972"/>
    <cellStyle name="Percent 13" xfId="528"/>
    <cellStyle name="Percent 130" xfId="17481"/>
    <cellStyle name="Percent 131" xfId="18974"/>
    <cellStyle name="Percent 132" xfId="18965"/>
    <cellStyle name="Percent 133" xfId="18041"/>
    <cellStyle name="Percent 134" xfId="18961"/>
    <cellStyle name="Percent 135" xfId="18979"/>
    <cellStyle name="Percent 136" xfId="26616"/>
    <cellStyle name="Percent 137" xfId="26592"/>
    <cellStyle name="Percent 138" xfId="26602"/>
    <cellStyle name="Percent 139" xfId="26591"/>
    <cellStyle name="Percent 14" xfId="529"/>
    <cellStyle name="Percent 140" xfId="26605"/>
    <cellStyle name="Percent 141" xfId="26590"/>
    <cellStyle name="Percent 142" xfId="26613"/>
    <cellStyle name="Percent 143" xfId="26593"/>
    <cellStyle name="Percent 144" xfId="26614"/>
    <cellStyle name="Percent 145" xfId="26589"/>
    <cellStyle name="Percent 146" xfId="26615"/>
    <cellStyle name="Percent 147" xfId="19017"/>
    <cellStyle name="Percent 148" xfId="23629"/>
    <cellStyle name="Percent 149" xfId="20044"/>
    <cellStyle name="Percent 15" xfId="530"/>
    <cellStyle name="Percent 15 2" xfId="1900"/>
    <cellStyle name="Percent 150" xfId="26768"/>
    <cellStyle name="Percent 151" xfId="26864"/>
    <cellStyle name="Percent 152" xfId="26727"/>
    <cellStyle name="Percent 153" xfId="26844"/>
    <cellStyle name="Percent 154" xfId="26801"/>
    <cellStyle name="Percent 155" xfId="21232"/>
    <cellStyle name="Percent 156" xfId="26687"/>
    <cellStyle name="Percent 157" xfId="26647"/>
    <cellStyle name="Percent 158" xfId="26840"/>
    <cellStyle name="Percent 159" xfId="24721"/>
    <cellStyle name="Percent 16" xfId="531"/>
    <cellStyle name="Percent 160" xfId="26831"/>
    <cellStyle name="Percent 161" xfId="26895"/>
    <cellStyle name="Percent 162" xfId="26821"/>
    <cellStyle name="Percent 163" xfId="26898"/>
    <cellStyle name="Percent 164" xfId="26814"/>
    <cellStyle name="Percent 165" xfId="26883"/>
    <cellStyle name="Percent 166" xfId="26896"/>
    <cellStyle name="Percent 17" xfId="744"/>
    <cellStyle name="Percent 18" xfId="745"/>
    <cellStyle name="Percent 19" xfId="746"/>
    <cellStyle name="Percent 19 2" xfId="1901"/>
    <cellStyle name="Percent 19 2 10" xfId="27687"/>
    <cellStyle name="Percent 19 2 2" xfId="6452"/>
    <cellStyle name="Percent 19 2 2 2" xfId="20267"/>
    <cellStyle name="Percent 19 2 2 2 2" xfId="44830"/>
    <cellStyle name="Percent 19 2 2 3" xfId="13864"/>
    <cellStyle name="Percent 19 2 2 3 2" xfId="38771"/>
    <cellStyle name="Percent 19 2 2 4" xfId="10406"/>
    <cellStyle name="Percent 19 2 2 4 2" xfId="35423"/>
    <cellStyle name="Percent 19 2 2 5" xfId="31550"/>
    <cellStyle name="Percent 19 2 3" xfId="4497"/>
    <cellStyle name="Percent 19 2 3 2" xfId="21220"/>
    <cellStyle name="Percent 19 2 3 2 2" xfId="45781"/>
    <cellStyle name="Percent 19 2 3 3" xfId="13495"/>
    <cellStyle name="Percent 19 2 3 3 2" xfId="38512"/>
    <cellStyle name="Percent 19 2 3 4" xfId="29619"/>
    <cellStyle name="Percent 19 2 4" xfId="14942"/>
    <cellStyle name="Percent 19 2 4 2" xfId="22230"/>
    <cellStyle name="Percent 19 2 4 2 2" xfId="46789"/>
    <cellStyle name="Percent 19 2 4 3" xfId="39784"/>
    <cellStyle name="Percent 19 2 5" xfId="15875"/>
    <cellStyle name="Percent 19 2 5 2" xfId="23252"/>
    <cellStyle name="Percent 19 2 5 2 2" xfId="47795"/>
    <cellStyle name="Percent 19 2 5 3" xfId="40672"/>
    <cellStyle name="Percent 19 2 6" xfId="16936"/>
    <cellStyle name="Percent 19 2 6 2" xfId="24356"/>
    <cellStyle name="Percent 19 2 6 2 2" xfId="48895"/>
    <cellStyle name="Percent 19 2 6 3" xfId="41688"/>
    <cellStyle name="Percent 19 2 7" xfId="18020"/>
    <cellStyle name="Percent 19 2 7 2" xfId="25462"/>
    <cellStyle name="Percent 19 2 7 2 2" xfId="49985"/>
    <cellStyle name="Percent 19 2 7 3" xfId="42719"/>
    <cellStyle name="Percent 19 2 8" xfId="19908"/>
    <cellStyle name="Percent 19 2 8 2" xfId="44481"/>
    <cellStyle name="Percent 19 2 9" xfId="8453"/>
    <cellStyle name="Percent 19 2 9 2" xfId="33470"/>
    <cellStyle name="Percent 19 3" xfId="3328"/>
    <cellStyle name="Percent 19 3 2" xfId="7492"/>
    <cellStyle name="Percent 19 3 2 2" xfId="26478"/>
    <cellStyle name="Percent 19 3 2 2 2" xfId="51001"/>
    <cellStyle name="Percent 19 3 2 3" xfId="11422"/>
    <cellStyle name="Percent 19 3 2 3 2" xfId="36439"/>
    <cellStyle name="Percent 19 3 2 4" xfId="32566"/>
    <cellStyle name="Percent 19 3 3" xfId="5513"/>
    <cellStyle name="Percent 19 3 3 2" xfId="13496"/>
    <cellStyle name="Percent 19 3 3 2 2" xfId="38513"/>
    <cellStyle name="Percent 19 3 3 3" xfId="30635"/>
    <cellStyle name="Percent 19 3 4" xfId="9479"/>
    <cellStyle name="Percent 19 3 4 2" xfId="34496"/>
    <cellStyle name="Percent 19 3 5" xfId="28703"/>
    <cellStyle name="Percent 19 4" xfId="26748"/>
    <cellStyle name="Percent 2" xfId="147"/>
    <cellStyle name="Percent 2 2" xfId="148"/>
    <cellStyle name="Percent 2 2 2" xfId="1902"/>
    <cellStyle name="Percent 2 2 2 10" xfId="8454"/>
    <cellStyle name="Percent 2 2 2 10 2" xfId="33471"/>
    <cellStyle name="Percent 2 2 2 11" xfId="27688"/>
    <cellStyle name="Percent 2 2 2 2" xfId="2176"/>
    <cellStyle name="Percent 2 2 2 3" xfId="2663"/>
    <cellStyle name="Percent 2 2 2 3 2" xfId="6852"/>
    <cellStyle name="Percent 2 2 2 3 2 2" xfId="24732"/>
    <cellStyle name="Percent 2 2 2 3 2 2 2" xfId="49260"/>
    <cellStyle name="Percent 2 2 2 3 2 3" xfId="17268"/>
    <cellStyle name="Percent 2 2 2 3 2 3 2" xfId="42000"/>
    <cellStyle name="Percent 2 2 2 3 2 4" xfId="10783"/>
    <cellStyle name="Percent 2 2 2 3 2 4 2" xfId="35800"/>
    <cellStyle name="Percent 2 2 2 3 2 5" xfId="31927"/>
    <cellStyle name="Percent 2 2 2 3 3" xfId="4874"/>
    <cellStyle name="Percent 2 2 2 3 3 2" xfId="25839"/>
    <cellStyle name="Percent 2 2 2 3 3 2 2" xfId="50362"/>
    <cellStyle name="Percent 2 2 2 3 3 3" xfId="13497"/>
    <cellStyle name="Percent 2 2 2 3 3 3 2" xfId="38514"/>
    <cellStyle name="Percent 2 2 2 3 3 4" xfId="29996"/>
    <cellStyle name="Percent 2 2 2 3 4" xfId="20268"/>
    <cellStyle name="Percent 2 2 2 3 4 2" xfId="44831"/>
    <cellStyle name="Percent 2 2 2 3 5" xfId="8837"/>
    <cellStyle name="Percent 2 2 2 3 5 2" xfId="33854"/>
    <cellStyle name="Percent 2 2 2 3 6" xfId="28064"/>
    <cellStyle name="Percent 2 2 2 4" xfId="3329"/>
    <cellStyle name="Percent 2 2 2 4 2" xfId="7493"/>
    <cellStyle name="Percent 2 2 2 4 2 2" xfId="26479"/>
    <cellStyle name="Percent 2 2 2 4 2 2 2" xfId="51002"/>
    <cellStyle name="Percent 2 2 2 4 2 3" xfId="18901"/>
    <cellStyle name="Percent 2 2 2 4 2 3 2" xfId="43594"/>
    <cellStyle name="Percent 2 2 2 4 2 4" xfId="11423"/>
    <cellStyle name="Percent 2 2 2 4 2 4 2" xfId="36440"/>
    <cellStyle name="Percent 2 2 2 4 2 5" xfId="32567"/>
    <cellStyle name="Percent 2 2 2 4 3" xfId="5514"/>
    <cellStyle name="Percent 2 2 2 4 3 2" xfId="13498"/>
    <cellStyle name="Percent 2 2 2 4 3 2 2" xfId="38515"/>
    <cellStyle name="Percent 2 2 2 4 3 3" xfId="30636"/>
    <cellStyle name="Percent 2 2 2 4 4" xfId="9480"/>
    <cellStyle name="Percent 2 2 2 4 4 2" xfId="34497"/>
    <cellStyle name="Percent 2 2 2 4 5" xfId="28704"/>
    <cellStyle name="Percent 2 2 2 5" xfId="6453"/>
    <cellStyle name="Percent 2 2 2 5 2" xfId="22231"/>
    <cellStyle name="Percent 2 2 2 5 2 2" xfId="46790"/>
    <cellStyle name="Percent 2 2 2 5 3" xfId="14943"/>
    <cellStyle name="Percent 2 2 2 5 3 2" xfId="39785"/>
    <cellStyle name="Percent 2 2 2 5 4" xfId="10407"/>
    <cellStyle name="Percent 2 2 2 5 4 2" xfId="35424"/>
    <cellStyle name="Percent 2 2 2 5 5" xfId="31551"/>
    <cellStyle name="Percent 2 2 2 6" xfId="4498"/>
    <cellStyle name="Percent 2 2 2 6 2" xfId="23253"/>
    <cellStyle name="Percent 2 2 2 6 2 2" xfId="47796"/>
    <cellStyle name="Percent 2 2 2 6 3" xfId="13499"/>
    <cellStyle name="Percent 2 2 2 6 3 2" xfId="38516"/>
    <cellStyle name="Percent 2 2 2 6 4" xfId="29620"/>
    <cellStyle name="Percent 2 2 2 7" xfId="16937"/>
    <cellStyle name="Percent 2 2 2 7 2" xfId="24357"/>
    <cellStyle name="Percent 2 2 2 7 2 2" xfId="48896"/>
    <cellStyle name="Percent 2 2 2 7 3" xfId="41689"/>
    <cellStyle name="Percent 2 2 2 8" xfId="18021"/>
    <cellStyle name="Percent 2 2 2 8 2" xfId="25463"/>
    <cellStyle name="Percent 2 2 2 8 2 2" xfId="49986"/>
    <cellStyle name="Percent 2 2 2 8 3" xfId="42720"/>
    <cellStyle name="Percent 2 2 2 9" xfId="19909"/>
    <cellStyle name="Percent 2 2 2 9 2" xfId="44482"/>
    <cellStyle name="Percent 2 2 3" xfId="533"/>
    <cellStyle name="Percent 2 3" xfId="149"/>
    <cellStyle name="Percent 2 3 2" xfId="1903"/>
    <cellStyle name="Percent 2 3 2 10" xfId="27689"/>
    <cellStyle name="Percent 2 3 2 2" xfId="6454"/>
    <cellStyle name="Percent 2 3 2 2 2" xfId="20269"/>
    <cellStyle name="Percent 2 3 2 2 2 2" xfId="44832"/>
    <cellStyle name="Percent 2 3 2 2 3" xfId="13865"/>
    <cellStyle name="Percent 2 3 2 2 3 2" xfId="38772"/>
    <cellStyle name="Percent 2 3 2 2 4" xfId="10408"/>
    <cellStyle name="Percent 2 3 2 2 4 2" xfId="35425"/>
    <cellStyle name="Percent 2 3 2 2 5" xfId="31552"/>
    <cellStyle name="Percent 2 3 2 3" xfId="4499"/>
    <cellStyle name="Percent 2 3 2 3 2" xfId="21221"/>
    <cellStyle name="Percent 2 3 2 3 2 2" xfId="45782"/>
    <cellStyle name="Percent 2 3 2 3 3" xfId="13500"/>
    <cellStyle name="Percent 2 3 2 3 3 2" xfId="38517"/>
    <cellStyle name="Percent 2 3 2 3 4" xfId="29621"/>
    <cellStyle name="Percent 2 3 2 4" xfId="14944"/>
    <cellStyle name="Percent 2 3 2 4 2" xfId="22232"/>
    <cellStyle name="Percent 2 3 2 4 2 2" xfId="46791"/>
    <cellStyle name="Percent 2 3 2 4 3" xfId="39786"/>
    <cellStyle name="Percent 2 3 2 5" xfId="15876"/>
    <cellStyle name="Percent 2 3 2 5 2" xfId="23254"/>
    <cellStyle name="Percent 2 3 2 5 2 2" xfId="47797"/>
    <cellStyle name="Percent 2 3 2 5 3" xfId="40673"/>
    <cellStyle name="Percent 2 3 2 6" xfId="16938"/>
    <cellStyle name="Percent 2 3 2 6 2" xfId="24358"/>
    <cellStyle name="Percent 2 3 2 6 2 2" xfId="48897"/>
    <cellStyle name="Percent 2 3 2 6 3" xfId="41690"/>
    <cellStyle name="Percent 2 3 2 7" xfId="18022"/>
    <cellStyle name="Percent 2 3 2 7 2" xfId="25464"/>
    <cellStyle name="Percent 2 3 2 7 2 2" xfId="49987"/>
    <cellStyle name="Percent 2 3 2 7 3" xfId="42721"/>
    <cellStyle name="Percent 2 3 2 8" xfId="19910"/>
    <cellStyle name="Percent 2 3 2 8 2" xfId="44483"/>
    <cellStyle name="Percent 2 3 2 9" xfId="8455"/>
    <cellStyle name="Percent 2 3 2 9 2" xfId="33472"/>
    <cellStyle name="Percent 2 3 3" xfId="2664"/>
    <cellStyle name="Percent 2 3 4" xfId="3330"/>
    <cellStyle name="Percent 2 3 4 2" xfId="7494"/>
    <cellStyle name="Percent 2 3 4 2 2" xfId="26480"/>
    <cellStyle name="Percent 2 3 4 2 2 2" xfId="51003"/>
    <cellStyle name="Percent 2 3 4 2 3" xfId="11424"/>
    <cellStyle name="Percent 2 3 4 2 3 2" xfId="36441"/>
    <cellStyle name="Percent 2 3 4 2 4" xfId="32568"/>
    <cellStyle name="Percent 2 3 4 3" xfId="5515"/>
    <cellStyle name="Percent 2 3 4 3 2" xfId="13501"/>
    <cellStyle name="Percent 2 3 4 3 2 2" xfId="38518"/>
    <cellStyle name="Percent 2 3 4 3 3" xfId="30637"/>
    <cellStyle name="Percent 2 3 4 4" xfId="9481"/>
    <cellStyle name="Percent 2 3 4 4 2" xfId="34498"/>
    <cellStyle name="Percent 2 3 4 5" xfId="28705"/>
    <cellStyle name="Percent 2 3 5" xfId="671"/>
    <cellStyle name="Percent 2 3 6" xfId="13552"/>
    <cellStyle name="Percent 2 4" xfId="665"/>
    <cellStyle name="Percent 2 4 2" xfId="1905"/>
    <cellStyle name="Percent 2 4 3" xfId="1904"/>
    <cellStyle name="Percent 2 4 4" xfId="26684"/>
    <cellStyle name="Percent 2 5" xfId="1906"/>
    <cellStyle name="Percent 2 6" xfId="532"/>
    <cellStyle name="Percent 2 7" xfId="3677"/>
    <cellStyle name="Percent 20" xfId="747"/>
    <cellStyle name="Percent 20 2" xfId="1907"/>
    <cellStyle name="Percent 20 2 10" xfId="27690"/>
    <cellStyle name="Percent 20 2 2" xfId="6455"/>
    <cellStyle name="Percent 20 2 2 2" xfId="20270"/>
    <cellStyle name="Percent 20 2 2 2 2" xfId="44833"/>
    <cellStyle name="Percent 20 2 2 3" xfId="13866"/>
    <cellStyle name="Percent 20 2 2 3 2" xfId="38773"/>
    <cellStyle name="Percent 20 2 2 4" xfId="10409"/>
    <cellStyle name="Percent 20 2 2 4 2" xfId="35426"/>
    <cellStyle name="Percent 20 2 2 5" xfId="31553"/>
    <cellStyle name="Percent 20 2 3" xfId="4500"/>
    <cellStyle name="Percent 20 2 3 2" xfId="21222"/>
    <cellStyle name="Percent 20 2 3 2 2" xfId="45783"/>
    <cellStyle name="Percent 20 2 3 3" xfId="13502"/>
    <cellStyle name="Percent 20 2 3 3 2" xfId="38519"/>
    <cellStyle name="Percent 20 2 3 4" xfId="29622"/>
    <cellStyle name="Percent 20 2 4" xfId="14945"/>
    <cellStyle name="Percent 20 2 4 2" xfId="22233"/>
    <cellStyle name="Percent 20 2 4 2 2" xfId="46792"/>
    <cellStyle name="Percent 20 2 4 3" xfId="39787"/>
    <cellStyle name="Percent 20 2 5" xfId="15877"/>
    <cellStyle name="Percent 20 2 5 2" xfId="23255"/>
    <cellStyle name="Percent 20 2 5 2 2" xfId="47798"/>
    <cellStyle name="Percent 20 2 5 3" xfId="40674"/>
    <cellStyle name="Percent 20 2 6" xfId="16939"/>
    <cellStyle name="Percent 20 2 6 2" xfId="24359"/>
    <cellStyle name="Percent 20 2 6 2 2" xfId="48898"/>
    <cellStyle name="Percent 20 2 6 3" xfId="41691"/>
    <cellStyle name="Percent 20 2 7" xfId="18023"/>
    <cellStyle name="Percent 20 2 7 2" xfId="25465"/>
    <cellStyle name="Percent 20 2 7 2 2" xfId="49988"/>
    <cellStyle name="Percent 20 2 7 3" xfId="42722"/>
    <cellStyle name="Percent 20 2 8" xfId="19911"/>
    <cellStyle name="Percent 20 2 8 2" xfId="44484"/>
    <cellStyle name="Percent 20 2 9" xfId="8456"/>
    <cellStyle name="Percent 20 2 9 2" xfId="33473"/>
    <cellStyle name="Percent 20 3" xfId="3331"/>
    <cellStyle name="Percent 20 3 2" xfId="7495"/>
    <cellStyle name="Percent 20 3 2 2" xfId="26481"/>
    <cellStyle name="Percent 20 3 2 2 2" xfId="51004"/>
    <cellStyle name="Percent 20 3 2 3" xfId="11425"/>
    <cellStyle name="Percent 20 3 2 3 2" xfId="36442"/>
    <cellStyle name="Percent 20 3 2 4" xfId="32569"/>
    <cellStyle name="Percent 20 3 3" xfId="5516"/>
    <cellStyle name="Percent 20 3 3 2" xfId="13503"/>
    <cellStyle name="Percent 20 3 3 2 2" xfId="38520"/>
    <cellStyle name="Percent 20 3 3 3" xfId="30638"/>
    <cellStyle name="Percent 20 3 4" xfId="9482"/>
    <cellStyle name="Percent 20 3 4 2" xfId="34499"/>
    <cellStyle name="Percent 20 3 5" xfId="28706"/>
    <cellStyle name="Percent 20 4" xfId="26806"/>
    <cellStyle name="Percent 21" xfId="748"/>
    <cellStyle name="Percent 21 2" xfId="1908"/>
    <cellStyle name="Percent 21 2 10" xfId="27691"/>
    <cellStyle name="Percent 21 2 2" xfId="6456"/>
    <cellStyle name="Percent 21 2 2 2" xfId="20271"/>
    <cellStyle name="Percent 21 2 2 2 2" xfId="44834"/>
    <cellStyle name="Percent 21 2 2 3" xfId="13867"/>
    <cellStyle name="Percent 21 2 2 3 2" xfId="38774"/>
    <cellStyle name="Percent 21 2 2 4" xfId="10410"/>
    <cellStyle name="Percent 21 2 2 4 2" xfId="35427"/>
    <cellStyle name="Percent 21 2 2 5" xfId="31554"/>
    <cellStyle name="Percent 21 2 3" xfId="4501"/>
    <cellStyle name="Percent 21 2 3 2" xfId="21223"/>
    <cellStyle name="Percent 21 2 3 2 2" xfId="45784"/>
    <cellStyle name="Percent 21 2 3 3" xfId="13504"/>
    <cellStyle name="Percent 21 2 3 3 2" xfId="38521"/>
    <cellStyle name="Percent 21 2 3 4" xfId="29623"/>
    <cellStyle name="Percent 21 2 4" xfId="14946"/>
    <cellStyle name="Percent 21 2 4 2" xfId="22234"/>
    <cellStyle name="Percent 21 2 4 2 2" xfId="46793"/>
    <cellStyle name="Percent 21 2 4 3" xfId="39788"/>
    <cellStyle name="Percent 21 2 5" xfId="15878"/>
    <cellStyle name="Percent 21 2 5 2" xfId="23256"/>
    <cellStyle name="Percent 21 2 5 2 2" xfId="47799"/>
    <cellStyle name="Percent 21 2 5 3" xfId="40675"/>
    <cellStyle name="Percent 21 2 6" xfId="16940"/>
    <cellStyle name="Percent 21 2 6 2" xfId="24360"/>
    <cellStyle name="Percent 21 2 6 2 2" xfId="48899"/>
    <cellStyle name="Percent 21 2 6 3" xfId="41692"/>
    <cellStyle name="Percent 21 2 7" xfId="18024"/>
    <cellStyle name="Percent 21 2 7 2" xfId="25466"/>
    <cellStyle name="Percent 21 2 7 2 2" xfId="49989"/>
    <cellStyle name="Percent 21 2 7 3" xfId="42723"/>
    <cellStyle name="Percent 21 2 8" xfId="19912"/>
    <cellStyle name="Percent 21 2 8 2" xfId="44485"/>
    <cellStyle name="Percent 21 2 9" xfId="8457"/>
    <cellStyle name="Percent 21 2 9 2" xfId="33474"/>
    <cellStyle name="Percent 21 3" xfId="3332"/>
    <cellStyle name="Percent 21 3 2" xfId="7496"/>
    <cellStyle name="Percent 21 3 2 2" xfId="26482"/>
    <cellStyle name="Percent 21 3 2 2 2" xfId="51005"/>
    <cellStyle name="Percent 21 3 2 3" xfId="11426"/>
    <cellStyle name="Percent 21 3 2 3 2" xfId="36443"/>
    <cellStyle name="Percent 21 3 2 4" xfId="32570"/>
    <cellStyle name="Percent 21 3 3" xfId="5517"/>
    <cellStyle name="Percent 21 3 3 2" xfId="13505"/>
    <cellStyle name="Percent 21 3 3 2 2" xfId="38522"/>
    <cellStyle name="Percent 21 3 3 3" xfId="30639"/>
    <cellStyle name="Percent 21 3 4" xfId="9483"/>
    <cellStyle name="Percent 21 3 4 2" xfId="34500"/>
    <cellStyle name="Percent 21 3 5" xfId="28707"/>
    <cellStyle name="Percent 21 4" xfId="19369"/>
    <cellStyle name="Percent 22" xfId="749"/>
    <cellStyle name="Percent 22 2" xfId="1909"/>
    <cellStyle name="Percent 22 2 10" xfId="27692"/>
    <cellStyle name="Percent 22 2 2" xfId="6457"/>
    <cellStyle name="Percent 22 2 2 2" xfId="20272"/>
    <cellStyle name="Percent 22 2 2 2 2" xfId="44835"/>
    <cellStyle name="Percent 22 2 2 3" xfId="13868"/>
    <cellStyle name="Percent 22 2 2 3 2" xfId="38775"/>
    <cellStyle name="Percent 22 2 2 4" xfId="10411"/>
    <cellStyle name="Percent 22 2 2 4 2" xfId="35428"/>
    <cellStyle name="Percent 22 2 2 5" xfId="31555"/>
    <cellStyle name="Percent 22 2 3" xfId="4502"/>
    <cellStyle name="Percent 22 2 3 2" xfId="21224"/>
    <cellStyle name="Percent 22 2 3 2 2" xfId="45785"/>
    <cellStyle name="Percent 22 2 3 3" xfId="13506"/>
    <cellStyle name="Percent 22 2 3 3 2" xfId="38523"/>
    <cellStyle name="Percent 22 2 3 4" xfId="29624"/>
    <cellStyle name="Percent 22 2 4" xfId="14947"/>
    <cellStyle name="Percent 22 2 4 2" xfId="22235"/>
    <cellStyle name="Percent 22 2 4 2 2" xfId="46794"/>
    <cellStyle name="Percent 22 2 4 3" xfId="39789"/>
    <cellStyle name="Percent 22 2 5" xfId="15879"/>
    <cellStyle name="Percent 22 2 5 2" xfId="23257"/>
    <cellStyle name="Percent 22 2 5 2 2" xfId="47800"/>
    <cellStyle name="Percent 22 2 5 3" xfId="40676"/>
    <cellStyle name="Percent 22 2 6" xfId="16941"/>
    <cellStyle name="Percent 22 2 6 2" xfId="24361"/>
    <cellStyle name="Percent 22 2 6 2 2" xfId="48900"/>
    <cellStyle name="Percent 22 2 6 3" xfId="41693"/>
    <cellStyle name="Percent 22 2 7" xfId="18025"/>
    <cellStyle name="Percent 22 2 7 2" xfId="25467"/>
    <cellStyle name="Percent 22 2 7 2 2" xfId="49990"/>
    <cellStyle name="Percent 22 2 7 3" xfId="42724"/>
    <cellStyle name="Percent 22 2 8" xfId="19913"/>
    <cellStyle name="Percent 22 2 8 2" xfId="44486"/>
    <cellStyle name="Percent 22 2 9" xfId="8458"/>
    <cellStyle name="Percent 22 2 9 2" xfId="33475"/>
    <cellStyle name="Percent 22 3" xfId="3333"/>
    <cellStyle name="Percent 22 3 2" xfId="7497"/>
    <cellStyle name="Percent 22 3 2 2" xfId="26483"/>
    <cellStyle name="Percent 22 3 2 2 2" xfId="51006"/>
    <cellStyle name="Percent 22 3 2 3" xfId="11427"/>
    <cellStyle name="Percent 22 3 2 3 2" xfId="36444"/>
    <cellStyle name="Percent 22 3 2 4" xfId="32571"/>
    <cellStyle name="Percent 22 3 3" xfId="5518"/>
    <cellStyle name="Percent 22 3 3 2" xfId="13507"/>
    <cellStyle name="Percent 22 3 3 2 2" xfId="38524"/>
    <cellStyle name="Percent 22 3 3 3" xfId="30640"/>
    <cellStyle name="Percent 22 3 4" xfId="9484"/>
    <cellStyle name="Percent 22 3 4 2" xfId="34501"/>
    <cellStyle name="Percent 22 3 5" xfId="28708"/>
    <cellStyle name="Percent 22 4" xfId="19988"/>
    <cellStyle name="Percent 23" xfId="750"/>
    <cellStyle name="Percent 23 2" xfId="1910"/>
    <cellStyle name="Percent 23 2 10" xfId="27693"/>
    <cellStyle name="Percent 23 2 2" xfId="6458"/>
    <cellStyle name="Percent 23 2 2 2" xfId="20273"/>
    <cellStyle name="Percent 23 2 2 2 2" xfId="44836"/>
    <cellStyle name="Percent 23 2 2 3" xfId="13869"/>
    <cellStyle name="Percent 23 2 2 3 2" xfId="38776"/>
    <cellStyle name="Percent 23 2 2 4" xfId="10412"/>
    <cellStyle name="Percent 23 2 2 4 2" xfId="35429"/>
    <cellStyle name="Percent 23 2 2 5" xfId="31556"/>
    <cellStyle name="Percent 23 2 3" xfId="4503"/>
    <cellStyle name="Percent 23 2 3 2" xfId="21225"/>
    <cellStyle name="Percent 23 2 3 2 2" xfId="45786"/>
    <cellStyle name="Percent 23 2 3 3" xfId="13508"/>
    <cellStyle name="Percent 23 2 3 3 2" xfId="38525"/>
    <cellStyle name="Percent 23 2 3 4" xfId="29625"/>
    <cellStyle name="Percent 23 2 4" xfId="14948"/>
    <cellStyle name="Percent 23 2 4 2" xfId="22236"/>
    <cellStyle name="Percent 23 2 4 2 2" xfId="46795"/>
    <cellStyle name="Percent 23 2 4 3" xfId="39790"/>
    <cellStyle name="Percent 23 2 5" xfId="15880"/>
    <cellStyle name="Percent 23 2 5 2" xfId="23258"/>
    <cellStyle name="Percent 23 2 5 2 2" xfId="47801"/>
    <cellStyle name="Percent 23 2 5 3" xfId="40677"/>
    <cellStyle name="Percent 23 2 6" xfId="16942"/>
    <cellStyle name="Percent 23 2 6 2" xfId="24362"/>
    <cellStyle name="Percent 23 2 6 2 2" xfId="48901"/>
    <cellStyle name="Percent 23 2 6 3" xfId="41694"/>
    <cellStyle name="Percent 23 2 7" xfId="18026"/>
    <cellStyle name="Percent 23 2 7 2" xfId="25468"/>
    <cellStyle name="Percent 23 2 7 2 2" xfId="49991"/>
    <cellStyle name="Percent 23 2 7 3" xfId="42725"/>
    <cellStyle name="Percent 23 2 8" xfId="19914"/>
    <cellStyle name="Percent 23 2 8 2" xfId="44487"/>
    <cellStyle name="Percent 23 2 9" xfId="8459"/>
    <cellStyle name="Percent 23 2 9 2" xfId="33476"/>
    <cellStyle name="Percent 23 3" xfId="3334"/>
    <cellStyle name="Percent 23 3 2" xfId="7498"/>
    <cellStyle name="Percent 23 3 2 2" xfId="26484"/>
    <cellStyle name="Percent 23 3 2 2 2" xfId="51007"/>
    <cellStyle name="Percent 23 3 2 3" xfId="11428"/>
    <cellStyle name="Percent 23 3 2 3 2" xfId="36445"/>
    <cellStyle name="Percent 23 3 2 4" xfId="32572"/>
    <cellStyle name="Percent 23 3 3" xfId="5519"/>
    <cellStyle name="Percent 23 3 3 2" xfId="13509"/>
    <cellStyle name="Percent 23 3 3 2 2" xfId="38526"/>
    <cellStyle name="Percent 23 3 3 3" xfId="30641"/>
    <cellStyle name="Percent 23 3 4" xfId="9485"/>
    <cellStyle name="Percent 23 3 4 2" xfId="34502"/>
    <cellStyle name="Percent 23 3 5" xfId="28709"/>
    <cellStyle name="Percent 23 4" xfId="26794"/>
    <cellStyle name="Percent 24" xfId="751"/>
    <cellStyle name="Percent 24 2" xfId="1911"/>
    <cellStyle name="Percent 24 2 10" xfId="27694"/>
    <cellStyle name="Percent 24 2 2" xfId="6459"/>
    <cellStyle name="Percent 24 2 2 2" xfId="20274"/>
    <cellStyle name="Percent 24 2 2 2 2" xfId="44837"/>
    <cellStyle name="Percent 24 2 2 3" xfId="13870"/>
    <cellStyle name="Percent 24 2 2 3 2" xfId="38777"/>
    <cellStyle name="Percent 24 2 2 4" xfId="10413"/>
    <cellStyle name="Percent 24 2 2 4 2" xfId="35430"/>
    <cellStyle name="Percent 24 2 2 5" xfId="31557"/>
    <cellStyle name="Percent 24 2 3" xfId="4504"/>
    <cellStyle name="Percent 24 2 3 2" xfId="21226"/>
    <cellStyle name="Percent 24 2 3 2 2" xfId="45787"/>
    <cellStyle name="Percent 24 2 3 3" xfId="13510"/>
    <cellStyle name="Percent 24 2 3 3 2" xfId="38527"/>
    <cellStyle name="Percent 24 2 3 4" xfId="29626"/>
    <cellStyle name="Percent 24 2 4" xfId="14949"/>
    <cellStyle name="Percent 24 2 4 2" xfId="22237"/>
    <cellStyle name="Percent 24 2 4 2 2" xfId="46796"/>
    <cellStyle name="Percent 24 2 4 3" xfId="39791"/>
    <cellStyle name="Percent 24 2 5" xfId="15881"/>
    <cellStyle name="Percent 24 2 5 2" xfId="23259"/>
    <cellStyle name="Percent 24 2 5 2 2" xfId="47802"/>
    <cellStyle name="Percent 24 2 5 3" xfId="40678"/>
    <cellStyle name="Percent 24 2 6" xfId="16943"/>
    <cellStyle name="Percent 24 2 6 2" xfId="24363"/>
    <cellStyle name="Percent 24 2 6 2 2" xfId="48902"/>
    <cellStyle name="Percent 24 2 6 3" xfId="41695"/>
    <cellStyle name="Percent 24 2 7" xfId="18027"/>
    <cellStyle name="Percent 24 2 7 2" xfId="25469"/>
    <cellStyle name="Percent 24 2 7 2 2" xfId="49992"/>
    <cellStyle name="Percent 24 2 7 3" xfId="42726"/>
    <cellStyle name="Percent 24 2 8" xfId="19915"/>
    <cellStyle name="Percent 24 2 8 2" xfId="44488"/>
    <cellStyle name="Percent 24 2 9" xfId="8460"/>
    <cellStyle name="Percent 24 2 9 2" xfId="33477"/>
    <cellStyle name="Percent 24 3" xfId="3335"/>
    <cellStyle name="Percent 24 3 2" xfId="7499"/>
    <cellStyle name="Percent 24 3 2 2" xfId="26485"/>
    <cellStyle name="Percent 24 3 2 2 2" xfId="51008"/>
    <cellStyle name="Percent 24 3 2 3" xfId="11429"/>
    <cellStyle name="Percent 24 3 2 3 2" xfId="36446"/>
    <cellStyle name="Percent 24 3 2 4" xfId="32573"/>
    <cellStyle name="Percent 24 3 3" xfId="5520"/>
    <cellStyle name="Percent 24 3 3 2" xfId="13511"/>
    <cellStyle name="Percent 24 3 3 2 2" xfId="38528"/>
    <cellStyle name="Percent 24 3 3 3" xfId="30642"/>
    <cellStyle name="Percent 24 3 4" xfId="9486"/>
    <cellStyle name="Percent 24 3 4 2" xfId="34503"/>
    <cellStyle name="Percent 24 3 5" xfId="28710"/>
    <cellStyle name="Percent 24 4" xfId="26716"/>
    <cellStyle name="Percent 25" xfId="752"/>
    <cellStyle name="Percent 25 2" xfId="1912"/>
    <cellStyle name="Percent 25 2 10" xfId="27695"/>
    <cellStyle name="Percent 25 2 2" xfId="6460"/>
    <cellStyle name="Percent 25 2 2 2" xfId="20275"/>
    <cellStyle name="Percent 25 2 2 2 2" xfId="44838"/>
    <cellStyle name="Percent 25 2 2 3" xfId="13871"/>
    <cellStyle name="Percent 25 2 2 3 2" xfId="38778"/>
    <cellStyle name="Percent 25 2 2 4" xfId="10414"/>
    <cellStyle name="Percent 25 2 2 4 2" xfId="35431"/>
    <cellStyle name="Percent 25 2 2 5" xfId="31558"/>
    <cellStyle name="Percent 25 2 3" xfId="4505"/>
    <cellStyle name="Percent 25 2 3 2" xfId="21227"/>
    <cellStyle name="Percent 25 2 3 2 2" xfId="45788"/>
    <cellStyle name="Percent 25 2 3 3" xfId="13512"/>
    <cellStyle name="Percent 25 2 3 3 2" xfId="38529"/>
    <cellStyle name="Percent 25 2 3 4" xfId="29627"/>
    <cellStyle name="Percent 25 2 4" xfId="14950"/>
    <cellStyle name="Percent 25 2 4 2" xfId="22238"/>
    <cellStyle name="Percent 25 2 4 2 2" xfId="46797"/>
    <cellStyle name="Percent 25 2 4 3" xfId="39792"/>
    <cellStyle name="Percent 25 2 5" xfId="15882"/>
    <cellStyle name="Percent 25 2 5 2" xfId="23260"/>
    <cellStyle name="Percent 25 2 5 2 2" xfId="47803"/>
    <cellStyle name="Percent 25 2 5 3" xfId="40679"/>
    <cellStyle name="Percent 25 2 6" xfId="16944"/>
    <cellStyle name="Percent 25 2 6 2" xfId="24364"/>
    <cellStyle name="Percent 25 2 6 2 2" xfId="48903"/>
    <cellStyle name="Percent 25 2 6 3" xfId="41696"/>
    <cellStyle name="Percent 25 2 7" xfId="18028"/>
    <cellStyle name="Percent 25 2 7 2" xfId="25470"/>
    <cellStyle name="Percent 25 2 7 2 2" xfId="49993"/>
    <cellStyle name="Percent 25 2 7 3" xfId="42727"/>
    <cellStyle name="Percent 25 2 8" xfId="19916"/>
    <cellStyle name="Percent 25 2 8 2" xfId="44489"/>
    <cellStyle name="Percent 25 2 9" xfId="8461"/>
    <cellStyle name="Percent 25 2 9 2" xfId="33478"/>
    <cellStyle name="Percent 25 3" xfId="3336"/>
    <cellStyle name="Percent 25 3 2" xfId="7500"/>
    <cellStyle name="Percent 25 3 2 2" xfId="26486"/>
    <cellStyle name="Percent 25 3 2 2 2" xfId="51009"/>
    <cellStyle name="Percent 25 3 2 3" xfId="11430"/>
    <cellStyle name="Percent 25 3 2 3 2" xfId="36447"/>
    <cellStyle name="Percent 25 3 2 4" xfId="32574"/>
    <cellStyle name="Percent 25 3 3" xfId="5521"/>
    <cellStyle name="Percent 25 3 3 2" xfId="13513"/>
    <cellStyle name="Percent 25 3 3 2 2" xfId="38530"/>
    <cellStyle name="Percent 25 3 3 3" xfId="30643"/>
    <cellStyle name="Percent 25 3 4" xfId="9487"/>
    <cellStyle name="Percent 25 3 4 2" xfId="34504"/>
    <cellStyle name="Percent 25 3 5" xfId="28711"/>
    <cellStyle name="Percent 25 4" xfId="26800"/>
    <cellStyle name="Percent 26" xfId="677"/>
    <cellStyle name="Percent 26 2" xfId="1913"/>
    <cellStyle name="Percent 26 2 10" xfId="27696"/>
    <cellStyle name="Percent 26 2 2" xfId="6461"/>
    <cellStyle name="Percent 26 2 2 2" xfId="20276"/>
    <cellStyle name="Percent 26 2 2 2 2" xfId="44839"/>
    <cellStyle name="Percent 26 2 2 3" xfId="13872"/>
    <cellStyle name="Percent 26 2 2 3 2" xfId="38779"/>
    <cellStyle name="Percent 26 2 2 4" xfId="10415"/>
    <cellStyle name="Percent 26 2 2 4 2" xfId="35432"/>
    <cellStyle name="Percent 26 2 2 5" xfId="31559"/>
    <cellStyle name="Percent 26 2 3" xfId="4506"/>
    <cellStyle name="Percent 26 2 3 2" xfId="21228"/>
    <cellStyle name="Percent 26 2 3 2 2" xfId="45789"/>
    <cellStyle name="Percent 26 2 3 3" xfId="13514"/>
    <cellStyle name="Percent 26 2 3 3 2" xfId="38531"/>
    <cellStyle name="Percent 26 2 3 4" xfId="29628"/>
    <cellStyle name="Percent 26 2 4" xfId="14951"/>
    <cellStyle name="Percent 26 2 4 2" xfId="22239"/>
    <cellStyle name="Percent 26 2 4 2 2" xfId="46798"/>
    <cellStyle name="Percent 26 2 4 3" xfId="39793"/>
    <cellStyle name="Percent 26 2 5" xfId="15883"/>
    <cellStyle name="Percent 26 2 5 2" xfId="23261"/>
    <cellStyle name="Percent 26 2 5 2 2" xfId="47804"/>
    <cellStyle name="Percent 26 2 5 3" xfId="40680"/>
    <cellStyle name="Percent 26 2 6" xfId="16945"/>
    <cellStyle name="Percent 26 2 6 2" xfId="24365"/>
    <cellStyle name="Percent 26 2 6 2 2" xfId="48904"/>
    <cellStyle name="Percent 26 2 6 3" xfId="41697"/>
    <cellStyle name="Percent 26 2 7" xfId="18029"/>
    <cellStyle name="Percent 26 2 7 2" xfId="25471"/>
    <cellStyle name="Percent 26 2 7 2 2" xfId="49994"/>
    <cellStyle name="Percent 26 2 7 3" xfId="42728"/>
    <cellStyle name="Percent 26 2 8" xfId="19917"/>
    <cellStyle name="Percent 26 2 8 2" xfId="44490"/>
    <cellStyle name="Percent 26 2 9" xfId="8462"/>
    <cellStyle name="Percent 26 2 9 2" xfId="33479"/>
    <cellStyle name="Percent 26 3" xfId="3337"/>
    <cellStyle name="Percent 26 3 2" xfId="7501"/>
    <cellStyle name="Percent 26 3 2 2" xfId="26487"/>
    <cellStyle name="Percent 26 3 2 2 2" xfId="51010"/>
    <cellStyle name="Percent 26 3 2 3" xfId="11431"/>
    <cellStyle name="Percent 26 3 2 3 2" xfId="36448"/>
    <cellStyle name="Percent 26 3 2 4" xfId="32575"/>
    <cellStyle name="Percent 26 3 3" xfId="5522"/>
    <cellStyle name="Percent 26 3 3 2" xfId="13515"/>
    <cellStyle name="Percent 26 3 3 2 2" xfId="38532"/>
    <cellStyle name="Percent 26 3 3 3" xfId="30644"/>
    <cellStyle name="Percent 26 3 4" xfId="9488"/>
    <cellStyle name="Percent 26 3 4 2" xfId="34505"/>
    <cellStyle name="Percent 26 3 5" xfId="28712"/>
    <cellStyle name="Percent 26 4" xfId="26652"/>
    <cellStyle name="Percent 27" xfId="753"/>
    <cellStyle name="Percent 27 2" xfId="1914"/>
    <cellStyle name="Percent 27 2 10" xfId="27697"/>
    <cellStyle name="Percent 27 2 2" xfId="6462"/>
    <cellStyle name="Percent 27 2 2 2" xfId="20277"/>
    <cellStyle name="Percent 27 2 2 2 2" xfId="44840"/>
    <cellStyle name="Percent 27 2 2 3" xfId="13873"/>
    <cellStyle name="Percent 27 2 2 3 2" xfId="38780"/>
    <cellStyle name="Percent 27 2 2 4" xfId="10416"/>
    <cellStyle name="Percent 27 2 2 4 2" xfId="35433"/>
    <cellStyle name="Percent 27 2 2 5" xfId="31560"/>
    <cellStyle name="Percent 27 2 3" xfId="4507"/>
    <cellStyle name="Percent 27 2 3 2" xfId="21229"/>
    <cellStyle name="Percent 27 2 3 2 2" xfId="45790"/>
    <cellStyle name="Percent 27 2 3 3" xfId="13516"/>
    <cellStyle name="Percent 27 2 3 3 2" xfId="38533"/>
    <cellStyle name="Percent 27 2 3 4" xfId="29629"/>
    <cellStyle name="Percent 27 2 4" xfId="14952"/>
    <cellStyle name="Percent 27 2 4 2" xfId="22240"/>
    <cellStyle name="Percent 27 2 4 2 2" xfId="46799"/>
    <cellStyle name="Percent 27 2 4 3" xfId="39794"/>
    <cellStyle name="Percent 27 2 5" xfId="15884"/>
    <cellStyle name="Percent 27 2 5 2" xfId="23262"/>
    <cellStyle name="Percent 27 2 5 2 2" xfId="47805"/>
    <cellStyle name="Percent 27 2 5 3" xfId="40681"/>
    <cellStyle name="Percent 27 2 6" xfId="16946"/>
    <cellStyle name="Percent 27 2 6 2" xfId="24366"/>
    <cellStyle name="Percent 27 2 6 2 2" xfId="48905"/>
    <cellStyle name="Percent 27 2 6 3" xfId="41698"/>
    <cellStyle name="Percent 27 2 7" xfId="18030"/>
    <cellStyle name="Percent 27 2 7 2" xfId="25472"/>
    <cellStyle name="Percent 27 2 7 2 2" xfId="49995"/>
    <cellStyle name="Percent 27 2 7 3" xfId="42729"/>
    <cellStyle name="Percent 27 2 8" xfId="19918"/>
    <cellStyle name="Percent 27 2 8 2" xfId="44491"/>
    <cellStyle name="Percent 27 2 9" xfId="8463"/>
    <cellStyle name="Percent 27 2 9 2" xfId="33480"/>
    <cellStyle name="Percent 27 3" xfId="3338"/>
    <cellStyle name="Percent 27 3 2" xfId="7502"/>
    <cellStyle name="Percent 27 3 2 2" xfId="26488"/>
    <cellStyle name="Percent 27 3 2 2 2" xfId="51011"/>
    <cellStyle name="Percent 27 3 2 3" xfId="11432"/>
    <cellStyle name="Percent 27 3 2 3 2" xfId="36449"/>
    <cellStyle name="Percent 27 3 2 4" xfId="32576"/>
    <cellStyle name="Percent 27 3 3" xfId="5523"/>
    <cellStyle name="Percent 27 3 3 2" xfId="13517"/>
    <cellStyle name="Percent 27 3 3 2 2" xfId="38534"/>
    <cellStyle name="Percent 27 3 3 3" xfId="30645"/>
    <cellStyle name="Percent 27 3 4" xfId="9489"/>
    <cellStyle name="Percent 27 3 4 2" xfId="34506"/>
    <cellStyle name="Percent 27 3 5" xfId="28713"/>
    <cellStyle name="Percent 27 4" xfId="26688"/>
    <cellStyle name="Percent 28" xfId="768"/>
    <cellStyle name="Percent 29" xfId="762"/>
    <cellStyle name="Percent 3" xfId="150"/>
    <cellStyle name="Percent 3 2" xfId="151"/>
    <cellStyle name="Percent 3 2 2" xfId="1916"/>
    <cellStyle name="Percent 3 2 2 10" xfId="27699"/>
    <cellStyle name="Percent 3 2 2 2" xfId="6464"/>
    <cellStyle name="Percent 3 2 2 2 2" xfId="20279"/>
    <cellStyle name="Percent 3 2 2 2 2 2" xfId="44842"/>
    <cellStyle name="Percent 3 2 2 2 3" xfId="13875"/>
    <cellStyle name="Percent 3 2 2 2 3 2" xfId="38782"/>
    <cellStyle name="Percent 3 2 2 2 4" xfId="10418"/>
    <cellStyle name="Percent 3 2 2 2 4 2" xfId="35435"/>
    <cellStyle name="Percent 3 2 2 2 5" xfId="31562"/>
    <cellStyle name="Percent 3 2 2 3" xfId="4509"/>
    <cellStyle name="Percent 3 2 2 3 2" xfId="21231"/>
    <cellStyle name="Percent 3 2 2 3 2 2" xfId="45792"/>
    <cellStyle name="Percent 3 2 2 3 3" xfId="13518"/>
    <cellStyle name="Percent 3 2 2 3 3 2" xfId="38535"/>
    <cellStyle name="Percent 3 2 2 3 4" xfId="29631"/>
    <cellStyle name="Percent 3 2 2 4" xfId="14954"/>
    <cellStyle name="Percent 3 2 2 4 2" xfId="22242"/>
    <cellStyle name="Percent 3 2 2 4 2 2" xfId="46801"/>
    <cellStyle name="Percent 3 2 2 4 3" xfId="39796"/>
    <cellStyle name="Percent 3 2 2 5" xfId="15886"/>
    <cellStyle name="Percent 3 2 2 5 2" xfId="23264"/>
    <cellStyle name="Percent 3 2 2 5 2 2" xfId="47807"/>
    <cellStyle name="Percent 3 2 2 5 3" xfId="40683"/>
    <cellStyle name="Percent 3 2 2 6" xfId="16948"/>
    <cellStyle name="Percent 3 2 2 6 2" xfId="24368"/>
    <cellStyle name="Percent 3 2 2 6 2 2" xfId="48907"/>
    <cellStyle name="Percent 3 2 2 6 3" xfId="41700"/>
    <cellStyle name="Percent 3 2 2 7" xfId="18032"/>
    <cellStyle name="Percent 3 2 2 7 2" xfId="25474"/>
    <cellStyle name="Percent 3 2 2 7 2 2" xfId="49997"/>
    <cellStyle name="Percent 3 2 2 7 3" xfId="42731"/>
    <cellStyle name="Percent 3 2 2 8" xfId="19920"/>
    <cellStyle name="Percent 3 2 2 8 2" xfId="44493"/>
    <cellStyle name="Percent 3 2 2 9" xfId="8465"/>
    <cellStyle name="Percent 3 2 2 9 2" xfId="33482"/>
    <cellStyle name="Percent 3 2 3" xfId="2665"/>
    <cellStyle name="Percent 3 2 4" xfId="3340"/>
    <cellStyle name="Percent 3 2 4 2" xfId="7504"/>
    <cellStyle name="Percent 3 2 4 2 2" xfId="26490"/>
    <cellStyle name="Percent 3 2 4 2 2 2" xfId="51013"/>
    <cellStyle name="Percent 3 2 4 2 3" xfId="11434"/>
    <cellStyle name="Percent 3 2 4 2 3 2" xfId="36451"/>
    <cellStyle name="Percent 3 2 4 2 4" xfId="32578"/>
    <cellStyle name="Percent 3 2 4 3" xfId="5525"/>
    <cellStyle name="Percent 3 2 4 3 2" xfId="13519"/>
    <cellStyle name="Percent 3 2 4 3 2 2" xfId="38536"/>
    <cellStyle name="Percent 3 2 4 3 3" xfId="30647"/>
    <cellStyle name="Percent 3 2 4 4" xfId="9491"/>
    <cellStyle name="Percent 3 2 4 4 2" xfId="34508"/>
    <cellStyle name="Percent 3 2 4 5" xfId="28715"/>
    <cellStyle name="Percent 3 2 5" xfId="535"/>
    <cellStyle name="Percent 3 2 6" xfId="13558"/>
    <cellStyle name="Percent 3 3" xfId="152"/>
    <cellStyle name="Percent 3 3 2" xfId="632"/>
    <cellStyle name="Percent 3 3 3" xfId="3746"/>
    <cellStyle name="Percent 3 4" xfId="1915"/>
    <cellStyle name="Percent 3 4 10" xfId="27698"/>
    <cellStyle name="Percent 3 4 2" xfId="6463"/>
    <cellStyle name="Percent 3 4 2 2" xfId="20278"/>
    <cellStyle name="Percent 3 4 2 2 2" xfId="44841"/>
    <cellStyle name="Percent 3 4 2 3" xfId="13874"/>
    <cellStyle name="Percent 3 4 2 3 2" xfId="38781"/>
    <cellStyle name="Percent 3 4 2 4" xfId="10417"/>
    <cellStyle name="Percent 3 4 2 4 2" xfId="35434"/>
    <cellStyle name="Percent 3 4 2 5" xfId="31561"/>
    <cellStyle name="Percent 3 4 3" xfId="4508"/>
    <cellStyle name="Percent 3 4 3 2" xfId="21230"/>
    <cellStyle name="Percent 3 4 3 2 2" xfId="45791"/>
    <cellStyle name="Percent 3 4 3 3" xfId="13520"/>
    <cellStyle name="Percent 3 4 3 3 2" xfId="38537"/>
    <cellStyle name="Percent 3 4 3 4" xfId="29630"/>
    <cellStyle name="Percent 3 4 4" xfId="14953"/>
    <cellStyle name="Percent 3 4 4 2" xfId="22241"/>
    <cellStyle name="Percent 3 4 4 2 2" xfId="46800"/>
    <cellStyle name="Percent 3 4 4 3" xfId="39795"/>
    <cellStyle name="Percent 3 4 5" xfId="15885"/>
    <cellStyle name="Percent 3 4 5 2" xfId="23263"/>
    <cellStyle name="Percent 3 4 5 2 2" xfId="47806"/>
    <cellStyle name="Percent 3 4 5 3" xfId="40682"/>
    <cellStyle name="Percent 3 4 6" xfId="16947"/>
    <cellStyle name="Percent 3 4 6 2" xfId="24367"/>
    <cellStyle name="Percent 3 4 6 2 2" xfId="48906"/>
    <cellStyle name="Percent 3 4 6 3" xfId="41699"/>
    <cellStyle name="Percent 3 4 7" xfId="18031"/>
    <cellStyle name="Percent 3 4 7 2" xfId="25473"/>
    <cellStyle name="Percent 3 4 7 2 2" xfId="49996"/>
    <cellStyle name="Percent 3 4 7 3" xfId="42730"/>
    <cellStyle name="Percent 3 4 8" xfId="19919"/>
    <cellStyle name="Percent 3 4 8 2" xfId="44492"/>
    <cellStyle name="Percent 3 4 9" xfId="8464"/>
    <cellStyle name="Percent 3 4 9 2" xfId="33481"/>
    <cellStyle name="Percent 3 5" xfId="2398"/>
    <cellStyle name="Percent 3 6" xfId="3339"/>
    <cellStyle name="Percent 3 6 2" xfId="7503"/>
    <cellStyle name="Percent 3 6 2 2" xfId="26489"/>
    <cellStyle name="Percent 3 6 2 2 2" xfId="51012"/>
    <cellStyle name="Percent 3 6 2 3" xfId="11433"/>
    <cellStyle name="Percent 3 6 2 3 2" xfId="36450"/>
    <cellStyle name="Percent 3 6 2 4" xfId="32577"/>
    <cellStyle name="Percent 3 6 3" xfId="5524"/>
    <cellStyle name="Percent 3 6 3 2" xfId="13521"/>
    <cellStyle name="Percent 3 6 3 2 2" xfId="38538"/>
    <cellStyle name="Percent 3 6 3 3" xfId="30646"/>
    <cellStyle name="Percent 3 6 4" xfId="9490"/>
    <cellStyle name="Percent 3 6 4 2" xfId="34507"/>
    <cellStyle name="Percent 3 6 5" xfId="28714"/>
    <cellStyle name="Percent 3 7" xfId="534"/>
    <cellStyle name="Percent 30" xfId="829"/>
    <cellStyle name="Percent 31" xfId="1897"/>
    <cellStyle name="Percent 32" xfId="2666"/>
    <cellStyle name="Percent 33" xfId="2667"/>
    <cellStyle name="Percent 34" xfId="2668"/>
    <cellStyle name="Percent 35" xfId="2669"/>
    <cellStyle name="Percent 36" xfId="2670"/>
    <cellStyle name="Percent 37" xfId="3327"/>
    <cellStyle name="Percent 38" xfId="13743"/>
    <cellStyle name="Percent 39" xfId="13745"/>
    <cellStyle name="Percent 4" xfId="153"/>
    <cellStyle name="Percent 4 2" xfId="1918"/>
    <cellStyle name="Percent 4 3" xfId="1917"/>
    <cellStyle name="Percent 4 4" xfId="2671"/>
    <cellStyle name="Percent 4 5" xfId="536"/>
    <cellStyle name="Percent 4 6" xfId="3582"/>
    <cellStyle name="Percent 40" xfId="13754"/>
    <cellStyle name="Percent 41" xfId="13752"/>
    <cellStyle name="Percent 42" xfId="13756"/>
    <cellStyle name="Percent 43" xfId="13750"/>
    <cellStyle name="Percent 44" xfId="13640"/>
    <cellStyle name="Percent 45" xfId="13550"/>
    <cellStyle name="Percent 46" xfId="13731"/>
    <cellStyle name="Percent 47" xfId="13699"/>
    <cellStyle name="Percent 48" xfId="13562"/>
    <cellStyle name="Percent 49" xfId="13641"/>
    <cellStyle name="Percent 5" xfId="154"/>
    <cellStyle name="Percent 5 2" xfId="1919"/>
    <cellStyle name="Percent 5 2 2" xfId="1920"/>
    <cellStyle name="Percent 5 3" xfId="537"/>
    <cellStyle name="Percent 50" xfId="13549"/>
    <cellStyle name="Percent 51" xfId="13705"/>
    <cellStyle name="Percent 52" xfId="13688"/>
    <cellStyle name="Percent 53" xfId="13724"/>
    <cellStyle name="Percent 54" xfId="13637"/>
    <cellStyle name="Percent 55" xfId="14018"/>
    <cellStyle name="Percent 56" xfId="13776"/>
    <cellStyle name="Percent 57" xfId="14015"/>
    <cellStyle name="Percent 58" xfId="13548"/>
    <cellStyle name="Percent 59" xfId="14014"/>
    <cellStyle name="Percent 6" xfId="155"/>
    <cellStyle name="Percent 6 2" xfId="1921"/>
    <cellStyle name="Percent 6 2 2" xfId="2313"/>
    <cellStyle name="Percent 6 2 2 2" xfId="6663"/>
    <cellStyle name="Percent 6 2 2 2 2" xfId="21417"/>
    <cellStyle name="Percent 6 2 2 2 2 2" xfId="45976"/>
    <cellStyle name="Percent 6 2 2 2 3" xfId="14674"/>
    <cellStyle name="Percent 6 2 2 2 3 2" xfId="39538"/>
    <cellStyle name="Percent 6 2 2 2 4" xfId="10602"/>
    <cellStyle name="Percent 6 2 2 2 4 2" xfId="35619"/>
    <cellStyle name="Percent 6 2 2 2 5" xfId="31746"/>
    <cellStyle name="Percent 6 2 2 3" xfId="4693"/>
    <cellStyle name="Percent 6 2 2 3 2" xfId="22415"/>
    <cellStyle name="Percent 6 2 2 3 2 2" xfId="46970"/>
    <cellStyle name="Percent 6 2 2 3 3" xfId="13522"/>
    <cellStyle name="Percent 6 2 2 3 3 2" xfId="38539"/>
    <cellStyle name="Percent 6 2 2 3 4" xfId="29815"/>
    <cellStyle name="Percent 6 2 2 4" xfId="16057"/>
    <cellStyle name="Percent 6 2 2 4 2" xfId="23448"/>
    <cellStyle name="Percent 6 2 2 4 2 2" xfId="47991"/>
    <cellStyle name="Percent 6 2 2 4 3" xfId="40852"/>
    <cellStyle name="Percent 6 2 2 5" xfId="17122"/>
    <cellStyle name="Percent 6 2 2 5 2" xfId="24540"/>
    <cellStyle name="Percent 6 2 2 5 2 2" xfId="49079"/>
    <cellStyle name="Percent 6 2 2 5 3" xfId="41872"/>
    <cellStyle name="Percent 6 2 2 6" xfId="18216"/>
    <cellStyle name="Percent 6 2 2 6 2" xfId="25658"/>
    <cellStyle name="Percent 6 2 2 6 2 2" xfId="50181"/>
    <cellStyle name="Percent 6 2 2 6 3" xfId="42912"/>
    <cellStyle name="Percent 6 2 2 7" xfId="20461"/>
    <cellStyle name="Percent 6 2 2 7 2" xfId="45022"/>
    <cellStyle name="Percent 6 2 2 8" xfId="8649"/>
    <cellStyle name="Percent 6 2 2 8 2" xfId="33666"/>
    <cellStyle name="Percent 6 2 2 9" xfId="27883"/>
    <cellStyle name="Percent 6 2 3" xfId="2429"/>
    <cellStyle name="Percent 6 2 3 2" xfId="6766"/>
    <cellStyle name="Percent 6 2 3 2 2" xfId="22527"/>
    <cellStyle name="Percent 6 2 3 2 2 2" xfId="47073"/>
    <cellStyle name="Percent 6 2 3 2 3" xfId="15140"/>
    <cellStyle name="Percent 6 2 3 2 3 2" xfId="39968"/>
    <cellStyle name="Percent 6 2 3 2 4" xfId="10705"/>
    <cellStyle name="Percent 6 2 3 2 4 2" xfId="35722"/>
    <cellStyle name="Percent 6 2 3 2 5" xfId="31849"/>
    <cellStyle name="Percent 6 2 3 3" xfId="4796"/>
    <cellStyle name="Percent 6 2 3 3 2" xfId="23551"/>
    <cellStyle name="Percent 6 2 3 3 2 2" xfId="48094"/>
    <cellStyle name="Percent 6 2 3 3 3" xfId="13523"/>
    <cellStyle name="Percent 6 2 3 3 3 2" xfId="38540"/>
    <cellStyle name="Percent 6 2 3 3 4" xfId="29918"/>
    <cellStyle name="Percent 6 2 3 4" xfId="17225"/>
    <cellStyle name="Percent 6 2 3 4 2" xfId="24643"/>
    <cellStyle name="Percent 6 2 3 4 2 2" xfId="49182"/>
    <cellStyle name="Percent 6 2 3 4 3" xfId="41975"/>
    <cellStyle name="Percent 6 2 3 5" xfId="18320"/>
    <cellStyle name="Percent 6 2 3 5 2" xfId="25761"/>
    <cellStyle name="Percent 6 2 3 5 2 2" xfId="50284"/>
    <cellStyle name="Percent 6 2 3 5 3" xfId="43015"/>
    <cellStyle name="Percent 6 2 3 6" xfId="21520"/>
    <cellStyle name="Percent 6 2 3 6 2" xfId="46079"/>
    <cellStyle name="Percent 6 2 3 7" xfId="8752"/>
    <cellStyle name="Percent 6 2 3 7 2" xfId="33769"/>
    <cellStyle name="Percent 6 2 3 8" xfId="27986"/>
    <cellStyle name="Percent 6 2 4" xfId="2513"/>
    <cellStyle name="Percent 6 2 4 2" xfId="6838"/>
    <cellStyle name="Percent 6 2 4 2 2" xfId="24714"/>
    <cellStyle name="Percent 6 2 4 2 2 2" xfId="49253"/>
    <cellStyle name="Percent 6 2 4 2 3" xfId="17249"/>
    <cellStyle name="Percent 6 2 4 2 3 2" xfId="41997"/>
    <cellStyle name="Percent 6 2 4 2 4" xfId="10776"/>
    <cellStyle name="Percent 6 2 4 2 4 2" xfId="35793"/>
    <cellStyle name="Percent 6 2 4 2 5" xfId="31920"/>
    <cellStyle name="Percent 6 2 4 3" xfId="4867"/>
    <cellStyle name="Percent 6 2 4 3 2" xfId="25832"/>
    <cellStyle name="Percent 6 2 4 3 2 2" xfId="50355"/>
    <cellStyle name="Percent 6 2 4 3 3" xfId="13524"/>
    <cellStyle name="Percent 6 2 4 3 3 2" xfId="38541"/>
    <cellStyle name="Percent 6 2 4 3 4" xfId="29989"/>
    <cellStyle name="Percent 6 2 4 4" xfId="23624"/>
    <cellStyle name="Percent 6 2 4 4 2" xfId="48165"/>
    <cellStyle name="Percent 6 2 4 5" xfId="8823"/>
    <cellStyle name="Percent 6 2 4 5 2" xfId="33840"/>
    <cellStyle name="Percent 6 2 4 6" xfId="28057"/>
    <cellStyle name="Percent 6 2 5" xfId="3413"/>
    <cellStyle name="Percent 6 2 5 2" xfId="7565"/>
    <cellStyle name="Percent 6 2 5 2 2" xfId="26552"/>
    <cellStyle name="Percent 6 2 5 2 2 2" xfId="51074"/>
    <cellStyle name="Percent 6 2 5 2 3" xfId="11495"/>
    <cellStyle name="Percent 6 2 5 2 3 2" xfId="36512"/>
    <cellStyle name="Percent 6 2 5 2 4" xfId="32639"/>
    <cellStyle name="Percent 6 2 5 3" xfId="5586"/>
    <cellStyle name="Percent 6 2 5 3 2" xfId="13525"/>
    <cellStyle name="Percent 6 2 5 3 2 2" xfId="38542"/>
    <cellStyle name="Percent 6 2 5 3 3" xfId="30708"/>
    <cellStyle name="Percent 6 2 5 4" xfId="9561"/>
    <cellStyle name="Percent 6 2 5 4 2" xfId="34578"/>
    <cellStyle name="Percent 6 2 5 5" xfId="28776"/>
    <cellStyle name="Percent 6 2 6" xfId="3521"/>
    <cellStyle name="Percent 6 2 6 2" xfId="7659"/>
    <cellStyle name="Percent 6 2 6 2 2" xfId="26950"/>
    <cellStyle name="Percent 6 2 6 2 2 2" xfId="51122"/>
    <cellStyle name="Percent 6 2 6 2 3" xfId="11589"/>
    <cellStyle name="Percent 6 2 6 2 3 2" xfId="36606"/>
    <cellStyle name="Percent 6 2 6 2 4" xfId="32733"/>
    <cellStyle name="Percent 6 2 6 3" xfId="5680"/>
    <cellStyle name="Percent 6 2 6 3 2" xfId="13526"/>
    <cellStyle name="Percent 6 2 6 3 2 2" xfId="38543"/>
    <cellStyle name="Percent 6 2 6 3 3" xfId="30802"/>
    <cellStyle name="Percent 6 2 6 4" xfId="9656"/>
    <cellStyle name="Percent 6 2 6 4 2" xfId="34673"/>
    <cellStyle name="Percent 6 2 6 5" xfId="28870"/>
    <cellStyle name="Percent 6 3" xfId="2119"/>
    <cellStyle name="Percent 6 3 10" xfId="27771"/>
    <cellStyle name="Percent 6 3 2" xfId="6549"/>
    <cellStyle name="Percent 6 3 2 2" xfId="20348"/>
    <cellStyle name="Percent 6 3 2 2 2" xfId="44910"/>
    <cellStyle name="Percent 6 3 2 3" xfId="13920"/>
    <cellStyle name="Percent 6 3 2 3 2" xfId="38816"/>
    <cellStyle name="Percent 6 3 2 4" xfId="10490"/>
    <cellStyle name="Percent 6 3 2 4 2" xfId="35507"/>
    <cellStyle name="Percent 6 3 2 5" xfId="31634"/>
    <cellStyle name="Percent 6 3 3" xfId="4581"/>
    <cellStyle name="Percent 6 3 3 2" xfId="21304"/>
    <cellStyle name="Percent 6 3 3 2 2" xfId="45864"/>
    <cellStyle name="Percent 6 3 3 3" xfId="13527"/>
    <cellStyle name="Percent 6 3 3 3 2" xfId="38544"/>
    <cellStyle name="Percent 6 3 3 4" xfId="29703"/>
    <cellStyle name="Percent 6 3 4" xfId="15010"/>
    <cellStyle name="Percent 6 3 4 2" xfId="22302"/>
    <cellStyle name="Percent 6 3 4 2 2" xfId="46861"/>
    <cellStyle name="Percent 6 3 4 3" xfId="39852"/>
    <cellStyle name="Percent 6 3 5" xfId="15947"/>
    <cellStyle name="Percent 6 3 5 2" xfId="23336"/>
    <cellStyle name="Percent 6 3 5 2 2" xfId="47879"/>
    <cellStyle name="Percent 6 3 5 3" xfId="40743"/>
    <cellStyle name="Percent 6 3 6" xfId="17010"/>
    <cellStyle name="Percent 6 3 6 2" xfId="24428"/>
    <cellStyle name="Percent 6 3 6 2 2" xfId="48967"/>
    <cellStyle name="Percent 6 3 6 3" xfId="41760"/>
    <cellStyle name="Percent 6 3 7" xfId="18107"/>
    <cellStyle name="Percent 6 3 7 2" xfId="25546"/>
    <cellStyle name="Percent 6 3 7 2 2" xfId="50069"/>
    <cellStyle name="Percent 6 3 7 3" xfId="42803"/>
    <cellStyle name="Percent 6 3 8" xfId="19985"/>
    <cellStyle name="Percent 6 3 8 2" xfId="44553"/>
    <cellStyle name="Percent 6 3 9" xfId="8537"/>
    <cellStyle name="Percent 6 3 9 2" xfId="33554"/>
    <cellStyle name="Percent 6 4" xfId="2275"/>
    <cellStyle name="Percent 6 4 2" xfId="6629"/>
    <cellStyle name="Percent 6 4 2 2" xfId="21383"/>
    <cellStyle name="Percent 6 4 2 2 2" xfId="45942"/>
    <cellStyle name="Percent 6 4 2 3" xfId="14643"/>
    <cellStyle name="Percent 6 4 2 3 2" xfId="39509"/>
    <cellStyle name="Percent 6 4 2 4" xfId="10568"/>
    <cellStyle name="Percent 6 4 2 4 2" xfId="35585"/>
    <cellStyle name="Percent 6 4 2 5" xfId="31712"/>
    <cellStyle name="Percent 6 4 3" xfId="4659"/>
    <cellStyle name="Percent 6 4 3 2" xfId="22379"/>
    <cellStyle name="Percent 6 4 3 2 2" xfId="46936"/>
    <cellStyle name="Percent 6 4 3 3" xfId="13528"/>
    <cellStyle name="Percent 6 4 3 3 2" xfId="38545"/>
    <cellStyle name="Percent 6 4 3 4" xfId="29781"/>
    <cellStyle name="Percent 6 4 4" xfId="16023"/>
    <cellStyle name="Percent 6 4 4 2" xfId="23414"/>
    <cellStyle name="Percent 6 4 4 2 2" xfId="47957"/>
    <cellStyle name="Percent 6 4 4 3" xfId="40818"/>
    <cellStyle name="Percent 6 4 5" xfId="17088"/>
    <cellStyle name="Percent 6 4 5 2" xfId="24506"/>
    <cellStyle name="Percent 6 4 5 2 2" xfId="49045"/>
    <cellStyle name="Percent 6 4 5 3" xfId="41838"/>
    <cellStyle name="Percent 6 4 6" xfId="18182"/>
    <cellStyle name="Percent 6 4 6 2" xfId="25624"/>
    <cellStyle name="Percent 6 4 6 2 2" xfId="50147"/>
    <cellStyle name="Percent 6 4 6 3" xfId="42878"/>
    <cellStyle name="Percent 6 4 7" xfId="20427"/>
    <cellStyle name="Percent 6 4 7 2" xfId="44988"/>
    <cellStyle name="Percent 6 4 8" xfId="8615"/>
    <cellStyle name="Percent 6 4 8 2" xfId="33632"/>
    <cellStyle name="Percent 6 4 9" xfId="27849"/>
    <cellStyle name="Percent 6 5" xfId="2391"/>
    <cellStyle name="Percent 6 5 2" xfId="6732"/>
    <cellStyle name="Percent 6 5 2 2" xfId="22491"/>
    <cellStyle name="Percent 6 5 2 2 2" xfId="47039"/>
    <cellStyle name="Percent 6 5 2 3" xfId="15125"/>
    <cellStyle name="Percent 6 5 2 3 2" xfId="39955"/>
    <cellStyle name="Percent 6 5 2 4" xfId="10671"/>
    <cellStyle name="Percent 6 5 2 4 2" xfId="35688"/>
    <cellStyle name="Percent 6 5 2 5" xfId="31815"/>
    <cellStyle name="Percent 6 5 3" xfId="4762"/>
    <cellStyle name="Percent 6 5 3 2" xfId="23517"/>
    <cellStyle name="Percent 6 5 3 2 2" xfId="48060"/>
    <cellStyle name="Percent 6 5 3 3" xfId="13529"/>
    <cellStyle name="Percent 6 5 3 3 2" xfId="38546"/>
    <cellStyle name="Percent 6 5 3 4" xfId="29884"/>
    <cellStyle name="Percent 6 5 4" xfId="17191"/>
    <cellStyle name="Percent 6 5 4 2" xfId="24609"/>
    <cellStyle name="Percent 6 5 4 2 2" xfId="49148"/>
    <cellStyle name="Percent 6 5 4 3" xfId="41941"/>
    <cellStyle name="Percent 6 5 5" xfId="18285"/>
    <cellStyle name="Percent 6 5 5 2" xfId="25727"/>
    <cellStyle name="Percent 6 5 5 2 2" xfId="50250"/>
    <cellStyle name="Percent 6 5 5 3" xfId="42981"/>
    <cellStyle name="Percent 6 5 6" xfId="21486"/>
    <cellStyle name="Percent 6 5 6 2" xfId="46045"/>
    <cellStyle name="Percent 6 5 7" xfId="8718"/>
    <cellStyle name="Percent 6 5 7 2" xfId="33735"/>
    <cellStyle name="Percent 6 5 8" xfId="27952"/>
    <cellStyle name="Percent 6 6" xfId="2479"/>
    <cellStyle name="Percent 6 6 2" xfId="6806"/>
    <cellStyle name="Percent 6 6 2 2" xfId="24683"/>
    <cellStyle name="Percent 6 6 2 2 2" xfId="49222"/>
    <cellStyle name="Percent 6 6 2 3" xfId="17242"/>
    <cellStyle name="Percent 6 6 2 3 2" xfId="41990"/>
    <cellStyle name="Percent 6 6 2 4" xfId="10745"/>
    <cellStyle name="Percent 6 6 2 4 2" xfId="35762"/>
    <cellStyle name="Percent 6 6 2 5" xfId="31889"/>
    <cellStyle name="Percent 6 6 3" xfId="4836"/>
    <cellStyle name="Percent 6 6 3 2" xfId="25801"/>
    <cellStyle name="Percent 6 6 3 2 2" xfId="50324"/>
    <cellStyle name="Percent 6 6 3 3" xfId="13530"/>
    <cellStyle name="Percent 6 6 3 3 2" xfId="38547"/>
    <cellStyle name="Percent 6 6 3 4" xfId="29958"/>
    <cellStyle name="Percent 6 6 4" xfId="23593"/>
    <cellStyle name="Percent 6 6 4 2" xfId="48134"/>
    <cellStyle name="Percent 6 6 5" xfId="8792"/>
    <cellStyle name="Percent 6 6 5 2" xfId="33809"/>
    <cellStyle name="Percent 6 6 6" xfId="28026"/>
    <cellStyle name="Percent 6 7" xfId="3383"/>
    <cellStyle name="Percent 6 7 2" xfId="7539"/>
    <cellStyle name="Percent 6 7 2 2" xfId="26526"/>
    <cellStyle name="Percent 6 7 2 2 2" xfId="51048"/>
    <cellStyle name="Percent 6 7 2 3" xfId="11469"/>
    <cellStyle name="Percent 6 7 2 3 2" xfId="36486"/>
    <cellStyle name="Percent 6 7 2 4" xfId="32613"/>
    <cellStyle name="Percent 6 7 3" xfId="5560"/>
    <cellStyle name="Percent 6 7 3 2" xfId="13531"/>
    <cellStyle name="Percent 6 7 3 2 2" xfId="38548"/>
    <cellStyle name="Percent 6 7 3 3" xfId="30682"/>
    <cellStyle name="Percent 6 7 4" xfId="9531"/>
    <cellStyle name="Percent 6 7 4 2" xfId="34548"/>
    <cellStyle name="Percent 6 7 5" xfId="28750"/>
    <cellStyle name="Percent 6 8" xfId="3478"/>
    <cellStyle name="Percent 6 8 2" xfId="7618"/>
    <cellStyle name="Percent 6 8 2 2" xfId="26929"/>
    <cellStyle name="Percent 6 8 2 2 2" xfId="51102"/>
    <cellStyle name="Percent 6 8 2 3" xfId="11548"/>
    <cellStyle name="Percent 6 8 2 3 2" xfId="36565"/>
    <cellStyle name="Percent 6 8 2 4" xfId="32692"/>
    <cellStyle name="Percent 6 8 3" xfId="5639"/>
    <cellStyle name="Percent 6 8 3 2" xfId="13532"/>
    <cellStyle name="Percent 6 8 3 2 2" xfId="38549"/>
    <cellStyle name="Percent 6 8 3 3" xfId="30761"/>
    <cellStyle name="Percent 6 8 4" xfId="9615"/>
    <cellStyle name="Percent 6 8 4 2" xfId="34632"/>
    <cellStyle name="Percent 6 8 5" xfId="28829"/>
    <cellStyle name="Percent 6 9" xfId="538"/>
    <cellStyle name="Percent 60" xfId="13639"/>
    <cellStyle name="Percent 61" xfId="332"/>
    <cellStyle name="Percent 62" xfId="14016"/>
    <cellStyle name="Percent 63" xfId="13775"/>
    <cellStyle name="Percent 64" xfId="14024"/>
    <cellStyle name="Percent 65" xfId="14026"/>
    <cellStyle name="Percent 66" xfId="14589"/>
    <cellStyle name="Percent 67" xfId="14730"/>
    <cellStyle name="Percent 68" xfId="14732"/>
    <cellStyle name="Percent 69" xfId="14593"/>
    <cellStyle name="Percent 7" xfId="156"/>
    <cellStyle name="Percent 7 2" xfId="539"/>
    <cellStyle name="Percent 70" xfId="14737"/>
    <cellStyle name="Percent 71" xfId="14619"/>
    <cellStyle name="Percent 72" xfId="14735"/>
    <cellStyle name="Percent 73" xfId="14078"/>
    <cellStyle name="Percent 74" xfId="14138"/>
    <cellStyle name="Percent 75" xfId="14727"/>
    <cellStyle name="Percent 76" xfId="14135"/>
    <cellStyle name="Percent 77" xfId="14740"/>
    <cellStyle name="Percent 78" xfId="15060"/>
    <cellStyle name="Percent 79" xfId="14739"/>
    <cellStyle name="Percent 8" xfId="157"/>
    <cellStyle name="Percent 8 2" xfId="540"/>
    <cellStyle name="Percent 80" xfId="15154"/>
    <cellStyle name="Percent 81" xfId="15148"/>
    <cellStyle name="Percent 82" xfId="15170"/>
    <cellStyle name="Percent 83" xfId="15175"/>
    <cellStyle name="Percent 84" xfId="15180"/>
    <cellStyle name="Percent 85" xfId="15183"/>
    <cellStyle name="Percent 86" xfId="16217"/>
    <cellStyle name="Percent 87" xfId="15341"/>
    <cellStyle name="Percent 88" xfId="16210"/>
    <cellStyle name="Percent 89" xfId="15339"/>
    <cellStyle name="Percent 9" xfId="158"/>
    <cellStyle name="Percent 9 2" xfId="541"/>
    <cellStyle name="Percent 90" xfId="16206"/>
    <cellStyle name="Percent 91" xfId="15178"/>
    <cellStyle name="Percent 92" xfId="16202"/>
    <cellStyle name="Percent 93" xfId="15332"/>
    <cellStyle name="Percent 94" xfId="16201"/>
    <cellStyle name="Percent 95" xfId="15331"/>
    <cellStyle name="Percent 96" xfId="15179"/>
    <cellStyle name="Percent 97" xfId="16203"/>
    <cellStyle name="Percent 98" xfId="16205"/>
    <cellStyle name="Percent 99" xfId="16225"/>
    <cellStyle name="Revenue" xfId="860"/>
    <cellStyle name="SAPBEXaggData" xfId="159"/>
    <cellStyle name="SAPBEXaggData 2" xfId="160"/>
    <cellStyle name="SAPBEXaggData 2 2" xfId="161"/>
    <cellStyle name="SAPBEXaggData 2 3" xfId="1922"/>
    <cellStyle name="SAPBEXaggData 2 4" xfId="26720"/>
    <cellStyle name="SAPBEXaggData 3" xfId="162"/>
    <cellStyle name="SAPBEXaggData 4" xfId="163"/>
    <cellStyle name="SAPBEXaggData 4 2" xfId="861"/>
    <cellStyle name="SAPBEXaggData 4 2 2" xfId="26618"/>
    <cellStyle name="SAPBEXaggData 4 3" xfId="19280"/>
    <cellStyle name="SAPBEXaggData 4 4" xfId="19019"/>
    <cellStyle name="SAPBEXaggData 5" xfId="2672"/>
    <cellStyle name="SAPBEXaggData 6" xfId="26769"/>
    <cellStyle name="SAPBEXaggData_Sept 2011 Total BW Data" xfId="164"/>
    <cellStyle name="SAPBEXaggDataEmph" xfId="165"/>
    <cellStyle name="SAPBEXaggDataEmph 2" xfId="1923"/>
    <cellStyle name="SAPBEXaggDataEmph 3" xfId="26835"/>
    <cellStyle name="SAPBEXaggExc1" xfId="166"/>
    <cellStyle name="SAPBEXaggExc1Emph" xfId="167"/>
    <cellStyle name="SAPBEXaggExc2" xfId="168"/>
    <cellStyle name="SAPBEXaggExc2Emph" xfId="169"/>
    <cellStyle name="SAPBEXaggItem" xfId="170"/>
    <cellStyle name="SAPBEXaggItem 2" xfId="171"/>
    <cellStyle name="SAPBEXaggItem 2 2" xfId="172"/>
    <cellStyle name="SAPBEXaggItem 2 3" xfId="1924"/>
    <cellStyle name="SAPBEXaggItem 2 4" xfId="26738"/>
    <cellStyle name="SAPBEXaggItem 3" xfId="173"/>
    <cellStyle name="SAPBEXaggItem 4" xfId="174"/>
    <cellStyle name="SAPBEXaggItem 4 2" xfId="862"/>
    <cellStyle name="SAPBEXaggItem 4 2 2" xfId="26623"/>
    <cellStyle name="SAPBEXaggItem 4 3" xfId="19281"/>
    <cellStyle name="SAPBEXaggItem 4 4" xfId="19020"/>
    <cellStyle name="SAPBEXaggItem 5" xfId="2673"/>
    <cellStyle name="SAPBEXaggItem 6" xfId="26746"/>
    <cellStyle name="SAPBEXaggItem_Sept 2011 Total BW Data" xfId="175"/>
    <cellStyle name="SAPBEXaggItemX" xfId="176"/>
    <cellStyle name="SAPBEXaggItemX 2" xfId="1926"/>
    <cellStyle name="SAPBEXaggItemX 3" xfId="1925"/>
    <cellStyle name="SAPBEXaggItemX 4" xfId="543"/>
    <cellStyle name="SAPBEXchaText" xfId="177"/>
    <cellStyle name="SAPBEXchaText 2" xfId="178"/>
    <cellStyle name="SAPBEXchaText 2 2" xfId="1927"/>
    <cellStyle name="SAPBEXchaText 2 2 2" xfId="26624"/>
    <cellStyle name="SAPBEXchaText 2 3" xfId="19922"/>
    <cellStyle name="SAPBEXchaText 2 4" xfId="19021"/>
    <cellStyle name="SAPBEXchaText 3" xfId="1928"/>
    <cellStyle name="SAPBEXchaText 3 2" xfId="1929"/>
    <cellStyle name="SAPBEXchaText 3 3" xfId="1930"/>
    <cellStyle name="SAPBEXchaText 4" xfId="1931"/>
    <cellStyle name="SAPBEXchaText 5" xfId="1932"/>
    <cellStyle name="SAPBEXchaText 6" xfId="863"/>
    <cellStyle name="SAPBEXchaText 7" xfId="2674"/>
    <cellStyle name="SAPBEXchaText 8" xfId="19979"/>
    <cellStyle name="SAPBEXColoum_Header_SA" xfId="179"/>
    <cellStyle name="SAPBEXexcBad" xfId="1933"/>
    <cellStyle name="SAPBEXexcBad7" xfId="180"/>
    <cellStyle name="SAPBEXexcBad7 2" xfId="181"/>
    <cellStyle name="SAPBEXexcBad8" xfId="182"/>
    <cellStyle name="SAPBEXexcBad8 2" xfId="183"/>
    <cellStyle name="SAPBEXexcBad9" xfId="184"/>
    <cellStyle name="SAPBEXexcBad9 2" xfId="185"/>
    <cellStyle name="SAPBEXexcCritical" xfId="1934"/>
    <cellStyle name="SAPBEXexcCritical4" xfId="186"/>
    <cellStyle name="SAPBEXexcCritical4 2" xfId="187"/>
    <cellStyle name="SAPBEXexcCritical5" xfId="188"/>
    <cellStyle name="SAPBEXexcCritical5 2" xfId="189"/>
    <cellStyle name="SAPBEXexcCritical6" xfId="190"/>
    <cellStyle name="SAPBEXexcCritical6 2" xfId="191"/>
    <cellStyle name="SAPBEXexcGood" xfId="1935"/>
    <cellStyle name="SAPBEXexcGood1" xfId="192"/>
    <cellStyle name="SAPBEXexcGood1 2" xfId="193"/>
    <cellStyle name="SAPBEXexcGood2" xfId="194"/>
    <cellStyle name="SAPBEXexcGood2 2" xfId="195"/>
    <cellStyle name="SAPBEXexcGood3" xfId="196"/>
    <cellStyle name="SAPBEXexcGood3 2" xfId="197"/>
    <cellStyle name="SAPBEXexcVeryBad" xfId="1936"/>
    <cellStyle name="SAPBEXfilterDrill" xfId="198"/>
    <cellStyle name="SAPBEXfilterDrill 2" xfId="199"/>
    <cellStyle name="SAPBEXfilterDrill 2 2" xfId="1937"/>
    <cellStyle name="SAPBEXfilterDrill 3" xfId="26673"/>
    <cellStyle name="SAPBEXfilterItem" xfId="200"/>
    <cellStyle name="SAPBEXfilterItem 2" xfId="201"/>
    <cellStyle name="SAPBEXfilterItem 3" xfId="202"/>
    <cellStyle name="SAPBEXfilterItem 3 2" xfId="1938"/>
    <cellStyle name="SAPBEXfilterItem 4" xfId="26860"/>
    <cellStyle name="SAPBEXfilterItem_2011-10 LIEE Table 6 (2)" xfId="203"/>
    <cellStyle name="SAPBEXfilterText" xfId="204"/>
    <cellStyle name="SAPBEXfilterText 2" xfId="205"/>
    <cellStyle name="SAPBEXfilterText 2 2" xfId="547"/>
    <cellStyle name="SAPBEXfilterText 3" xfId="206"/>
    <cellStyle name="SAPBEXfilterText 3 2" xfId="1939"/>
    <cellStyle name="SAPBEXfilterText 3 3" xfId="3747"/>
    <cellStyle name="SAPBEXfilterText 4" xfId="26802"/>
    <cellStyle name="SAPBEXfilterText_2011-12 LIEE Table 1 Updated budget" xfId="207"/>
    <cellStyle name="SAPBEXformats" xfId="208"/>
    <cellStyle name="SAPBEXformats 2" xfId="209"/>
    <cellStyle name="SAPBEXformats 2 2" xfId="1940"/>
    <cellStyle name="SAPBEXformats 3" xfId="26714"/>
    <cellStyle name="SAPBEXheaderData" xfId="210"/>
    <cellStyle name="SAPBEXheaderData 2" xfId="1941"/>
    <cellStyle name="SAPBEXheaderData 3" xfId="26879"/>
    <cellStyle name="SAPBEXheaderItem" xfId="211"/>
    <cellStyle name="SAPBEXheaderItem 2" xfId="212"/>
    <cellStyle name="SAPBEXheaderItem 2 2" xfId="213"/>
    <cellStyle name="SAPBEXheaderItem 3" xfId="214"/>
    <cellStyle name="SAPBEXheaderItem 3 2" xfId="1942"/>
    <cellStyle name="SAPBEXheaderItem 3 3" xfId="3748"/>
    <cellStyle name="SAPBEXheaderItem 4" xfId="26699"/>
    <cellStyle name="SAPBEXheaderItem_2011-10 LIEE Table 6 (2)" xfId="215"/>
    <cellStyle name="SAPBEXheaderText" xfId="216"/>
    <cellStyle name="SAPBEXheaderText 2" xfId="217"/>
    <cellStyle name="SAPBEXheaderText 2 2" xfId="218"/>
    <cellStyle name="SAPBEXheaderText 3" xfId="219"/>
    <cellStyle name="SAPBEXheaderText 3 2" xfId="1943"/>
    <cellStyle name="SAPBEXheaderText 3 3" xfId="3749"/>
    <cellStyle name="SAPBEXheaderText 4" xfId="26855"/>
    <cellStyle name="SAPBEXheaderText_2011-10 LIEE Table 6 (2)" xfId="220"/>
    <cellStyle name="SAPBEXHLevel0" xfId="221"/>
    <cellStyle name="SAPBEXHLevel0 2" xfId="222"/>
    <cellStyle name="SAPBEXHLevel0 2 2" xfId="223"/>
    <cellStyle name="SAPBEXHLevel0 2 2 2" xfId="550"/>
    <cellStyle name="SAPBEXHLevel0 2 3" xfId="1945"/>
    <cellStyle name="SAPBEXHLevel0 2 4" xfId="549"/>
    <cellStyle name="SAPBEXHLevel0 3" xfId="224"/>
    <cellStyle name="SAPBEXHLevel0 3 2" xfId="1944"/>
    <cellStyle name="SAPBEXHLevel0 3 3" xfId="3750"/>
    <cellStyle name="SAPBEXHLevel0 4" xfId="548"/>
    <cellStyle name="SAPBEXHLevel0_2011-10 LIEE Table 6 (2)" xfId="225"/>
    <cellStyle name="SAPBEXHLevel0X" xfId="226"/>
    <cellStyle name="SAPBEXHLevel0X 2" xfId="227"/>
    <cellStyle name="SAPBEXHLevel0X 2 2" xfId="228"/>
    <cellStyle name="SAPBEXHLevel0X 2 2 2" xfId="553"/>
    <cellStyle name="SAPBEXHLevel0X 2 2 3" xfId="3751"/>
    <cellStyle name="SAPBEXHLevel0X 2 3" xfId="1947"/>
    <cellStyle name="SAPBEXHLevel0X 2 4" xfId="552"/>
    <cellStyle name="SAPBEXHLevel0X 3" xfId="229"/>
    <cellStyle name="SAPBEXHLevel0X 3 2" xfId="555"/>
    <cellStyle name="SAPBEXHLevel0X 3 3" xfId="554"/>
    <cellStyle name="SAPBEXHLevel0X 3 4" xfId="3752"/>
    <cellStyle name="SAPBEXHLevel0X 4" xfId="230"/>
    <cellStyle name="SAPBEXHLevel0X 4 2" xfId="556"/>
    <cellStyle name="SAPBEXHLevel0X 4 3" xfId="3753"/>
    <cellStyle name="SAPBEXHLevel0X 5" xfId="231"/>
    <cellStyle name="SAPBEXHLevel0X 5 2" xfId="1946"/>
    <cellStyle name="SAPBEXHLevel0X 6" xfId="232"/>
    <cellStyle name="SAPBEXHLevel0X 6 2" xfId="3754"/>
    <cellStyle name="SAPBEXHLevel0X 6 3" xfId="26650"/>
    <cellStyle name="SAPBEXHLevel0X 7" xfId="551"/>
    <cellStyle name="SAPBEXHLevel1" xfId="233"/>
    <cellStyle name="SAPBEXHLevel1 2" xfId="234"/>
    <cellStyle name="SAPBEXHLevel1 2 2" xfId="559"/>
    <cellStyle name="SAPBEXHLevel1 2 3" xfId="1949"/>
    <cellStyle name="SAPBEXHLevel1 2 4" xfId="558"/>
    <cellStyle name="SAPBEXHLevel1 3" xfId="235"/>
    <cellStyle name="SAPBEXHLevel1 3 2" xfId="1948"/>
    <cellStyle name="SAPBEXHLevel1 3 3" xfId="3755"/>
    <cellStyle name="SAPBEXHLevel1 4" xfId="557"/>
    <cellStyle name="SAPBEXHLevel1_2011-12 LIEE Table 1 Updated budget" xfId="236"/>
    <cellStyle name="SAPBEXHLevel1X" xfId="237"/>
    <cellStyle name="SAPBEXHLevel1X 2" xfId="238"/>
    <cellStyle name="SAPBEXHLevel1X 2 2" xfId="239"/>
    <cellStyle name="SAPBEXHLevel1X 2 2 2" xfId="562"/>
    <cellStyle name="SAPBEXHLevel1X 2 2 3" xfId="3756"/>
    <cellStyle name="SAPBEXHLevel1X 2 3" xfId="1951"/>
    <cellStyle name="SAPBEXHLevel1X 2 4" xfId="561"/>
    <cellStyle name="SAPBEXHLevel1X 3" xfId="240"/>
    <cellStyle name="SAPBEXHLevel1X 3 2" xfId="564"/>
    <cellStyle name="SAPBEXHLevel1X 3 3" xfId="563"/>
    <cellStyle name="SAPBEXHLevel1X 3 4" xfId="3757"/>
    <cellStyle name="SAPBEXHLevel1X 4" xfId="241"/>
    <cellStyle name="SAPBEXHLevel1X 4 2" xfId="565"/>
    <cellStyle name="SAPBEXHLevel1X 4 3" xfId="3758"/>
    <cellStyle name="SAPBEXHLevel1X 5" xfId="242"/>
    <cellStyle name="SAPBEXHLevel1X 5 2" xfId="1950"/>
    <cellStyle name="SAPBEXHLevel1X 6" xfId="243"/>
    <cellStyle name="SAPBEXHLevel1X 6 2" xfId="3759"/>
    <cellStyle name="SAPBEXHLevel1X 6 3" xfId="26865"/>
    <cellStyle name="SAPBEXHLevel1X 7" xfId="560"/>
    <cellStyle name="SAPBEXHLevel2" xfId="244"/>
    <cellStyle name="SAPBEXHLevel2 2" xfId="245"/>
    <cellStyle name="SAPBEXHLevel2 2 2" xfId="568"/>
    <cellStyle name="SAPBEXHLevel2 2 3" xfId="1953"/>
    <cellStyle name="SAPBEXHLevel2 2 4" xfId="567"/>
    <cellStyle name="SAPBEXHLevel2 3" xfId="246"/>
    <cellStyle name="SAPBEXHLevel2 3 2" xfId="1952"/>
    <cellStyle name="SAPBEXHLevel2 3 3" xfId="3760"/>
    <cellStyle name="SAPBEXHLevel2 4" xfId="566"/>
    <cellStyle name="SAPBEXHLevel2_2011-12 LIEE Table 1 Updated budget" xfId="247"/>
    <cellStyle name="SAPBEXHLevel2X" xfId="248"/>
    <cellStyle name="SAPBEXHLevel2X 2" xfId="249"/>
    <cellStyle name="SAPBEXHLevel2X 2 2" xfId="250"/>
    <cellStyle name="SAPBEXHLevel2X 2 2 2" xfId="571"/>
    <cellStyle name="SAPBEXHLevel2X 2 2 3" xfId="3761"/>
    <cellStyle name="SAPBEXHLevel2X 2 3" xfId="1955"/>
    <cellStyle name="SAPBEXHLevel2X 2 4" xfId="570"/>
    <cellStyle name="SAPBEXHLevel2X 3" xfId="251"/>
    <cellStyle name="SAPBEXHLevel2X 3 2" xfId="573"/>
    <cellStyle name="SAPBEXHLevel2X 3 3" xfId="572"/>
    <cellStyle name="SAPBEXHLevel2X 3 4" xfId="3762"/>
    <cellStyle name="SAPBEXHLevel2X 4" xfId="252"/>
    <cellStyle name="SAPBEXHLevel2X 4 2" xfId="574"/>
    <cellStyle name="SAPBEXHLevel2X 4 3" xfId="3763"/>
    <cellStyle name="SAPBEXHLevel2X 5" xfId="253"/>
    <cellStyle name="SAPBEXHLevel2X 5 2" xfId="1954"/>
    <cellStyle name="SAPBEXHLevel2X 6" xfId="254"/>
    <cellStyle name="SAPBEXHLevel2X 6 2" xfId="3764"/>
    <cellStyle name="SAPBEXHLevel2X 6 3" xfId="26739"/>
    <cellStyle name="SAPBEXHLevel2X 7" xfId="569"/>
    <cellStyle name="SAPBEXHLevel3" xfId="255"/>
    <cellStyle name="SAPBEXHLevel3 2" xfId="256"/>
    <cellStyle name="SAPBEXHLevel3 2 2" xfId="577"/>
    <cellStyle name="SAPBEXHLevel3 2 3" xfId="1957"/>
    <cellStyle name="SAPBEXHLevel3 2 4" xfId="576"/>
    <cellStyle name="SAPBEXHLevel3 3" xfId="257"/>
    <cellStyle name="SAPBEXHLevel3 3 2" xfId="1956"/>
    <cellStyle name="SAPBEXHLevel3 3 3" xfId="3765"/>
    <cellStyle name="SAPBEXHLevel3 4" xfId="575"/>
    <cellStyle name="SAPBEXHLevel3_2011-12 LIEE Table 1 Updated budget" xfId="258"/>
    <cellStyle name="SAPBEXHLevel3X" xfId="259"/>
    <cellStyle name="SAPBEXHLevel3X 2" xfId="260"/>
    <cellStyle name="SAPBEXHLevel3X 2 2" xfId="261"/>
    <cellStyle name="SAPBEXHLevel3X 2 2 2" xfId="580"/>
    <cellStyle name="SAPBEXHLevel3X 2 2 3" xfId="3766"/>
    <cellStyle name="SAPBEXHLevel3X 2 3" xfId="1959"/>
    <cellStyle name="SAPBEXHLevel3X 2 4" xfId="579"/>
    <cellStyle name="SAPBEXHLevel3X 3" xfId="262"/>
    <cellStyle name="SAPBEXHLevel3X 3 2" xfId="582"/>
    <cellStyle name="SAPBEXHLevel3X 3 3" xfId="581"/>
    <cellStyle name="SAPBEXHLevel3X 3 4" xfId="3767"/>
    <cellStyle name="SAPBEXHLevel3X 4" xfId="263"/>
    <cellStyle name="SAPBEXHLevel3X 4 2" xfId="583"/>
    <cellStyle name="SAPBEXHLevel3X 4 3" xfId="3768"/>
    <cellStyle name="SAPBEXHLevel3X 5" xfId="264"/>
    <cellStyle name="SAPBEXHLevel3X 5 2" xfId="1958"/>
    <cellStyle name="SAPBEXHLevel3X 6" xfId="265"/>
    <cellStyle name="SAPBEXHLevel3X 6 2" xfId="3769"/>
    <cellStyle name="SAPBEXHLevel3X 6 3" xfId="26837"/>
    <cellStyle name="SAPBEXHLevel3X 7" xfId="578"/>
    <cellStyle name="SAPBEXinputData" xfId="357"/>
    <cellStyle name="SAPBEXresData" xfId="266"/>
    <cellStyle name="SAPBEXresData 2" xfId="267"/>
    <cellStyle name="SAPBEXresData 3" xfId="1960"/>
    <cellStyle name="SAPBEXresData 4" xfId="26812"/>
    <cellStyle name="SAPBEXresDataEmph" xfId="268"/>
    <cellStyle name="SAPBEXresDataEmph 2" xfId="1961"/>
    <cellStyle name="SAPBEXresDataEmph 3" xfId="26681"/>
    <cellStyle name="SAPBEXresExc1" xfId="269"/>
    <cellStyle name="SAPBEXresExc1Emph" xfId="270"/>
    <cellStyle name="SAPBEXresExc2" xfId="271"/>
    <cellStyle name="SAPBEXresExc2Emph" xfId="272"/>
    <cellStyle name="SAPBEXresItem" xfId="273"/>
    <cellStyle name="SAPBEXresItem 2" xfId="1962"/>
    <cellStyle name="SAPBEXresItem 3" xfId="26707"/>
    <cellStyle name="SAPBEXresItemX" xfId="274"/>
    <cellStyle name="SAPBEXresItemX 2" xfId="275"/>
    <cellStyle name="SAPBEXresItemX 2 2" xfId="585"/>
    <cellStyle name="SAPBEXresItemX 3" xfId="1963"/>
    <cellStyle name="SAPBEXresItemX 4" xfId="584"/>
    <cellStyle name="SAPBEXRow_Headings_SA" xfId="276"/>
    <cellStyle name="SAPBEXRowResults_SA" xfId="277"/>
    <cellStyle name="SAPBEXstdData" xfId="278"/>
    <cellStyle name="SAPBEXstdData 2" xfId="279"/>
    <cellStyle name="SAPBEXstdData 2 2" xfId="280"/>
    <cellStyle name="SAPBEXstdData 2 3" xfId="1964"/>
    <cellStyle name="SAPBEXstdData 2 4" xfId="26651"/>
    <cellStyle name="SAPBEXstdData 3" xfId="281"/>
    <cellStyle name="SAPBEXstdData 4" xfId="864"/>
    <cellStyle name="SAPBEXstdData 4 2" xfId="26630"/>
    <cellStyle name="SAPBEXstdData 4 3" xfId="19282"/>
    <cellStyle name="SAPBEXstdData 4 4" xfId="19027"/>
    <cellStyle name="SAPBEXstdData 5" xfId="2675"/>
    <cellStyle name="SAPBEXstdData 6" xfId="26866"/>
    <cellStyle name="SAPBEXstdData_Sept 2011 Total BW Data" xfId="282"/>
    <cellStyle name="SAPBEXstdDataEmph" xfId="283"/>
    <cellStyle name="SAPBEXstdDataEmph 2" xfId="1965"/>
    <cellStyle name="SAPBEXstdDataEmph 3" xfId="26793"/>
    <cellStyle name="SAPBEXstdExc1" xfId="284"/>
    <cellStyle name="SAPBEXstdExc1Emph" xfId="285"/>
    <cellStyle name="SAPBEXstdExc2" xfId="286"/>
    <cellStyle name="SAPBEXstdExc2Emph" xfId="287"/>
    <cellStyle name="SAPBEXstdItem" xfId="288"/>
    <cellStyle name="SAPBEXstdItem 2" xfId="289"/>
    <cellStyle name="SAPBEXstdItem 2 2" xfId="290"/>
    <cellStyle name="SAPBEXstdItem 2 3" xfId="1966"/>
    <cellStyle name="SAPBEXstdItem 2 4" xfId="587"/>
    <cellStyle name="SAPBEXstdItem 3" xfId="291"/>
    <cellStyle name="SAPBEXstdItem 3 2" xfId="589"/>
    <cellStyle name="SAPBEXstdItem 3 2 2" xfId="1968"/>
    <cellStyle name="SAPBEXstdItem 3 2 3" xfId="24730"/>
    <cellStyle name="SAPBEXstdItem 3 3" xfId="1969"/>
    <cellStyle name="SAPBEXstdItem 3 4" xfId="1967"/>
    <cellStyle name="SAPBEXstdItem 3 5" xfId="588"/>
    <cellStyle name="SAPBEXstdItem 4" xfId="292"/>
    <cellStyle name="SAPBEXstdItem 4 2" xfId="1970"/>
    <cellStyle name="SAPBEXstdItem 4 3" xfId="590"/>
    <cellStyle name="SAPBEXstdItem 5" xfId="293"/>
    <cellStyle name="SAPBEXstdItem 5 2" xfId="1971"/>
    <cellStyle name="SAPBEXstdItem 5 2 2" xfId="26631"/>
    <cellStyle name="SAPBEXstdItem 5 3" xfId="3770"/>
    <cellStyle name="SAPBEXstdItem 5 3 2" xfId="19923"/>
    <cellStyle name="SAPBEXstdItem 5 4" xfId="19028"/>
    <cellStyle name="SAPBEXstdItem 6" xfId="865"/>
    <cellStyle name="SAPBEXstdItem 7" xfId="2676"/>
    <cellStyle name="SAPBEXstdItem 8" xfId="586"/>
    <cellStyle name="SAPBEXstdItem_Sept 2011 Total BW Data" xfId="294"/>
    <cellStyle name="SAPBEXstdItemX" xfId="295"/>
    <cellStyle name="SAPBEXstdItemX 2" xfId="296"/>
    <cellStyle name="SAPBEXstdItemX 2 2" xfId="1973"/>
    <cellStyle name="SAPBEXstdItemX 3" xfId="1974"/>
    <cellStyle name="SAPBEXstdItemX 3 2" xfId="1975"/>
    <cellStyle name="SAPBEXstdItemX 3 3" xfId="1976"/>
    <cellStyle name="SAPBEXstdItemX 4" xfId="1977"/>
    <cellStyle name="SAPBEXstdItemX 5" xfId="1978"/>
    <cellStyle name="SAPBEXstdItemX 6" xfId="1972"/>
    <cellStyle name="SAPBEXstdItemX 7" xfId="591"/>
    <cellStyle name="SAPBEXsubData" xfId="297"/>
    <cellStyle name="SAPBEXsubData 2" xfId="1979"/>
    <cellStyle name="SAPBEXsubData 3" xfId="26671"/>
    <cellStyle name="SAPBEXsubDataEmph" xfId="298"/>
    <cellStyle name="SAPBEXsubDataEmph 2" xfId="1980"/>
    <cellStyle name="SAPBEXsubDataEmph 3" xfId="26704"/>
    <cellStyle name="SAPBEXsubExc1" xfId="299"/>
    <cellStyle name="SAPBEXsubExc1Emph" xfId="300"/>
    <cellStyle name="SAPBEXsubExc2" xfId="301"/>
    <cellStyle name="SAPBEXsubExc2Emph" xfId="302"/>
    <cellStyle name="SAPBEXsubItem" xfId="303"/>
    <cellStyle name="SAPBEXsubItem 2" xfId="1981"/>
    <cellStyle name="SAPBEXsubItem 3" xfId="26850"/>
    <cellStyle name="SAPBEXtitle" xfId="304"/>
    <cellStyle name="SAPBEXtitle 2" xfId="1982"/>
    <cellStyle name="SAPBEXtitle 3" xfId="26675"/>
    <cellStyle name="SAPBEXundefined" xfId="305"/>
    <cellStyle name="SAPBEXundefined 2" xfId="306"/>
    <cellStyle name="SAPBEXundefined 2 2" xfId="592"/>
    <cellStyle name="SAPBEXundefined 3" xfId="1983"/>
    <cellStyle name="SAPBEXundefined 4" xfId="26750"/>
    <cellStyle name="SAPBEXundefined_Sheet2" xfId="607"/>
    <cellStyle name="SEM-BPS-input-on" xfId="307"/>
    <cellStyle name="SEM-BPS-input-on 2" xfId="593"/>
    <cellStyle name="SEM-BPS-key" xfId="308"/>
    <cellStyle name="SEM-BPS-key 2" xfId="594"/>
    <cellStyle name="Sheet Title" xfId="358"/>
    <cellStyle name="Style 1" xfId="309"/>
    <cellStyle name="Style 1 2" xfId="595"/>
    <cellStyle name="Style 26" xfId="310"/>
    <cellStyle name="Style 26 2" xfId="311"/>
    <cellStyle name="Style 26 2 2" xfId="598"/>
    <cellStyle name="Style 26 2 3" xfId="597"/>
    <cellStyle name="Style 26 2 3 2" xfId="15157"/>
    <cellStyle name="Style 26 3" xfId="866"/>
    <cellStyle name="Style 26 4" xfId="2677"/>
    <cellStyle name="Style 26 5" xfId="596"/>
    <cellStyle name="Table reference" xfId="867"/>
    <cellStyle name="Title" xfId="312" builtinId="15" customBuiltin="1"/>
    <cellStyle name="TITLE 10" xfId="26638"/>
    <cellStyle name="Title 11" xfId="19161"/>
    <cellStyle name="Title 12" xfId="26639"/>
    <cellStyle name="TITLE 13" xfId="19030"/>
    <cellStyle name="Title 14" xfId="13652"/>
    <cellStyle name="Title 15" xfId="26927"/>
    <cellStyle name="Title 2" xfId="599"/>
    <cellStyle name="Title 2 2" xfId="1984"/>
    <cellStyle name="Title 2 3" xfId="2168"/>
    <cellStyle name="Title 2 4" xfId="2678"/>
    <cellStyle name="Title 2 5" xfId="26808"/>
    <cellStyle name="Title 3" xfId="1985"/>
    <cellStyle name="Title 4" xfId="1986"/>
    <cellStyle name="Title 5" xfId="2066"/>
    <cellStyle name="TITLE 5 2" xfId="26632"/>
    <cellStyle name="TITLE 6" xfId="26636"/>
    <cellStyle name="TITLE 7" xfId="26633"/>
    <cellStyle name="TITLE 8" xfId="26637"/>
    <cellStyle name="TITLE 9" xfId="26635"/>
    <cellStyle name="Total" xfId="313" builtinId="25" customBuiltin="1"/>
    <cellStyle name="Total 2" xfId="314"/>
    <cellStyle name="Total 2 2" xfId="315"/>
    <cellStyle name="Total 2 2 2" xfId="601"/>
    <cellStyle name="Total 2 2 3" xfId="3771"/>
    <cellStyle name="Total 2 3" xfId="316"/>
    <cellStyle name="Total 2 3 2" xfId="1987"/>
    <cellStyle name="Total 2 3 3" xfId="3772"/>
    <cellStyle name="Total 2 4" xfId="2169"/>
    <cellStyle name="Total 2 5" xfId="2679"/>
    <cellStyle name="Total 2 6" xfId="600"/>
    <cellStyle name="Total 3" xfId="317"/>
    <cellStyle name="Total 3 2" xfId="318"/>
    <cellStyle name="Total 3 2 2" xfId="1990"/>
    <cellStyle name="Total 3 2 3" xfId="1989"/>
    <cellStyle name="Total 3 3" xfId="1988"/>
    <cellStyle name="Total 3 4" xfId="2680"/>
    <cellStyle name="Total 3 5" xfId="602"/>
    <cellStyle name="Total 4" xfId="603"/>
    <cellStyle name="Total 4 2" xfId="1991"/>
    <cellStyle name="Total 4 3" xfId="26824"/>
    <cellStyle name="Total 5" xfId="2081"/>
    <cellStyle name="Total 5 2" xfId="26634"/>
    <cellStyle name="Total 6" xfId="19164"/>
    <cellStyle name="Total 7" xfId="19031"/>
    <cellStyle name="totals" xfId="868"/>
    <cellStyle name="Unprot" xfId="319"/>
    <cellStyle name="Unprot 2" xfId="320"/>
    <cellStyle name="Unprot 2 2" xfId="2681"/>
    <cellStyle name="Unprot 3" xfId="321"/>
    <cellStyle name="Unprot$" xfId="322"/>
    <cellStyle name="Unprot$ 2" xfId="323"/>
    <cellStyle name="Unprot$ 2 2" xfId="324"/>
    <cellStyle name="Unprot$ 2 3" xfId="2682"/>
    <cellStyle name="Unprot$_2011-10 LIEE Table 6 (2)" xfId="325"/>
    <cellStyle name="Unprot_08-11 SCG LIEE Monthly Table 1L" xfId="869"/>
    <cellStyle name="Unprotect" xfId="326"/>
    <cellStyle name="Warning Text" xfId="327" builtinId="11" customBuiltin="1"/>
    <cellStyle name="Warning Text 2" xfId="604"/>
    <cellStyle name="Warning Text 2 2" xfId="1992"/>
    <cellStyle name="Warning Text 2 3" xfId="2170"/>
    <cellStyle name="Warning Text 2 4" xfId="2683"/>
    <cellStyle name="Warning Text 2 5" xfId="26785"/>
    <cellStyle name="Warning Text 3" xfId="1993"/>
    <cellStyle name="Warning Text 4" xfId="2079"/>
    <cellStyle name="year (column)" xfId="870"/>
  </cellStyles>
  <dxfs count="0"/>
  <tableStyles count="0" defaultTableStyle="TableStyleMedium2" defaultPivotStyle="PivotStyleLight16"/>
  <colors>
    <mruColors>
      <color rgb="FFFF5050"/>
      <color rgb="FF060AB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externalLink" Target="externalLinks/externalLink31.xml"/><Relationship Id="rId68"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61" Type="http://schemas.openxmlformats.org/officeDocument/2006/relationships/externalLink" Target="externalLinks/externalLink2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externalLink" Target="externalLinks/externalLink28.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64" Type="http://schemas.openxmlformats.org/officeDocument/2006/relationships/theme" Target="theme/theme1.xml"/><Relationship Id="rId69"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externalLink" Target="externalLinks/externalLink30.xml"/><Relationship Id="rId7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25"/>
          <c:dLbls>
            <c:dLblPos val="bestFit"/>
            <c:showLegendKey val="0"/>
            <c:showVal val="0"/>
            <c:showCatName val="0"/>
            <c:showSerName val="0"/>
            <c:showPercent val="1"/>
            <c:showBubbleSize val="0"/>
            <c:separator>. </c:separator>
            <c:showLeaderLines val="1"/>
          </c:dLbls>
          <c:cat>
            <c:strRef>
              <c:f>'SUMMARY -TABLE'!$A$135:$A$149</c:f>
              <c:strCache>
                <c:ptCount val="15"/>
                <c:pt idx="0">
                  <c:v>High Efficiency Clothes Washer</c:v>
                </c:pt>
                <c:pt idx="1">
                  <c:v>Water Heater Blanket</c:v>
                </c:pt>
                <c:pt idx="2">
                  <c:v>Low Flow Shower Head</c:v>
                </c:pt>
                <c:pt idx="3">
                  <c:v>Water Heater Pipe Insulation</c:v>
                </c:pt>
                <c:pt idx="4">
                  <c:v>Faucet Aerator</c:v>
                </c:pt>
                <c:pt idx="5">
                  <c:v>Water Heater Repair/Replacement</c:v>
                </c:pt>
                <c:pt idx="6">
                  <c:v>Thermostatic Shower Valve</c:v>
                </c:pt>
                <c:pt idx="7">
                  <c:v>Air Sealing / Envelope</c:v>
                </c:pt>
                <c:pt idx="8">
                  <c:v>Attic Insulation</c:v>
                </c:pt>
                <c:pt idx="9">
                  <c:v>FAU Standing Pilot Light Conversion</c:v>
                </c:pt>
                <c:pt idx="10">
                  <c:v>Furnace Repair/Replacement</c:v>
                </c:pt>
                <c:pt idx="11">
                  <c:v>Duct Testing and Sealing</c:v>
                </c:pt>
                <c:pt idx="12">
                  <c:v>Furnace Clean and Tune</c:v>
                </c:pt>
                <c:pt idx="13">
                  <c:v>Outreach &amp; Assessment</c:v>
                </c:pt>
                <c:pt idx="14">
                  <c:v>In-Home Education</c:v>
                </c:pt>
              </c:strCache>
            </c:strRef>
          </c:cat>
          <c:val>
            <c:numRef>
              <c:f>'SUMMARY -TABLE'!$B$135:$B$149</c:f>
              <c:numCache>
                <c:formatCode>0.00%</c:formatCode>
                <c:ptCount val="15"/>
                <c:pt idx="0">
                  <c:v>0.12609974812330701</c:v>
                </c:pt>
                <c:pt idx="1">
                  <c:v>2.9777711422240426E-3</c:v>
                </c:pt>
                <c:pt idx="2">
                  <c:v>5.5289270360085782E-2</c:v>
                </c:pt>
                <c:pt idx="3">
                  <c:v>9.3210738449789115E-4</c:v>
                </c:pt>
                <c:pt idx="4">
                  <c:v>1.9676163725508081E-2</c:v>
                </c:pt>
                <c:pt idx="5">
                  <c:v>2.4653504506796365E-2</c:v>
                </c:pt>
                <c:pt idx="6">
                  <c:v>7.0031923417488484E-2</c:v>
                </c:pt>
                <c:pt idx="7">
                  <c:v>0.23882677125942414</c:v>
                </c:pt>
                <c:pt idx="8">
                  <c:v>9.3962565379213187E-2</c:v>
                </c:pt>
                <c:pt idx="9">
                  <c:v>4.9935226864003708E-4</c:v>
                </c:pt>
                <c:pt idx="10">
                  <c:v>0.12976243811166532</c:v>
                </c:pt>
                <c:pt idx="11">
                  <c:v>2.3758678555963347E-2</c:v>
                </c:pt>
                <c:pt idx="12">
                  <c:v>2.0402866801578209E-2</c:v>
                </c:pt>
                <c:pt idx="13">
                  <c:v>0.18126131611892868</c:v>
                </c:pt>
                <c:pt idx="14">
                  <c:v>1.186552284467934E-2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645914396887159"/>
          <c:y val="5.5666003976143144E-2"/>
          <c:w val="0.75778210116731515"/>
          <c:h val="0.58051689860834987"/>
        </c:manualLayout>
      </c:layout>
      <c:barChart>
        <c:barDir val="col"/>
        <c:grouping val="clustered"/>
        <c:varyColors val="0"/>
        <c:ser>
          <c:idx val="0"/>
          <c:order val="0"/>
          <c:tx>
            <c:strRef>
              <c:f>'[30]LIEE-Table 1 (Draft)'!$B$83</c:f>
              <c:strCache>
                <c:ptCount val="1"/>
                <c:pt idx="0">
                  <c:v>Authorized</c:v>
                </c:pt>
              </c:strCache>
            </c:strRef>
          </c:tx>
          <c:spPr>
            <a:pattFill prst="pct70">
              <a:fgClr>
                <a:srgbClr val="FFFFFF"/>
              </a:fgClr>
              <a:bgClr>
                <a:srgbClr val="800080"/>
              </a:bgClr>
            </a:pattFill>
            <a:ln w="12700">
              <a:solidFill>
                <a:srgbClr val="000000"/>
              </a:solidFill>
              <a:prstDash val="solid"/>
            </a:ln>
          </c:spPr>
          <c:invertIfNegative val="0"/>
          <c:cat>
            <c:strRef>
              <c:f>'[30]LIEE-Table 1 (Draft)'!$A$84:$A$98</c:f>
              <c:strCache>
                <c:ptCount val="15"/>
                <c:pt idx="0">
                  <c:v>     Appliances</c:v>
                </c:pt>
                <c:pt idx="1">
                  <c:v>     Domestic Hot Water</c:v>
                </c:pt>
                <c:pt idx="2">
                  <c:v>     Enclosure</c:v>
                </c:pt>
                <c:pt idx="3">
                  <c:v>     HVAC</c:v>
                </c:pt>
                <c:pt idx="4">
                  <c:v>     Maintenance</c:v>
                </c:pt>
                <c:pt idx="5">
                  <c:v>     Customer Enrollment</c:v>
                </c:pt>
                <c:pt idx="6">
                  <c:v>In Home Education</c:v>
                </c:pt>
                <c:pt idx="7">
                  <c:v>Training Center</c:v>
                </c:pt>
                <c:pt idx="8">
                  <c:v>Inspections</c:v>
                </c:pt>
                <c:pt idx="9">
                  <c:v>Marketing and Outreach</c:v>
                </c:pt>
                <c:pt idx="10">
                  <c:v>Statewide ME&amp;O</c:v>
                </c:pt>
                <c:pt idx="11">
                  <c:v>M&amp;E Studies</c:v>
                </c:pt>
                <c:pt idx="12">
                  <c:v>Regulatory Compliance</c:v>
                </c:pt>
                <c:pt idx="13">
                  <c:v>General Administration</c:v>
                </c:pt>
                <c:pt idx="14">
                  <c:v>CPUC Energy Division</c:v>
                </c:pt>
              </c:strCache>
            </c:strRef>
          </c:cat>
          <c:val>
            <c:numRef>
              <c:f>'[30]LIEE-Table 1 (Draft)'!$B$84:$B$98</c:f>
              <c:numCache>
                <c:formatCode>General</c:formatCode>
                <c:ptCount val="15"/>
                <c:pt idx="0">
                  <c:v>17785150.5</c:v>
                </c:pt>
                <c:pt idx="1">
                  <c:v>16843374</c:v>
                </c:pt>
                <c:pt idx="2">
                  <c:v>41983756</c:v>
                </c:pt>
                <c:pt idx="3">
                  <c:v>19210885</c:v>
                </c:pt>
                <c:pt idx="4">
                  <c:v>2128846</c:v>
                </c:pt>
                <c:pt idx="5">
                  <c:v>20834354</c:v>
                </c:pt>
                <c:pt idx="6">
                  <c:v>2531192</c:v>
                </c:pt>
                <c:pt idx="7">
                  <c:v>681105</c:v>
                </c:pt>
                <c:pt idx="8">
                  <c:v>3361051</c:v>
                </c:pt>
                <c:pt idx="9">
                  <c:v>1198436</c:v>
                </c:pt>
                <c:pt idx="10">
                  <c:v>100000</c:v>
                </c:pt>
                <c:pt idx="11">
                  <c:v>91667</c:v>
                </c:pt>
                <c:pt idx="12">
                  <c:v>295333</c:v>
                </c:pt>
                <c:pt idx="13">
                  <c:v>5286041</c:v>
                </c:pt>
                <c:pt idx="14">
                  <c:v>86000</c:v>
                </c:pt>
              </c:numCache>
            </c:numRef>
          </c:val>
        </c:ser>
        <c:ser>
          <c:idx val="1"/>
          <c:order val="1"/>
          <c:tx>
            <c:strRef>
              <c:f>'[30]LIEE-Table 1 (Draft)'!$C$83</c:f>
              <c:strCache>
                <c:ptCount val="1"/>
                <c:pt idx="0">
                  <c:v>Spent</c:v>
                </c:pt>
              </c:strCache>
            </c:strRef>
          </c:tx>
          <c:spPr>
            <a:pattFill prst="weave">
              <a:fgClr>
                <a:srgbClr val="FFFFFF"/>
              </a:fgClr>
              <a:bgClr>
                <a:srgbClr val="000080"/>
              </a:bgClr>
            </a:pattFill>
            <a:ln w="12700">
              <a:solidFill>
                <a:srgbClr val="000000"/>
              </a:solidFill>
              <a:prstDash val="solid"/>
            </a:ln>
          </c:spPr>
          <c:invertIfNegative val="0"/>
          <c:cat>
            <c:strRef>
              <c:f>'[30]LIEE-Table 1 (Draft)'!$A$84:$A$98</c:f>
              <c:strCache>
                <c:ptCount val="15"/>
                <c:pt idx="0">
                  <c:v>     Appliances</c:v>
                </c:pt>
                <c:pt idx="1">
                  <c:v>     Domestic Hot Water</c:v>
                </c:pt>
                <c:pt idx="2">
                  <c:v>     Enclosure</c:v>
                </c:pt>
                <c:pt idx="3">
                  <c:v>     HVAC</c:v>
                </c:pt>
                <c:pt idx="4">
                  <c:v>     Maintenance</c:v>
                </c:pt>
                <c:pt idx="5">
                  <c:v>     Customer Enrollment</c:v>
                </c:pt>
                <c:pt idx="6">
                  <c:v>In Home Education</c:v>
                </c:pt>
                <c:pt idx="7">
                  <c:v>Training Center</c:v>
                </c:pt>
                <c:pt idx="8">
                  <c:v>Inspections</c:v>
                </c:pt>
                <c:pt idx="9">
                  <c:v>Marketing and Outreach</c:v>
                </c:pt>
                <c:pt idx="10">
                  <c:v>Statewide ME&amp;O</c:v>
                </c:pt>
                <c:pt idx="11">
                  <c:v>M&amp;E Studies</c:v>
                </c:pt>
                <c:pt idx="12">
                  <c:v>Regulatory Compliance</c:v>
                </c:pt>
                <c:pt idx="13">
                  <c:v>General Administration</c:v>
                </c:pt>
                <c:pt idx="14">
                  <c:v>CPUC Energy Division</c:v>
                </c:pt>
              </c:strCache>
            </c:strRef>
          </c:cat>
          <c:val>
            <c:numRef>
              <c:f>'[30]LIEE-Table 1 (Draft)'!$C$84:$C$98</c:f>
              <c:numCache>
                <c:formatCode>General</c:formatCode>
                <c:ptCount val="15"/>
                <c:pt idx="0">
                  <c:v>8164512.3199999994</c:v>
                </c:pt>
                <c:pt idx="1">
                  <c:v>11425498.969599999</c:v>
                </c:pt>
                <c:pt idx="2">
                  <c:v>21906200.3312</c:v>
                </c:pt>
                <c:pt idx="3">
                  <c:v>10138762.659999987</c:v>
                </c:pt>
                <c:pt idx="4">
                  <c:v>1343215.5192000037</c:v>
                </c:pt>
                <c:pt idx="5">
                  <c:v>12498363.099999996</c:v>
                </c:pt>
                <c:pt idx="6">
                  <c:v>1247683.71</c:v>
                </c:pt>
                <c:pt idx="7">
                  <c:v>297204.11000000004</c:v>
                </c:pt>
                <c:pt idx="8">
                  <c:v>1604154.0999999999</c:v>
                </c:pt>
                <c:pt idx="9">
                  <c:v>1383640.45</c:v>
                </c:pt>
                <c:pt idx="10">
                  <c:v>0</c:v>
                </c:pt>
                <c:pt idx="11">
                  <c:v>1.4210854715202004E-14</c:v>
                </c:pt>
                <c:pt idx="12">
                  <c:v>281574.78000000003</c:v>
                </c:pt>
                <c:pt idx="13">
                  <c:v>4508000.03</c:v>
                </c:pt>
                <c:pt idx="14">
                  <c:v>18777.650000000001</c:v>
                </c:pt>
              </c:numCache>
            </c:numRef>
          </c:val>
        </c:ser>
        <c:dLbls>
          <c:showLegendKey val="0"/>
          <c:showVal val="0"/>
          <c:showCatName val="0"/>
          <c:showSerName val="0"/>
          <c:showPercent val="0"/>
          <c:showBubbleSize val="0"/>
        </c:dLbls>
        <c:gapWidth val="150"/>
        <c:axId val="141903744"/>
        <c:axId val="141905280"/>
      </c:barChart>
      <c:catAx>
        <c:axId val="141903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41905280"/>
        <c:crossesAt val="500000"/>
        <c:auto val="1"/>
        <c:lblAlgn val="ctr"/>
        <c:lblOffset val="100"/>
        <c:tickLblSkip val="1"/>
        <c:tickMarkSkip val="1"/>
        <c:noMultiLvlLbl val="0"/>
      </c:catAx>
      <c:valAx>
        <c:axId val="141905280"/>
        <c:scaling>
          <c:orientation val="minMax"/>
          <c:max val="53000000"/>
          <c:min val="5000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41903744"/>
        <c:crosses val="autoZero"/>
        <c:crossBetween val="between"/>
        <c:majorUnit val="10000000"/>
        <c:minorUnit val="405000"/>
      </c:valAx>
      <c:spPr>
        <a:solidFill>
          <a:srgbClr val="D4D4D4"/>
        </a:solidFill>
        <a:ln w="12700">
          <a:solidFill>
            <a:srgbClr val="CCCCFF"/>
          </a:solidFill>
          <a:prstDash val="solid"/>
        </a:ln>
      </c:spPr>
    </c:plotArea>
    <c:legend>
      <c:legendPos val="r"/>
      <c:layout>
        <c:manualLayout>
          <c:xMode val="edge"/>
          <c:yMode val="edge"/>
          <c:x val="0.89417516499757921"/>
          <c:y val="0.29306951482549831"/>
          <c:w val="9.6116504854368956E-2"/>
          <c:h val="9.7029702970297005E-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'CARE-Table 1'!$B$86</c:f>
              <c:strCache>
                <c:ptCount val="1"/>
                <c:pt idx="0">
                  <c:v>Spent</c:v>
                </c:pt>
              </c:strCache>
            </c:strRef>
          </c:tx>
          <c:spPr>
            <a:pattFill prst="smGrid">
              <a:fgClr>
                <a:schemeClr val="accent1"/>
              </a:fgClr>
              <a:bgClr>
                <a:schemeClr val="bg1"/>
              </a:bgClr>
            </a:pattFill>
          </c:spPr>
          <c:invertIfNegative val="0"/>
          <c:cat>
            <c:strRef>
              <c:f>'CARE-Table 1'!$A$87:$A$96</c:f>
              <c:strCache>
                <c:ptCount val="10"/>
                <c:pt idx="0">
                  <c:v>Outreach</c:v>
                </c:pt>
                <c:pt idx="1">
                  <c:v>Processing, Certification, Recertification </c:v>
                </c:pt>
                <c:pt idx="2">
                  <c:v>Post Enrollment Verification </c:v>
                </c:pt>
                <c:pt idx="3">
                  <c:v>IT Programming</c:v>
                </c:pt>
                <c:pt idx="4">
                  <c:v>Cool Centers</c:v>
                </c:pt>
                <c:pt idx="5">
                  <c:v>Pilots</c:v>
                </c:pt>
                <c:pt idx="6">
                  <c:v>Measurement &amp; Evaluation</c:v>
                </c:pt>
                <c:pt idx="7">
                  <c:v>Regulatory Compliance</c:v>
                </c:pt>
                <c:pt idx="8">
                  <c:v>General Administration</c:v>
                </c:pt>
                <c:pt idx="9">
                  <c:v>CPUC Energy Division</c:v>
                </c:pt>
              </c:strCache>
            </c:strRef>
          </c:cat>
          <c:val>
            <c:numRef>
              <c:f>'CARE-Table 1'!$B$87:$B$96</c:f>
              <c:numCache>
                <c:formatCode>_("$"* #,##0_);_("$"* \(#,##0\);_("$"* "-"_);_(@_)</c:formatCode>
                <c:ptCount val="10"/>
                <c:pt idx="0">
                  <c:v>3882068.41</c:v>
                </c:pt>
                <c:pt idx="1">
                  <c:v>1138809.94</c:v>
                </c:pt>
                <c:pt idx="2">
                  <c:v>129027.74000000005</c:v>
                </c:pt>
                <c:pt idx="3">
                  <c:v>530359.32999999996</c:v>
                </c:pt>
                <c:pt idx="4">
                  <c:v>0</c:v>
                </c:pt>
                <c:pt idx="5">
                  <c:v>167700</c:v>
                </c:pt>
                <c:pt idx="6">
                  <c:v>0</c:v>
                </c:pt>
                <c:pt idx="7">
                  <c:v>396548.69999999995</c:v>
                </c:pt>
                <c:pt idx="8">
                  <c:v>726496.47</c:v>
                </c:pt>
                <c:pt idx="9">
                  <c:v>43814.5</c:v>
                </c:pt>
              </c:numCache>
            </c:numRef>
          </c:val>
        </c:ser>
        <c:ser>
          <c:idx val="1"/>
          <c:order val="1"/>
          <c:tx>
            <c:strRef>
              <c:f>'CARE-Table 1'!$C$86</c:f>
              <c:strCache>
                <c:ptCount val="1"/>
                <c:pt idx="0">
                  <c:v>Authorized</c:v>
                </c:pt>
              </c:strCache>
            </c:strRef>
          </c:tx>
          <c:invertIfNegative val="0"/>
          <c:cat>
            <c:strRef>
              <c:f>'CARE-Table 1'!$A$87:$A$96</c:f>
              <c:strCache>
                <c:ptCount val="10"/>
                <c:pt idx="0">
                  <c:v>Outreach</c:v>
                </c:pt>
                <c:pt idx="1">
                  <c:v>Processing, Certification, Recertification </c:v>
                </c:pt>
                <c:pt idx="2">
                  <c:v>Post Enrollment Verification </c:v>
                </c:pt>
                <c:pt idx="3">
                  <c:v>IT Programming</c:v>
                </c:pt>
                <c:pt idx="4">
                  <c:v>Cool Centers</c:v>
                </c:pt>
                <c:pt idx="5">
                  <c:v>Pilots</c:v>
                </c:pt>
                <c:pt idx="6">
                  <c:v>Measurement &amp; Evaluation</c:v>
                </c:pt>
                <c:pt idx="7">
                  <c:v>Regulatory Compliance</c:v>
                </c:pt>
                <c:pt idx="8">
                  <c:v>General Administration</c:v>
                </c:pt>
                <c:pt idx="9">
                  <c:v>CPUC Energy Division</c:v>
                </c:pt>
              </c:strCache>
            </c:strRef>
          </c:cat>
          <c:val>
            <c:numRef>
              <c:f>'CARE-Table 1'!$C$87:$C$96</c:f>
              <c:numCache>
                <c:formatCode>_("$"* #,##0_);_("$"* \(#,##0\);_("$"* "-"_);_(@_)</c:formatCode>
                <c:ptCount val="10"/>
                <c:pt idx="0">
                  <c:v>3750223</c:v>
                </c:pt>
                <c:pt idx="1">
                  <c:v>4488248</c:v>
                </c:pt>
                <c:pt idx="2">
                  <c:v>3744000</c:v>
                </c:pt>
                <c:pt idx="3">
                  <c:v>2937450</c:v>
                </c:pt>
                <c:pt idx="4">
                  <c:v>0</c:v>
                </c:pt>
                <c:pt idx="5">
                  <c:v>183600</c:v>
                </c:pt>
                <c:pt idx="6">
                  <c:v>18659</c:v>
                </c:pt>
                <c:pt idx="7">
                  <c:v>242507</c:v>
                </c:pt>
                <c:pt idx="8">
                  <c:v>943426</c:v>
                </c:pt>
                <c:pt idx="9">
                  <c:v>60000</c:v>
                </c:pt>
              </c:numCache>
            </c:numRef>
          </c:val>
        </c:ser>
        <c:dLbls>
          <c:showLegendKey val="0"/>
          <c:showVal val="0"/>
          <c:showCatName val="0"/>
          <c:showSerName val="0"/>
          <c:showPercent val="0"/>
          <c:showBubbleSize val="0"/>
        </c:dLbls>
        <c:gapWidth val="150"/>
        <c:axId val="141380224"/>
        <c:axId val="141406592"/>
      </c:barChart>
      <c:catAx>
        <c:axId val="141380224"/>
        <c:scaling>
          <c:orientation val="minMax"/>
        </c:scaling>
        <c:delete val="0"/>
        <c:axPos val="b"/>
        <c:majorTickMark val="out"/>
        <c:minorTickMark val="none"/>
        <c:tickLblPos val="nextTo"/>
        <c:crossAx val="141406592"/>
        <c:crosses val="autoZero"/>
        <c:auto val="1"/>
        <c:lblAlgn val="ctr"/>
        <c:lblOffset val="100"/>
        <c:noMultiLvlLbl val="0"/>
      </c:catAx>
      <c:valAx>
        <c:axId val="141406592"/>
        <c:scaling>
          <c:orientation val="minMax"/>
        </c:scaling>
        <c:delete val="0"/>
        <c:axPos val="l"/>
        <c:majorGridlines/>
        <c:numFmt formatCode="_(&quot;$&quot;* #,##0_);_(&quot;$&quot;* \(#,##0\);_(&quot;$&quot;* &quot;-&quot;_);_(@_)" sourceLinked="1"/>
        <c:majorTickMark val="out"/>
        <c:minorTickMark val="none"/>
        <c:tickLblPos val="nextTo"/>
        <c:crossAx val="141380224"/>
        <c:crosses val="autoZero"/>
        <c:crossBetween val="between"/>
      </c:valAx>
    </c:plotArea>
    <c:legend>
      <c:legendPos val="r"/>
      <c:layout>
        <c:manualLayout>
          <c:xMode val="edge"/>
          <c:yMode val="edge"/>
          <c:x val="0.91181301858657215"/>
          <c:y val="0.31756453289884362"/>
          <c:w val="8.8186981413427873E-2"/>
          <c:h val="0.15128640409322536"/>
        </c:manualLayout>
      </c:layout>
      <c:overlay val="0"/>
    </c:legend>
    <c:plotVisOnly val="1"/>
    <c:dispBlanksAs val="gap"/>
    <c:showDLblsOverMax val="0"/>
  </c:chart>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133351</xdr:colOff>
      <xdr:row>38</xdr:row>
      <xdr:rowOff>19050</xdr:rowOff>
    </xdr:from>
    <xdr:to>
      <xdr:col>3</xdr:col>
      <xdr:colOff>1333500</xdr:colOff>
      <xdr:row>65</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0.2806</cdr:x>
      <cdr:y>0</cdr:y>
    </cdr:from>
    <cdr:to>
      <cdr:x>0.55804</cdr:x>
      <cdr:y>0.19855</cdr:y>
    </cdr:to>
    <cdr:sp macro="" textlink="">
      <cdr:nvSpPr>
        <cdr:cNvPr id="2" name="TextBox 1"/>
        <cdr:cNvSpPr txBox="1"/>
      </cdr:nvSpPr>
      <cdr:spPr>
        <a:xfrm xmlns:a="http://schemas.openxmlformats.org/drawingml/2006/main">
          <a:off x="2394720" y="0"/>
          <a:ext cx="2367780" cy="959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b="1">
              <a:latin typeface="Arial" panose="020B0604020202020204" pitchFamily="34" charset="0"/>
              <a:cs typeface="Arial" panose="020B0604020202020204" pitchFamily="34" charset="0"/>
            </a:rPr>
            <a:t>ESA  Program Expenditure by Measure Group</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142875</xdr:colOff>
      <xdr:row>40</xdr:row>
      <xdr:rowOff>9525</xdr:rowOff>
    </xdr:from>
    <xdr:to>
      <xdr:col>9</xdr:col>
      <xdr:colOff>552450</xdr:colOff>
      <xdr:row>64</xdr:row>
      <xdr:rowOff>9525</xdr:rowOff>
    </xdr:to>
    <xdr:graphicFrame macro="">
      <xdr:nvGraphicFramePr>
        <xdr:cNvPr id="1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44</xdr:row>
      <xdr:rowOff>0</xdr:rowOff>
    </xdr:from>
    <xdr:to>
      <xdr:col>23</xdr:col>
      <xdr:colOff>428625</xdr:colOff>
      <xdr:row>44</xdr:row>
      <xdr:rowOff>0</xdr:rowOff>
    </xdr:to>
    <xdr:sp macro="" textlink="">
      <xdr:nvSpPr>
        <xdr:cNvPr id="2" name="Text Box 1"/>
        <xdr:cNvSpPr txBox="1">
          <a:spLocks noChangeArrowheads="1"/>
        </xdr:cNvSpPr>
      </xdr:nvSpPr>
      <xdr:spPr bwMode="auto">
        <a:xfrm>
          <a:off x="238125" y="8007350"/>
          <a:ext cx="180213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3" name="Text Box 2"/>
        <xdr:cNvSpPr txBox="1">
          <a:spLocks noChangeArrowheads="1"/>
        </xdr:cNvSpPr>
      </xdr:nvSpPr>
      <xdr:spPr bwMode="auto">
        <a:xfrm>
          <a:off x="238125" y="8007350"/>
          <a:ext cx="180213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4" name="Text Box 3"/>
        <xdr:cNvSpPr txBox="1">
          <a:spLocks noChangeArrowheads="1"/>
        </xdr:cNvSpPr>
      </xdr:nvSpPr>
      <xdr:spPr bwMode="auto">
        <a:xfrm>
          <a:off x="238125" y="8007350"/>
          <a:ext cx="180213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5" name="Text Box 4"/>
        <xdr:cNvSpPr txBox="1">
          <a:spLocks noChangeArrowheads="1"/>
        </xdr:cNvSpPr>
      </xdr:nvSpPr>
      <xdr:spPr bwMode="auto">
        <a:xfrm>
          <a:off x="238125" y="8007350"/>
          <a:ext cx="180213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866010</xdr:colOff>
      <xdr:row>10</xdr:row>
      <xdr:rowOff>107448</xdr:rowOff>
    </xdr:from>
    <xdr:ext cx="4859279" cy="718466"/>
    <xdr:sp macro="" textlink="">
      <xdr:nvSpPr>
        <xdr:cNvPr id="3" name="Rectangle 2"/>
        <xdr:cNvSpPr/>
      </xdr:nvSpPr>
      <xdr:spPr>
        <a:xfrm>
          <a:off x="2380485" y="2974473"/>
          <a:ext cx="4859279" cy="718466"/>
        </a:xfrm>
        <a:prstGeom prst="rect">
          <a:avLst/>
        </a:prstGeom>
      </xdr:spPr>
      <xdr:style>
        <a:lnRef idx="2">
          <a:schemeClr val="accent1"/>
        </a:lnRef>
        <a:fillRef idx="1">
          <a:schemeClr val="lt1"/>
        </a:fillRef>
        <a:effectRef idx="0">
          <a:schemeClr val="accent1"/>
        </a:effectRef>
        <a:fontRef idx="minor">
          <a:schemeClr val="dk1"/>
        </a:fontRef>
      </xdr:style>
      <xdr:txBody>
        <a:bodyPr wrap="none" lIns="91440" tIns="45720" rIns="91440" bIns="45720">
          <a:spAutoFit/>
        </a:bodyPr>
        <a:lstStyle/>
        <a:p>
          <a:pPr algn="ctr"/>
          <a:r>
            <a:rPr lang="en-US" sz="4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Not Applicable</a:t>
          </a:r>
          <a:r>
            <a:rPr lang="en-US" sz="4000" b="1" cap="none" spc="0" baseline="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 to SCG</a:t>
          </a:r>
          <a:endParaRPr lang="en-US" sz="4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669634</xdr:colOff>
      <xdr:row>20</xdr:row>
      <xdr:rowOff>116973</xdr:rowOff>
    </xdr:from>
    <xdr:ext cx="184730" cy="937629"/>
    <xdr:sp macro="" textlink="">
      <xdr:nvSpPr>
        <xdr:cNvPr id="2" name="Rectangle 1"/>
        <xdr:cNvSpPr/>
      </xdr:nvSpPr>
      <xdr:spPr>
        <a:xfrm>
          <a:off x="6994234" y="4193673"/>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twoCellAnchor>
    <xdr:from>
      <xdr:col>0</xdr:col>
      <xdr:colOff>466725</xdr:colOff>
      <xdr:row>38</xdr:row>
      <xdr:rowOff>71436</xdr:rowOff>
    </xdr:from>
    <xdr:to>
      <xdr:col>7</xdr:col>
      <xdr:colOff>704849</xdr:colOff>
      <xdr:row>60</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sdge.com/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Financial%20Systems%20Client%20Support%20-%20South\HAnderso\COA%20project\Accts%20closed%201-5-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sps.sdge.com/October%202002/windows/TEMP/Tables%204%20&amp;%205%20Updated%20for%20Octob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ps.sdge.com/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ps.sdge.com/DATA/Interim-RD/Interim-Rates(filed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sps.sdge.com/Documents%20and%20Settings/tangdc/My%20Documents/2003-GRC%20(Application)/Errata/Marginal%20Customer%20Costs%20UPDAT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sps.sdge.com/DOCUME~1/pardor/LOCALS~1/Temp/notesFFF692/~535519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ps.sdge.com/Documents%20and%20Settings/lpc2/Local%20Settings/Temporary%20Internet%20Files/OLK83/BillSavingsSep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sdge.com/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sps.sdge.com/DOCUME~1/tangdc/LOCALS~1/Temp/C.Lotus.Notes.Data/NCO%20method%20rebuttal%20with%20new%20cust%20forecas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sps.sdge.com/windows/TEMP/C.Lotus.Notes.Data/RCN-20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ne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sps.sdge.com/DOCUME~1/vjw3/LOCALS~1/Temp/BillSavingsJune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unet.sempra.com/Documents%20and%20Settings/kdonalso/Local%20Settings/Temporary%20Internet%20Files/OLK29/QTR105ALLOC_SDG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sps.sdge.com/2001%20ACRA-RACRA/Summary%20to%20PUC.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sps.sdge.com/windows/TEMP/C.Lotus.Notes.Data/Post-Settlement%20-%20Rate%20Design%20(Temp).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sps.sdge.com/October%202002/WINDOWS/TEMP/BillSavingsAug0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sps.sdge.com/WINDOWS/TEMP/BillSavingsAug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s.sdge.com/Documents%20and%20Settings/pardor/My%20Documents/Data/PRR's/2008/04-01-2008/FINAL%20-%202008-ERRA-RATEDESIGN%20(3-25-0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2015%20Cust%20Prog%20&amp;%20Assist\1%202015%20Annual%20Report\ESAP\SCG%20ESAP%202015%20Annual%20Report%20Table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TP9DXC\Desktop\CARE%20ESA%20Annual%20Report\2015\SoCalGas_LIP_Monthly_Report_Tables_December_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s.sdge.com/DOCUME~1/loisk/LOCALS~1/Temp/notesE1EF34/SCE%20Bill%20Savings%20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et.sempra.com/Data/2004%20DAP%20-%20SDG&amp;E/SDGE%20Instructions%20for%20running%20RD%20repo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s.sdge.com/Data/CPP/LargePower_2003/AG_Account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s.sdge.com/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s.sdge.com/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s.sdge.com/Documents%20and%20Settings/edw9/Desktop/Annual%20LIEE_CARE%20Reports%20and%20Tables_09-11%20(04-21-09)_Fin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s>
    <sheetDataSet>
      <sheetData sheetId="0" refreshError="1"/>
      <sheetData sheetId="1">
        <row r="2">
          <cell r="A2" t="str">
            <v>SECA</v>
          </cell>
          <cell r="B2" t="str">
            <v>6211010</v>
          </cell>
        </row>
        <row r="3">
          <cell r="A3" t="str">
            <v>SECA</v>
          </cell>
          <cell r="B3" t="str">
            <v>6211015</v>
          </cell>
        </row>
        <row r="4">
          <cell r="A4" t="str">
            <v>SECA</v>
          </cell>
          <cell r="B4" t="str">
            <v>6211020</v>
          </cell>
        </row>
        <row r="5">
          <cell r="A5" t="str">
            <v>SECA</v>
          </cell>
          <cell r="B5" t="str">
            <v>6211025</v>
          </cell>
        </row>
        <row r="6">
          <cell r="A6" t="str">
            <v>SECA</v>
          </cell>
          <cell r="B6" t="str">
            <v>6211030</v>
          </cell>
        </row>
        <row r="7">
          <cell r="A7" t="str">
            <v>SECA</v>
          </cell>
          <cell r="B7" t="str">
            <v>6211055</v>
          </cell>
        </row>
        <row r="8">
          <cell r="A8" t="str">
            <v>SECA</v>
          </cell>
          <cell r="B8" t="str">
            <v>6211060</v>
          </cell>
        </row>
        <row r="9">
          <cell r="A9" t="str">
            <v>SECA</v>
          </cell>
          <cell r="B9" t="str">
            <v>6211065</v>
          </cell>
        </row>
        <row r="10">
          <cell r="A10" t="str">
            <v>SECA</v>
          </cell>
          <cell r="B10" t="str">
            <v>6211075</v>
          </cell>
        </row>
        <row r="11">
          <cell r="A11" t="str">
            <v>SECA</v>
          </cell>
          <cell r="B11" t="str">
            <v>6211080</v>
          </cell>
        </row>
        <row r="12">
          <cell r="A12" t="str">
            <v>SECA</v>
          </cell>
          <cell r="B12" t="str">
            <v>6211085</v>
          </cell>
        </row>
        <row r="13">
          <cell r="A13" t="str">
            <v>SECA</v>
          </cell>
          <cell r="B13" t="str">
            <v>6211090</v>
          </cell>
        </row>
        <row r="14">
          <cell r="A14" t="str">
            <v>SECA</v>
          </cell>
          <cell r="B14" t="str">
            <v>6211100</v>
          </cell>
        </row>
        <row r="15">
          <cell r="A15" t="str">
            <v>SECA</v>
          </cell>
          <cell r="B15" t="str">
            <v>6211105</v>
          </cell>
        </row>
        <row r="16">
          <cell r="A16" t="str">
            <v>SECA</v>
          </cell>
          <cell r="B16" t="str">
            <v>6211110</v>
          </cell>
        </row>
        <row r="17">
          <cell r="A17" t="str">
            <v>SECA</v>
          </cell>
          <cell r="B17" t="str">
            <v>6211115</v>
          </cell>
        </row>
        <row r="18">
          <cell r="A18" t="str">
            <v>SECA</v>
          </cell>
          <cell r="B18" t="str">
            <v>6211125</v>
          </cell>
        </row>
        <row r="19">
          <cell r="A19" t="str">
            <v>SECA</v>
          </cell>
          <cell r="B19" t="str">
            <v>6211135</v>
          </cell>
        </row>
        <row r="20">
          <cell r="A20" t="str">
            <v>SECA</v>
          </cell>
          <cell r="B20" t="str">
            <v>6211140</v>
          </cell>
        </row>
        <row r="21">
          <cell r="A21" t="str">
            <v>SECA</v>
          </cell>
          <cell r="B21" t="str">
            <v>6211175</v>
          </cell>
        </row>
        <row r="22">
          <cell r="A22" t="str">
            <v>SECA</v>
          </cell>
          <cell r="B22" t="str">
            <v>6211215</v>
          </cell>
        </row>
        <row r="23">
          <cell r="A23" t="str">
            <v>SECA</v>
          </cell>
          <cell r="B23" t="str">
            <v>6211230</v>
          </cell>
        </row>
        <row r="24">
          <cell r="A24" t="str">
            <v>SECA</v>
          </cell>
          <cell r="B24" t="str">
            <v>6211250</v>
          </cell>
        </row>
        <row r="25">
          <cell r="A25" t="str">
            <v>SECA</v>
          </cell>
          <cell r="B25" t="str">
            <v>6211260</v>
          </cell>
        </row>
        <row r="26">
          <cell r="A26" t="str">
            <v>SECA</v>
          </cell>
          <cell r="B26" t="str">
            <v>6211280</v>
          </cell>
        </row>
        <row r="27">
          <cell r="A27" t="str">
            <v>SECA</v>
          </cell>
          <cell r="B27" t="str">
            <v>6211290</v>
          </cell>
        </row>
        <row r="28">
          <cell r="A28" t="str">
            <v>SECA</v>
          </cell>
          <cell r="B28" t="str">
            <v>6211295</v>
          </cell>
        </row>
        <row r="29">
          <cell r="A29" t="str">
            <v>SECA</v>
          </cell>
          <cell r="B29" t="str">
            <v>6211335</v>
          </cell>
        </row>
        <row r="30">
          <cell r="A30" t="str">
            <v>SECA</v>
          </cell>
          <cell r="B30" t="str">
            <v>6211355</v>
          </cell>
        </row>
        <row r="31">
          <cell r="A31" t="str">
            <v>SECA</v>
          </cell>
          <cell r="B31" t="str">
            <v>6211360</v>
          </cell>
        </row>
        <row r="32">
          <cell r="A32" t="str">
            <v>SECA</v>
          </cell>
          <cell r="B32" t="str">
            <v>6211390</v>
          </cell>
        </row>
        <row r="33">
          <cell r="A33" t="str">
            <v>SECA</v>
          </cell>
          <cell r="B33" t="str">
            <v>6211445</v>
          </cell>
        </row>
        <row r="34">
          <cell r="A34" t="str">
            <v>SECA</v>
          </cell>
          <cell r="B34" t="str">
            <v>6211455</v>
          </cell>
        </row>
        <row r="35">
          <cell r="A35" t="str">
            <v>SECA</v>
          </cell>
          <cell r="B35" t="str">
            <v>6211495</v>
          </cell>
        </row>
        <row r="36">
          <cell r="A36" t="str">
            <v>SECA</v>
          </cell>
          <cell r="B36" t="str">
            <v>6211505</v>
          </cell>
        </row>
        <row r="37">
          <cell r="A37" t="str">
            <v>SECA</v>
          </cell>
          <cell r="B37" t="str">
            <v>6211525</v>
          </cell>
        </row>
        <row r="38">
          <cell r="A38" t="str">
            <v>SECA</v>
          </cell>
          <cell r="B38" t="str">
            <v>6211530</v>
          </cell>
        </row>
        <row r="39">
          <cell r="A39" t="str">
            <v>SECA</v>
          </cell>
          <cell r="B39" t="str">
            <v>6211540</v>
          </cell>
        </row>
        <row r="40">
          <cell r="A40" t="str">
            <v>SECA</v>
          </cell>
          <cell r="B40" t="str">
            <v>6211550</v>
          </cell>
        </row>
        <row r="41">
          <cell r="A41" t="str">
            <v>SECA</v>
          </cell>
          <cell r="B41" t="str">
            <v>6211560</v>
          </cell>
        </row>
        <row r="42">
          <cell r="A42" t="str">
            <v>SECA</v>
          </cell>
          <cell r="B42" t="str">
            <v>6211680</v>
          </cell>
        </row>
        <row r="43">
          <cell r="A43" t="str">
            <v>SECA</v>
          </cell>
          <cell r="B43" t="str">
            <v>6221030</v>
          </cell>
        </row>
        <row r="44">
          <cell r="A44" t="str">
            <v>SECA</v>
          </cell>
          <cell r="B44" t="str">
            <v>6221031</v>
          </cell>
        </row>
        <row r="45">
          <cell r="A45" t="str">
            <v>SECA</v>
          </cell>
          <cell r="B45" t="str">
            <v>6221032</v>
          </cell>
        </row>
        <row r="46">
          <cell r="A46" t="str">
            <v>SECA</v>
          </cell>
          <cell r="B46" t="str">
            <v>6221033</v>
          </cell>
        </row>
        <row r="47">
          <cell r="A47" t="str">
            <v>SECA</v>
          </cell>
          <cell r="B47" t="str">
            <v>6221035</v>
          </cell>
        </row>
        <row r="48">
          <cell r="A48" t="str">
            <v>SECA</v>
          </cell>
          <cell r="B48" t="str">
            <v>6221036</v>
          </cell>
        </row>
        <row r="49">
          <cell r="A49" t="str">
            <v>SECA</v>
          </cell>
          <cell r="B49" t="str">
            <v>6230000</v>
          </cell>
        </row>
        <row r="50">
          <cell r="A50" t="str">
            <v>SECA</v>
          </cell>
          <cell r="B50" t="str">
            <v>6230001</v>
          </cell>
        </row>
        <row r="51">
          <cell r="A51" t="str">
            <v>SECA</v>
          </cell>
          <cell r="B51" t="str">
            <v>6230002</v>
          </cell>
        </row>
        <row r="52">
          <cell r="A52" t="str">
            <v>SECA</v>
          </cell>
          <cell r="B52" t="str">
            <v>6230003</v>
          </cell>
        </row>
        <row r="53">
          <cell r="A53" t="str">
            <v>SECA</v>
          </cell>
          <cell r="B53" t="str">
            <v>6230004</v>
          </cell>
        </row>
        <row r="54">
          <cell r="A54" t="str">
            <v>SECA</v>
          </cell>
          <cell r="B54" t="str">
            <v>6230005</v>
          </cell>
        </row>
        <row r="55">
          <cell r="A55" t="str">
            <v>SECA</v>
          </cell>
          <cell r="B55" t="str">
            <v>6230006</v>
          </cell>
        </row>
        <row r="56">
          <cell r="A56" t="str">
            <v>SECA</v>
          </cell>
          <cell r="B56" t="str">
            <v>6230007</v>
          </cell>
        </row>
        <row r="57">
          <cell r="A57" t="str">
            <v>SECA</v>
          </cell>
          <cell r="B57" t="str">
            <v>6230009</v>
          </cell>
        </row>
        <row r="58">
          <cell r="A58" t="str">
            <v>SECA</v>
          </cell>
          <cell r="B58" t="str">
            <v>6230010</v>
          </cell>
        </row>
        <row r="59">
          <cell r="A59" t="str">
            <v>SECA</v>
          </cell>
          <cell r="B59" t="str">
            <v>6230020</v>
          </cell>
        </row>
        <row r="60">
          <cell r="A60" t="str">
            <v>SECA</v>
          </cell>
          <cell r="B60" t="str">
            <v>6230042</v>
          </cell>
        </row>
        <row r="61">
          <cell r="A61" t="str">
            <v>SECA</v>
          </cell>
          <cell r="B61" t="str">
            <v>6230045</v>
          </cell>
        </row>
        <row r="62">
          <cell r="A62" t="str">
            <v>SECA</v>
          </cell>
          <cell r="B62" t="str">
            <v>6230050</v>
          </cell>
        </row>
        <row r="63">
          <cell r="A63" t="str">
            <v>SECA</v>
          </cell>
          <cell r="B63" t="str">
            <v>6230060</v>
          </cell>
        </row>
        <row r="64">
          <cell r="A64" t="str">
            <v>SECA</v>
          </cell>
          <cell r="B64" t="str">
            <v>6230061</v>
          </cell>
        </row>
        <row r="65">
          <cell r="A65" t="str">
            <v>SECA</v>
          </cell>
          <cell r="B65" t="str">
            <v>6230062</v>
          </cell>
        </row>
        <row r="66">
          <cell r="A66" t="str">
            <v>SECA</v>
          </cell>
          <cell r="B66" t="str">
            <v>6230063</v>
          </cell>
        </row>
        <row r="67">
          <cell r="A67" t="str">
            <v>SECA</v>
          </cell>
          <cell r="B67" t="str">
            <v>6230064</v>
          </cell>
        </row>
        <row r="68">
          <cell r="A68" t="str">
            <v>SECA</v>
          </cell>
          <cell r="B68" t="str">
            <v>6230070</v>
          </cell>
        </row>
        <row r="69">
          <cell r="A69" t="str">
            <v>SECA</v>
          </cell>
          <cell r="B69" t="str">
            <v>6230080</v>
          </cell>
        </row>
        <row r="70">
          <cell r="A70" t="str">
            <v>SECA</v>
          </cell>
          <cell r="B70" t="str">
            <v>6230090</v>
          </cell>
        </row>
        <row r="71">
          <cell r="A71" t="str">
            <v>SECA</v>
          </cell>
          <cell r="B71" t="str">
            <v>6230110</v>
          </cell>
        </row>
        <row r="72">
          <cell r="A72" t="str">
            <v>SECA</v>
          </cell>
          <cell r="B72" t="str">
            <v>6230115</v>
          </cell>
        </row>
        <row r="73">
          <cell r="A73" t="str">
            <v>SECA</v>
          </cell>
          <cell r="B73" t="str">
            <v>6230130</v>
          </cell>
        </row>
        <row r="74">
          <cell r="A74" t="str">
            <v>SECA</v>
          </cell>
          <cell r="B74" t="str">
            <v>6230245</v>
          </cell>
        </row>
        <row r="75">
          <cell r="A75" t="str">
            <v>SECA</v>
          </cell>
          <cell r="B75" t="str">
            <v>6230391</v>
          </cell>
        </row>
        <row r="76">
          <cell r="A76" t="str">
            <v>SECA</v>
          </cell>
          <cell r="B76" t="str">
            <v>6230392</v>
          </cell>
        </row>
        <row r="77">
          <cell r="A77" t="str">
            <v>SECA</v>
          </cell>
          <cell r="B77" t="str">
            <v>6230393</v>
          </cell>
        </row>
        <row r="78">
          <cell r="A78" t="str">
            <v>SECA</v>
          </cell>
          <cell r="B78" t="str">
            <v>6230400</v>
          </cell>
        </row>
        <row r="79">
          <cell r="A79" t="str">
            <v>SECA</v>
          </cell>
          <cell r="B79" t="str">
            <v>6230401</v>
          </cell>
        </row>
        <row r="80">
          <cell r="A80" t="str">
            <v>SECA</v>
          </cell>
          <cell r="B80" t="str">
            <v>6230402</v>
          </cell>
        </row>
        <row r="81">
          <cell r="A81" t="str">
            <v>SECA</v>
          </cell>
          <cell r="B81" t="str">
            <v>6230403</v>
          </cell>
        </row>
        <row r="82">
          <cell r="A82" t="str">
            <v>SECA</v>
          </cell>
          <cell r="B82" t="str">
            <v>6230404</v>
          </cell>
        </row>
        <row r="83">
          <cell r="A83" t="str">
            <v>SECA</v>
          </cell>
          <cell r="B83" t="str">
            <v>6230410</v>
          </cell>
        </row>
        <row r="84">
          <cell r="A84" t="str">
            <v>SECA</v>
          </cell>
          <cell r="B84" t="str">
            <v>6230411</v>
          </cell>
        </row>
        <row r="85">
          <cell r="A85" t="str">
            <v>SECA</v>
          </cell>
          <cell r="B85" t="str">
            <v>6230420</v>
          </cell>
        </row>
        <row r="86">
          <cell r="A86" t="str">
            <v>SECA</v>
          </cell>
          <cell r="B86" t="str">
            <v>6230421</v>
          </cell>
        </row>
        <row r="87">
          <cell r="A87" t="str">
            <v>SECA</v>
          </cell>
          <cell r="B87" t="str">
            <v>6230430</v>
          </cell>
        </row>
        <row r="88">
          <cell r="A88" t="str">
            <v>SECA</v>
          </cell>
          <cell r="B88" t="str">
            <v>6230431</v>
          </cell>
        </row>
        <row r="89">
          <cell r="A89" t="str">
            <v>SECA</v>
          </cell>
          <cell r="B89" t="str">
            <v>6230432</v>
          </cell>
        </row>
        <row r="90">
          <cell r="A90" t="str">
            <v>SECA</v>
          </cell>
          <cell r="B90" t="str">
            <v>6230433</v>
          </cell>
        </row>
        <row r="91">
          <cell r="A91" t="str">
            <v>SECA</v>
          </cell>
          <cell r="B91" t="str">
            <v>6230450</v>
          </cell>
        </row>
        <row r="92">
          <cell r="A92" t="str">
            <v>SECA</v>
          </cell>
          <cell r="B92" t="str">
            <v>6230451</v>
          </cell>
        </row>
        <row r="93">
          <cell r="A93" t="str">
            <v>SECA</v>
          </cell>
          <cell r="B93" t="str">
            <v>6230580</v>
          </cell>
        </row>
        <row r="94">
          <cell r="A94" t="str">
            <v>SECA</v>
          </cell>
          <cell r="B94" t="str">
            <v>6230640</v>
          </cell>
        </row>
        <row r="95">
          <cell r="A95" t="str">
            <v>SECA</v>
          </cell>
          <cell r="B95" t="str">
            <v>6230730</v>
          </cell>
        </row>
        <row r="96">
          <cell r="A96" t="str">
            <v>SECA</v>
          </cell>
          <cell r="B96" t="str">
            <v>6230790</v>
          </cell>
        </row>
        <row r="97">
          <cell r="A97" t="str">
            <v>SECA</v>
          </cell>
          <cell r="B97" t="str">
            <v>6230811</v>
          </cell>
        </row>
        <row r="98">
          <cell r="A98" t="str">
            <v>SECA</v>
          </cell>
          <cell r="B98" t="str">
            <v>6230855</v>
          </cell>
        </row>
        <row r="99">
          <cell r="A99" t="str">
            <v>SECA</v>
          </cell>
          <cell r="B99" t="str">
            <v>6230857</v>
          </cell>
        </row>
        <row r="100">
          <cell r="A100" t="str">
            <v>SECA</v>
          </cell>
          <cell r="B100" t="str">
            <v>6231020</v>
          </cell>
        </row>
        <row r="101">
          <cell r="A101" t="str">
            <v>SECA</v>
          </cell>
          <cell r="B101" t="str">
            <v>6211010</v>
          </cell>
        </row>
        <row r="102">
          <cell r="A102" t="str">
            <v>SECA</v>
          </cell>
          <cell r="B102" t="str">
            <v>6211015</v>
          </cell>
        </row>
        <row r="103">
          <cell r="A103" t="str">
            <v>SECA</v>
          </cell>
          <cell r="B103" t="str">
            <v>6211020</v>
          </cell>
        </row>
        <row r="104">
          <cell r="A104" t="str">
            <v>SECA</v>
          </cell>
          <cell r="B104" t="str">
            <v>6211025</v>
          </cell>
        </row>
        <row r="105">
          <cell r="A105" t="str">
            <v>SECA</v>
          </cell>
          <cell r="B105" t="str">
            <v>6211030</v>
          </cell>
        </row>
        <row r="106">
          <cell r="A106" t="str">
            <v>SECA</v>
          </cell>
          <cell r="B106" t="str">
            <v>6211055</v>
          </cell>
        </row>
        <row r="107">
          <cell r="A107" t="str">
            <v>SECA</v>
          </cell>
          <cell r="B107" t="str">
            <v>6211060</v>
          </cell>
        </row>
        <row r="108">
          <cell r="A108" t="str">
            <v>SECA</v>
          </cell>
          <cell r="B108" t="str">
            <v>6211065</v>
          </cell>
        </row>
        <row r="109">
          <cell r="A109" t="str">
            <v>SECA</v>
          </cell>
          <cell r="B109" t="str">
            <v>6211075</v>
          </cell>
        </row>
        <row r="110">
          <cell r="A110" t="str">
            <v>SECA</v>
          </cell>
          <cell r="B110" t="str">
            <v>6211080</v>
          </cell>
        </row>
        <row r="111">
          <cell r="A111" t="str">
            <v>SECA</v>
          </cell>
          <cell r="B111" t="str">
            <v>6211085</v>
          </cell>
        </row>
        <row r="112">
          <cell r="A112" t="str">
            <v>SECA</v>
          </cell>
          <cell r="B112" t="str">
            <v>6211090</v>
          </cell>
        </row>
        <row r="113">
          <cell r="A113" t="str">
            <v>SECA</v>
          </cell>
          <cell r="B113" t="str">
            <v>6211100</v>
          </cell>
        </row>
        <row r="114">
          <cell r="A114" t="str">
            <v>SECA</v>
          </cell>
          <cell r="B114" t="str">
            <v>6211105</v>
          </cell>
        </row>
        <row r="115">
          <cell r="A115" t="str">
            <v>SECA</v>
          </cell>
          <cell r="B115" t="str">
            <v>6211110</v>
          </cell>
        </row>
        <row r="116">
          <cell r="A116" t="str">
            <v>SECA</v>
          </cell>
          <cell r="B116" t="str">
            <v>6211115</v>
          </cell>
        </row>
        <row r="117">
          <cell r="A117" t="str">
            <v>SECA</v>
          </cell>
          <cell r="B117" t="str">
            <v>6211125</v>
          </cell>
        </row>
        <row r="118">
          <cell r="A118" t="str">
            <v>SECA</v>
          </cell>
          <cell r="B118" t="str">
            <v>6211135</v>
          </cell>
        </row>
        <row r="119">
          <cell r="A119" t="str">
            <v>SECA</v>
          </cell>
          <cell r="B119" t="str">
            <v>6211140</v>
          </cell>
        </row>
        <row r="120">
          <cell r="A120" t="str">
            <v>SECA</v>
          </cell>
          <cell r="B120" t="str">
            <v>6211175</v>
          </cell>
        </row>
        <row r="121">
          <cell r="A121" t="str">
            <v>SECA</v>
          </cell>
          <cell r="B121" t="str">
            <v>6211215</v>
          </cell>
        </row>
        <row r="122">
          <cell r="A122" t="str">
            <v>SECA</v>
          </cell>
          <cell r="B122" t="str">
            <v>6211230</v>
          </cell>
        </row>
        <row r="123">
          <cell r="A123" t="str">
            <v>SECA</v>
          </cell>
          <cell r="B123" t="str">
            <v>6211250</v>
          </cell>
        </row>
        <row r="124">
          <cell r="A124" t="str">
            <v>SECA</v>
          </cell>
          <cell r="B124" t="str">
            <v>6211260</v>
          </cell>
        </row>
        <row r="125">
          <cell r="A125" t="str">
            <v>SECA</v>
          </cell>
          <cell r="B125" t="str">
            <v>6211280</v>
          </cell>
        </row>
        <row r="126">
          <cell r="A126" t="str">
            <v>SECA</v>
          </cell>
          <cell r="B126" t="str">
            <v>6211290</v>
          </cell>
        </row>
        <row r="127">
          <cell r="A127" t="str">
            <v>SECA</v>
          </cell>
          <cell r="B127" t="str">
            <v>6211295</v>
          </cell>
        </row>
        <row r="128">
          <cell r="A128" t="str">
            <v>SECA</v>
          </cell>
          <cell r="B128" t="str">
            <v>6211335</v>
          </cell>
        </row>
        <row r="129">
          <cell r="A129" t="str">
            <v>SECA</v>
          </cell>
          <cell r="B129" t="str">
            <v>6211355</v>
          </cell>
        </row>
        <row r="130">
          <cell r="A130" t="str">
            <v>SECA</v>
          </cell>
          <cell r="B130" t="str">
            <v>6211360</v>
          </cell>
        </row>
        <row r="131">
          <cell r="A131" t="str">
            <v>SECA</v>
          </cell>
          <cell r="B131" t="str">
            <v>6211390</v>
          </cell>
        </row>
        <row r="132">
          <cell r="A132" t="str">
            <v>SECA</v>
          </cell>
          <cell r="B132" t="str">
            <v>6211445</v>
          </cell>
        </row>
        <row r="133">
          <cell r="A133" t="str">
            <v>SECA</v>
          </cell>
          <cell r="B133" t="str">
            <v>6211455</v>
          </cell>
        </row>
        <row r="134">
          <cell r="A134" t="str">
            <v>SECA</v>
          </cell>
          <cell r="B134" t="str">
            <v>6211495</v>
          </cell>
        </row>
        <row r="135">
          <cell r="A135" t="str">
            <v>SECA</v>
          </cell>
          <cell r="B135" t="str">
            <v>6211505</v>
          </cell>
        </row>
        <row r="136">
          <cell r="A136" t="str">
            <v>SECA</v>
          </cell>
          <cell r="B136" t="str">
            <v>6211525</v>
          </cell>
        </row>
        <row r="137">
          <cell r="A137" t="str">
            <v>SECA</v>
          </cell>
          <cell r="B137" t="str">
            <v>6211530</v>
          </cell>
        </row>
        <row r="138">
          <cell r="A138" t="str">
            <v>SECA</v>
          </cell>
          <cell r="B138" t="str">
            <v>6211540</v>
          </cell>
        </row>
        <row r="139">
          <cell r="A139" t="str">
            <v>SECA</v>
          </cell>
          <cell r="B139" t="str">
            <v>6211550</v>
          </cell>
        </row>
        <row r="140">
          <cell r="A140" t="str">
            <v>SECA</v>
          </cell>
          <cell r="B140" t="str">
            <v>6211560</v>
          </cell>
        </row>
        <row r="141">
          <cell r="A141" t="str">
            <v>SECA</v>
          </cell>
          <cell r="B141" t="str">
            <v>6211680</v>
          </cell>
        </row>
        <row r="142">
          <cell r="A142" t="str">
            <v>SECA</v>
          </cell>
          <cell r="B142" t="str">
            <v>6221030</v>
          </cell>
        </row>
        <row r="143">
          <cell r="A143" t="str">
            <v>SECA</v>
          </cell>
          <cell r="B143" t="str">
            <v>6221031</v>
          </cell>
        </row>
        <row r="144">
          <cell r="A144" t="str">
            <v>SECA</v>
          </cell>
          <cell r="B144" t="str">
            <v>6221032</v>
          </cell>
        </row>
        <row r="145">
          <cell r="A145" t="str">
            <v>SECA</v>
          </cell>
          <cell r="B145" t="str">
            <v>6221033</v>
          </cell>
        </row>
        <row r="146">
          <cell r="A146" t="str">
            <v>SECA</v>
          </cell>
          <cell r="B146" t="str">
            <v>6221035</v>
          </cell>
        </row>
        <row r="147">
          <cell r="A147" t="str">
            <v>SECA</v>
          </cell>
          <cell r="B147" t="str">
            <v>6221036</v>
          </cell>
        </row>
        <row r="148">
          <cell r="A148" t="str">
            <v>SECA</v>
          </cell>
          <cell r="B148" t="str">
            <v>6230000</v>
          </cell>
        </row>
        <row r="149">
          <cell r="A149" t="str">
            <v>SECA</v>
          </cell>
          <cell r="B149" t="str">
            <v>6230001</v>
          </cell>
        </row>
        <row r="150">
          <cell r="A150" t="str">
            <v>SECA</v>
          </cell>
          <cell r="B150" t="str">
            <v>6230002</v>
          </cell>
        </row>
        <row r="151">
          <cell r="A151" t="str">
            <v>SECA</v>
          </cell>
          <cell r="B151" t="str">
            <v>6230003</v>
          </cell>
        </row>
        <row r="152">
          <cell r="A152" t="str">
            <v>SECA</v>
          </cell>
          <cell r="B152" t="str">
            <v>6230004</v>
          </cell>
        </row>
        <row r="153">
          <cell r="A153" t="str">
            <v>SECA</v>
          </cell>
          <cell r="B153" t="str">
            <v>6230005</v>
          </cell>
        </row>
        <row r="154">
          <cell r="A154" t="str">
            <v>SECA</v>
          </cell>
          <cell r="B154" t="str">
            <v>6230006</v>
          </cell>
        </row>
        <row r="155">
          <cell r="A155" t="str">
            <v>SECA</v>
          </cell>
          <cell r="B155" t="str">
            <v>6230007</v>
          </cell>
        </row>
        <row r="156">
          <cell r="A156" t="str">
            <v>SECA</v>
          </cell>
          <cell r="B156" t="str">
            <v>6230009</v>
          </cell>
        </row>
        <row r="157">
          <cell r="A157" t="str">
            <v>SECA</v>
          </cell>
          <cell r="B157" t="str">
            <v>6230010</v>
          </cell>
        </row>
        <row r="158">
          <cell r="A158" t="str">
            <v>SECA</v>
          </cell>
          <cell r="B158" t="str">
            <v>6230020</v>
          </cell>
        </row>
        <row r="159">
          <cell r="A159" t="str">
            <v>SECA</v>
          </cell>
          <cell r="B159" t="str">
            <v>6230042</v>
          </cell>
        </row>
        <row r="160">
          <cell r="A160" t="str">
            <v>SECA</v>
          </cell>
          <cell r="B160" t="str">
            <v>6230045</v>
          </cell>
        </row>
        <row r="161">
          <cell r="A161" t="str">
            <v>SECA</v>
          </cell>
          <cell r="B161" t="str">
            <v>6230050</v>
          </cell>
        </row>
        <row r="162">
          <cell r="A162" t="str">
            <v>SECA</v>
          </cell>
          <cell r="B162" t="str">
            <v>6230060</v>
          </cell>
        </row>
        <row r="163">
          <cell r="A163" t="str">
            <v>SECA</v>
          </cell>
          <cell r="B163" t="str">
            <v>6230061</v>
          </cell>
        </row>
        <row r="164">
          <cell r="A164" t="str">
            <v>SECA</v>
          </cell>
          <cell r="B164" t="str">
            <v>6230062</v>
          </cell>
        </row>
        <row r="165">
          <cell r="A165" t="str">
            <v>SECA</v>
          </cell>
          <cell r="B165" t="str">
            <v>6230063</v>
          </cell>
        </row>
        <row r="166">
          <cell r="A166" t="str">
            <v>SECA</v>
          </cell>
          <cell r="B166" t="str">
            <v>6230064</v>
          </cell>
        </row>
        <row r="167">
          <cell r="A167" t="str">
            <v>SECA</v>
          </cell>
          <cell r="B167" t="str">
            <v>6230070</v>
          </cell>
        </row>
        <row r="168">
          <cell r="A168" t="str">
            <v>SECA</v>
          </cell>
          <cell r="B168" t="str">
            <v>6230080</v>
          </cell>
        </row>
        <row r="169">
          <cell r="A169" t="str">
            <v>SECA</v>
          </cell>
          <cell r="B169" t="str">
            <v>6230090</v>
          </cell>
        </row>
        <row r="170">
          <cell r="A170" t="str">
            <v>SECA</v>
          </cell>
          <cell r="B170" t="str">
            <v>6230110</v>
          </cell>
        </row>
        <row r="171">
          <cell r="A171" t="str">
            <v>SECA</v>
          </cell>
          <cell r="B171" t="str">
            <v>6230115</v>
          </cell>
        </row>
        <row r="172">
          <cell r="A172" t="str">
            <v>SECA</v>
          </cell>
          <cell r="B172" t="str">
            <v>6230130</v>
          </cell>
        </row>
        <row r="173">
          <cell r="A173" t="str">
            <v>SECA</v>
          </cell>
          <cell r="B173" t="str">
            <v>6230245</v>
          </cell>
        </row>
        <row r="174">
          <cell r="A174" t="str">
            <v>SECA</v>
          </cell>
          <cell r="B174" t="str">
            <v>6230391</v>
          </cell>
        </row>
        <row r="175">
          <cell r="A175" t="str">
            <v>SECA</v>
          </cell>
          <cell r="B175" t="str">
            <v>6230392</v>
          </cell>
        </row>
        <row r="176">
          <cell r="A176" t="str">
            <v>SECA</v>
          </cell>
          <cell r="B176" t="str">
            <v>6230393</v>
          </cell>
        </row>
        <row r="177">
          <cell r="A177" t="str">
            <v>SECA</v>
          </cell>
          <cell r="B177" t="str">
            <v>6230400</v>
          </cell>
        </row>
        <row r="178">
          <cell r="A178" t="str">
            <v>SECA</v>
          </cell>
          <cell r="B178" t="str">
            <v>6230401</v>
          </cell>
        </row>
        <row r="179">
          <cell r="A179" t="str">
            <v>SECA</v>
          </cell>
          <cell r="B179" t="str">
            <v>6230402</v>
          </cell>
        </row>
        <row r="180">
          <cell r="A180" t="str">
            <v>SECA</v>
          </cell>
          <cell r="B180" t="str">
            <v>6230403</v>
          </cell>
        </row>
        <row r="181">
          <cell r="A181" t="str">
            <v>SECA</v>
          </cell>
          <cell r="B181" t="str">
            <v>6230404</v>
          </cell>
        </row>
        <row r="182">
          <cell r="A182" t="str">
            <v>SECA</v>
          </cell>
          <cell r="B182" t="str">
            <v>6230410</v>
          </cell>
        </row>
        <row r="183">
          <cell r="A183" t="str">
            <v>SECA</v>
          </cell>
          <cell r="B183" t="str">
            <v>6230411</v>
          </cell>
        </row>
        <row r="184">
          <cell r="A184" t="str">
            <v>SECA</v>
          </cell>
          <cell r="B184" t="str">
            <v>6230420</v>
          </cell>
        </row>
        <row r="185">
          <cell r="A185" t="str">
            <v>SECA</v>
          </cell>
          <cell r="B185" t="str">
            <v>6230421</v>
          </cell>
        </row>
        <row r="186">
          <cell r="A186" t="str">
            <v>SECA</v>
          </cell>
          <cell r="B186" t="str">
            <v>6230430</v>
          </cell>
        </row>
        <row r="187">
          <cell r="A187" t="str">
            <v>SECA</v>
          </cell>
          <cell r="B187" t="str">
            <v>6230431</v>
          </cell>
        </row>
        <row r="188">
          <cell r="A188" t="str">
            <v>SECA</v>
          </cell>
          <cell r="B188" t="str">
            <v>6230432</v>
          </cell>
        </row>
        <row r="189">
          <cell r="A189" t="str">
            <v>SECA</v>
          </cell>
          <cell r="B189" t="str">
            <v>6230433</v>
          </cell>
        </row>
        <row r="190">
          <cell r="A190" t="str">
            <v>SECA</v>
          </cell>
          <cell r="B190" t="str">
            <v>6230450</v>
          </cell>
        </row>
        <row r="191">
          <cell r="A191" t="str">
            <v>SECA</v>
          </cell>
          <cell r="B191" t="str">
            <v>6230451</v>
          </cell>
        </row>
        <row r="192">
          <cell r="A192" t="str">
            <v>SECA</v>
          </cell>
          <cell r="B192" t="str">
            <v>6230580</v>
          </cell>
        </row>
        <row r="193">
          <cell r="A193" t="str">
            <v>SECA</v>
          </cell>
          <cell r="B193" t="str">
            <v>6230640</v>
          </cell>
        </row>
        <row r="194">
          <cell r="A194" t="str">
            <v>SECA</v>
          </cell>
          <cell r="B194" t="str">
            <v>6230730</v>
          </cell>
        </row>
        <row r="195">
          <cell r="A195" t="str">
            <v>SECA</v>
          </cell>
          <cell r="B195" t="str">
            <v>6230790</v>
          </cell>
        </row>
        <row r="196">
          <cell r="A196" t="str">
            <v>SECA</v>
          </cell>
          <cell r="B196" t="str">
            <v>6230811</v>
          </cell>
        </row>
        <row r="197">
          <cell r="A197" t="str">
            <v>SECA</v>
          </cell>
          <cell r="B197" t="str">
            <v>6230855</v>
          </cell>
        </row>
        <row r="198">
          <cell r="A198" t="str">
            <v>SECA</v>
          </cell>
          <cell r="B198" t="str">
            <v>6230857</v>
          </cell>
        </row>
        <row r="199">
          <cell r="A199" t="str">
            <v>SECA</v>
          </cell>
          <cell r="B199" t="str">
            <v>6231020</v>
          </cell>
        </row>
        <row r="201">
          <cell r="A201" t="str">
            <v>SECA</v>
          </cell>
          <cell r="B201" t="str">
            <v>6211216</v>
          </cell>
        </row>
        <row r="202">
          <cell r="A202" t="str">
            <v>SECA</v>
          </cell>
          <cell r="B202" t="str">
            <v>6211217</v>
          </cell>
        </row>
        <row r="203">
          <cell r="A203" t="str">
            <v>SECA</v>
          </cell>
          <cell r="B203" t="str">
            <v>6230251</v>
          </cell>
        </row>
        <row r="204">
          <cell r="A204" t="str">
            <v>SECA</v>
          </cell>
          <cell r="B204" t="str">
            <v>6230252</v>
          </cell>
        </row>
        <row r="205">
          <cell r="A205" t="str">
            <v>SECA</v>
          </cell>
          <cell r="B205" t="str">
            <v>6230621</v>
          </cell>
        </row>
        <row r="206">
          <cell r="A206" t="str">
            <v>SECA</v>
          </cell>
          <cell r="B206" t="str">
            <v>6230840</v>
          </cell>
        </row>
        <row r="207">
          <cell r="A207" t="str">
            <v>SECA</v>
          </cell>
          <cell r="B207" t="str">
            <v>6211056</v>
          </cell>
        </row>
        <row r="208">
          <cell r="A208" t="str">
            <v>SECA</v>
          </cell>
          <cell r="B208" t="str">
            <v>6211181</v>
          </cell>
        </row>
        <row r="209">
          <cell r="A209" t="str">
            <v>SECA</v>
          </cell>
          <cell r="B209" t="str">
            <v>6211501</v>
          </cell>
        </row>
        <row r="210">
          <cell r="A210" t="str">
            <v>SECA</v>
          </cell>
          <cell r="B210" t="str">
            <v>6220255</v>
          </cell>
        </row>
        <row r="211">
          <cell r="A211" t="str">
            <v>SECA</v>
          </cell>
          <cell r="B211" t="str">
            <v>6220256</v>
          </cell>
        </row>
        <row r="212">
          <cell r="A212" t="str">
            <v>SECA</v>
          </cell>
          <cell r="B212" t="str">
            <v>6230843</v>
          </cell>
        </row>
        <row r="213">
          <cell r="A213" t="str">
            <v>SECA</v>
          </cell>
          <cell r="B213" t="str">
            <v>6230844</v>
          </cell>
        </row>
        <row r="214">
          <cell r="A214" t="str">
            <v>SECA</v>
          </cell>
          <cell r="B214" t="str">
            <v>6230846</v>
          </cell>
        </row>
        <row r="215">
          <cell r="A215" t="str">
            <v>SECA</v>
          </cell>
          <cell r="B215" t="str">
            <v>6230847</v>
          </cell>
        </row>
        <row r="216">
          <cell r="A216" t="str">
            <v>SECA</v>
          </cell>
          <cell r="B216" t="str">
            <v>6230848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 Calc 2005"/>
      <sheetName val="BLEND_DIFF 2005"/>
      <sheetName val="Form Back"/>
      <sheetName val="CA SURCHARGE PYMT"/>
      <sheetName val="ACT_ANAL 03"/>
      <sheetName val="ACT_ANAL 04"/>
      <sheetName val="QTRLY JE"/>
      <sheetName val="ALLOC JAN05"/>
      <sheetName val="ALLOC FEB05"/>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Table 1 (Draft)"/>
      <sheetName val="LIEE Annual Table 1- linked T7"/>
      <sheetName val="LIEE-Table 5 (Draft)"/>
      <sheetName val="LIEE Annual Table 5 Input"/>
      <sheetName val="ESAP -Table 7 (Draft)"/>
      <sheetName val="ESAP Annual Table 7 - Input"/>
      <sheetName val="Mo ESAP Sums (Jan-Dec)"/>
      <sheetName val="ESAP-Table 17-Studies&amp;Pilots"/>
      <sheetName val="ESAP -Table 19-Fund Shifting"/>
    </sheetNames>
    <sheetDataSet>
      <sheetData sheetId="0">
        <row r="83">
          <cell r="B83" t="str">
            <v>Authorized</v>
          </cell>
          <cell r="C83" t="str">
            <v>Spent</v>
          </cell>
        </row>
        <row r="84">
          <cell r="A84" t="str">
            <v xml:space="preserve">     Appliances</v>
          </cell>
          <cell r="B84">
            <v>17785150.5</v>
          </cell>
          <cell r="C84">
            <v>8164512.3199999994</v>
          </cell>
        </row>
        <row r="85">
          <cell r="A85" t="str">
            <v xml:space="preserve">     Domestic Hot Water</v>
          </cell>
          <cell r="B85">
            <v>16843374</v>
          </cell>
          <cell r="C85">
            <v>11425498.969599999</v>
          </cell>
        </row>
        <row r="86">
          <cell r="A86" t="str">
            <v xml:space="preserve">     Enclosure</v>
          </cell>
          <cell r="B86">
            <v>41983756</v>
          </cell>
          <cell r="C86">
            <v>21906200.3312</v>
          </cell>
        </row>
        <row r="87">
          <cell r="A87" t="str">
            <v xml:space="preserve">     HVAC</v>
          </cell>
          <cell r="B87">
            <v>19210885</v>
          </cell>
          <cell r="C87">
            <v>10138762.659999987</v>
          </cell>
        </row>
        <row r="88">
          <cell r="A88" t="str">
            <v xml:space="preserve">     Maintenance</v>
          </cell>
          <cell r="B88">
            <v>2128846</v>
          </cell>
          <cell r="C88">
            <v>1343215.5192000037</v>
          </cell>
        </row>
        <row r="89">
          <cell r="A89" t="str">
            <v xml:space="preserve">     Customer Enrollment</v>
          </cell>
          <cell r="B89">
            <v>20834354</v>
          </cell>
          <cell r="C89">
            <v>12498363.099999996</v>
          </cell>
        </row>
        <row r="90">
          <cell r="A90" t="str">
            <v>In Home Education</v>
          </cell>
          <cell r="B90">
            <v>2531192</v>
          </cell>
          <cell r="C90">
            <v>1247683.71</v>
          </cell>
        </row>
        <row r="91">
          <cell r="A91" t="str">
            <v>Training Center</v>
          </cell>
          <cell r="B91">
            <v>681105</v>
          </cell>
          <cell r="C91">
            <v>297204.11000000004</v>
          </cell>
        </row>
        <row r="92">
          <cell r="A92" t="str">
            <v>Inspections</v>
          </cell>
          <cell r="B92">
            <v>3361051</v>
          </cell>
          <cell r="C92">
            <v>1604154.0999999999</v>
          </cell>
        </row>
        <row r="93">
          <cell r="A93" t="str">
            <v>Marketing and Outreach</v>
          </cell>
          <cell r="B93">
            <v>1198436</v>
          </cell>
          <cell r="C93">
            <v>1383640.45</v>
          </cell>
        </row>
        <row r="94">
          <cell r="A94" t="str">
            <v>Statewide ME&amp;O</v>
          </cell>
          <cell r="B94">
            <v>100000</v>
          </cell>
          <cell r="C94">
            <v>0</v>
          </cell>
        </row>
        <row r="95">
          <cell r="A95" t="str">
            <v>M&amp;E Studies</v>
          </cell>
          <cell r="B95">
            <v>91667</v>
          </cell>
          <cell r="C95">
            <v>1.4210854715202004E-14</v>
          </cell>
        </row>
        <row r="96">
          <cell r="A96" t="str">
            <v>Regulatory Compliance</v>
          </cell>
          <cell r="B96">
            <v>295333</v>
          </cell>
          <cell r="C96">
            <v>281574.78000000003</v>
          </cell>
        </row>
        <row r="97">
          <cell r="A97" t="str">
            <v>General Administration</v>
          </cell>
          <cell r="B97">
            <v>5286041</v>
          </cell>
          <cell r="C97">
            <v>4508000.03</v>
          </cell>
        </row>
        <row r="98">
          <cell r="A98" t="str">
            <v>CPUC Energy Division</v>
          </cell>
          <cell r="B98">
            <v>86000</v>
          </cell>
          <cell r="C98">
            <v>18777.650000000001</v>
          </cell>
        </row>
      </sheetData>
      <sheetData sheetId="1"/>
      <sheetData sheetId="2"/>
      <sheetData sheetId="3"/>
      <sheetData sheetId="4"/>
      <sheetData sheetId="5"/>
      <sheetData sheetId="6"/>
      <sheetData sheetId="7"/>
      <sheetData sheetId="8"/>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A Table 1"/>
      <sheetName val="ESA Table 2"/>
      <sheetName val="ESA Table 3"/>
      <sheetName val="ESA Table 4a"/>
      <sheetName val="ESA Table 4B"/>
      <sheetName val="ESA Table 5"/>
      <sheetName val="ESA Table 6"/>
      <sheetName val="CARE Table 1"/>
      <sheetName val="CARE Table 2"/>
      <sheetName val="CARE Table 3A _3B"/>
      <sheetName val="CARE Table 4"/>
      <sheetName val="CARE Table 5"/>
      <sheetName val="CARE Table 6"/>
      <sheetName val="CARE Table 7"/>
      <sheetName val="CARE Table 8"/>
      <sheetName val="CARE Table 9"/>
      <sheetName val="CARE Table 10 "/>
      <sheetName val="CARE Table 11 "/>
    </sheetNames>
    <sheetDataSet>
      <sheetData sheetId="0"/>
      <sheetData sheetId="1"/>
      <sheetData sheetId="2"/>
      <sheetData sheetId="3"/>
      <sheetData sheetId="4"/>
      <sheetData sheetId="5"/>
      <sheetData sheetId="6"/>
      <sheetData sheetId="7"/>
      <sheetData sheetId="8">
        <row r="8">
          <cell r="X8">
            <v>1894881</v>
          </cell>
        </row>
        <row r="9">
          <cell r="X9">
            <v>1894881</v>
          </cell>
        </row>
        <row r="10">
          <cell r="X10">
            <v>1899163</v>
          </cell>
        </row>
        <row r="11">
          <cell r="X11">
            <v>1899163</v>
          </cell>
        </row>
        <row r="12">
          <cell r="X12">
            <v>1899163</v>
          </cell>
        </row>
        <row r="13">
          <cell r="X13">
            <v>1898272</v>
          </cell>
        </row>
        <row r="14">
          <cell r="X14">
            <v>1898272</v>
          </cell>
        </row>
        <row r="15">
          <cell r="X15">
            <v>1898272</v>
          </cell>
        </row>
        <row r="16">
          <cell r="X16">
            <v>1899819.5847677679</v>
          </cell>
        </row>
      </sheetData>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May 04 Summary"/>
      <sheetName val="May 04 DAP Detail example"/>
      <sheetName val="RD Category"/>
      <sheetName val="Cost Elements "/>
      <sheetName val="DAP IO's w splits"/>
    </sheetNames>
    <sheetDataSet>
      <sheetData sheetId="0"/>
      <sheetData sheetId="1"/>
      <sheetData sheetId="2"/>
      <sheetData sheetId="3"/>
      <sheetData sheetId="4">
        <row r="2">
          <cell r="A2">
            <v>6010074</v>
          </cell>
          <cell r="B2" t="str">
            <v>CPUC</v>
          </cell>
        </row>
        <row r="3">
          <cell r="A3">
            <v>6010075</v>
          </cell>
          <cell r="B3" t="str">
            <v>CPUC</v>
          </cell>
        </row>
        <row r="4">
          <cell r="A4">
            <v>6010077</v>
          </cell>
          <cell r="B4" t="str">
            <v>CPUC</v>
          </cell>
        </row>
        <row r="5">
          <cell r="A5">
            <v>6010078</v>
          </cell>
          <cell r="B5" t="str">
            <v>CPUC</v>
          </cell>
        </row>
        <row r="6">
          <cell r="A6">
            <v>6010171</v>
          </cell>
          <cell r="B6" t="str">
            <v>Weatherization</v>
          </cell>
        </row>
        <row r="7">
          <cell r="A7">
            <v>6010172</v>
          </cell>
          <cell r="B7" t="str">
            <v>Gas Appliances</v>
          </cell>
        </row>
        <row r="8">
          <cell r="A8">
            <v>6010182</v>
          </cell>
          <cell r="B8" t="str">
            <v>Education Workshops (EELI)</v>
          </cell>
        </row>
        <row r="9">
          <cell r="A9">
            <v>6010217</v>
          </cell>
          <cell r="B9" t="str">
            <v>Electric Appliances</v>
          </cell>
        </row>
        <row r="10">
          <cell r="A10">
            <v>6010227</v>
          </cell>
          <cell r="B10" t="str">
            <v>Education Workshops (EELI)</v>
          </cell>
        </row>
        <row r="11">
          <cell r="A11">
            <v>6011566</v>
          </cell>
          <cell r="B11" t="str">
            <v>Regulatory Compliance</v>
          </cell>
        </row>
        <row r="12">
          <cell r="A12">
            <v>6011567</v>
          </cell>
          <cell r="B12" t="str">
            <v>Regulatory Compliance</v>
          </cell>
        </row>
        <row r="13">
          <cell r="A13">
            <v>7001304</v>
          </cell>
          <cell r="B13" t="str">
            <v>Regulatory Compliance</v>
          </cell>
        </row>
        <row r="14">
          <cell r="A14">
            <v>7001305</v>
          </cell>
          <cell r="B14" t="str">
            <v>Regulatory Compliance</v>
          </cell>
        </row>
        <row r="15">
          <cell r="A15">
            <v>7001307</v>
          </cell>
          <cell r="B15" t="str">
            <v>Regulatory Compliance</v>
          </cell>
        </row>
        <row r="16">
          <cell r="A16">
            <v>7001308</v>
          </cell>
          <cell r="B16" t="str">
            <v>Regulatory Compliance</v>
          </cell>
        </row>
        <row r="17">
          <cell r="A17">
            <v>7002083</v>
          </cell>
          <cell r="B17" t="str">
            <v>Inspections</v>
          </cell>
        </row>
        <row r="18">
          <cell r="A18">
            <v>7002084</v>
          </cell>
          <cell r="B18" t="str">
            <v>Inspections</v>
          </cell>
        </row>
        <row r="19">
          <cell r="A19">
            <v>7002086</v>
          </cell>
          <cell r="B19" t="str">
            <v>Outreach Pilot</v>
          </cell>
        </row>
        <row r="20">
          <cell r="A20">
            <v>7002087</v>
          </cell>
          <cell r="B20" t="str">
            <v>Outreach Pilot</v>
          </cell>
        </row>
        <row r="21">
          <cell r="A21">
            <v>7002089</v>
          </cell>
          <cell r="B21" t="str">
            <v>Advertising</v>
          </cell>
        </row>
        <row r="22">
          <cell r="A22">
            <v>7002090</v>
          </cell>
          <cell r="B22" t="str">
            <v>Advertising</v>
          </cell>
        </row>
        <row r="23">
          <cell r="A23">
            <v>7002108</v>
          </cell>
          <cell r="B23" t="str">
            <v>In Home Energy Ed</v>
          </cell>
        </row>
        <row r="24">
          <cell r="A24">
            <v>7002109</v>
          </cell>
          <cell r="B24" t="str">
            <v>In Home Energy Ed</v>
          </cell>
        </row>
        <row r="25">
          <cell r="A25">
            <v>7008240</v>
          </cell>
          <cell r="B25" t="str">
            <v>In Home Energy Ed</v>
          </cell>
        </row>
        <row r="26">
          <cell r="A26">
            <v>7008241</v>
          </cell>
          <cell r="B26" t="str">
            <v>In Home Energy Ed</v>
          </cell>
        </row>
        <row r="27">
          <cell r="A27">
            <v>7008242</v>
          </cell>
          <cell r="B27" t="str">
            <v>Outreach Pilot</v>
          </cell>
        </row>
        <row r="28">
          <cell r="A28">
            <v>7008243</v>
          </cell>
          <cell r="B28" t="str">
            <v>Outreach Pilot</v>
          </cell>
        </row>
        <row r="29">
          <cell r="A29">
            <v>7008244</v>
          </cell>
          <cell r="B29" t="str">
            <v>CPUC</v>
          </cell>
        </row>
        <row r="30">
          <cell r="A30">
            <v>7008245</v>
          </cell>
          <cell r="B30" t="str">
            <v>CPUC</v>
          </cell>
        </row>
        <row r="31">
          <cell r="A31">
            <v>7008246</v>
          </cell>
          <cell r="B31" t="str">
            <v>M&amp;E Studies</v>
          </cell>
        </row>
        <row r="32">
          <cell r="A32">
            <v>7008247</v>
          </cell>
          <cell r="B32" t="str">
            <v>M&amp;E Studies</v>
          </cell>
        </row>
        <row r="33">
          <cell r="A33">
            <v>7008248</v>
          </cell>
          <cell r="B33" t="str">
            <v>Advertising</v>
          </cell>
        </row>
        <row r="34">
          <cell r="A34">
            <v>7008249</v>
          </cell>
          <cell r="B34" t="str">
            <v>Advertising</v>
          </cell>
        </row>
        <row r="35">
          <cell r="A35">
            <v>7008250</v>
          </cell>
          <cell r="B35" t="str">
            <v>Inspections</v>
          </cell>
        </row>
        <row r="36">
          <cell r="A36">
            <v>7008251</v>
          </cell>
          <cell r="B36" t="str">
            <v>Inspections</v>
          </cell>
        </row>
        <row r="37">
          <cell r="A37">
            <v>7008252</v>
          </cell>
          <cell r="B37" t="str">
            <v>Regulatory Compliance</v>
          </cell>
        </row>
        <row r="38">
          <cell r="A38">
            <v>7008253</v>
          </cell>
          <cell r="B38" t="str">
            <v>Regulatory Compliance</v>
          </cell>
        </row>
        <row r="39">
          <cell r="A39">
            <v>7008560</v>
          </cell>
          <cell r="B39" t="str">
            <v>Regulatory Compliance</v>
          </cell>
        </row>
        <row r="40">
          <cell r="A40">
            <v>7008561</v>
          </cell>
          <cell r="B40" t="str">
            <v>Regulatory Compliance</v>
          </cell>
        </row>
      </sheetData>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18.bin"/><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23.bin"/><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24.bin"/><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customProperty" Target="../customProperty25.bin"/><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customProperty" Target="../customProperty26.bin"/><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27.bin"/><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customProperty" Target="../customProperty28.bin"/><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customProperty" Target="../customProperty29.bin"/><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ustomProperty" Target="../customProperty30.bin"/><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customProperty" Target="../customProperty31.bin"/><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49"/>
  <sheetViews>
    <sheetView tabSelected="1" zoomScaleNormal="100" workbookViewId="0">
      <selection activeCell="E6" sqref="E6"/>
    </sheetView>
  </sheetViews>
  <sheetFormatPr defaultColWidth="9.140625" defaultRowHeight="12.75"/>
  <cols>
    <col min="1" max="1" width="48.42578125" style="65" customWidth="1"/>
    <col min="2" max="2" width="21.85546875" style="65" customWidth="1"/>
    <col min="3" max="3" width="18.5703125" style="65" customWidth="1"/>
    <col min="4" max="4" width="21.5703125" style="65" customWidth="1"/>
    <col min="5" max="5" width="25.5703125" style="65" customWidth="1"/>
    <col min="6" max="16384" width="9.140625" style="65"/>
  </cols>
  <sheetData>
    <row r="1" spans="1:4" s="59" customFormat="1" ht="18">
      <c r="A1" s="800" t="s">
        <v>218</v>
      </c>
      <c r="B1" s="800"/>
      <c r="C1" s="800"/>
      <c r="D1" s="800"/>
    </row>
    <row r="2" spans="1:4" s="59" customFormat="1" ht="18">
      <c r="A2" s="801" t="s">
        <v>480</v>
      </c>
      <c r="B2" s="801"/>
      <c r="C2" s="801"/>
      <c r="D2" s="801"/>
    </row>
    <row r="3" spans="1:4" ht="18">
      <c r="A3" s="800" t="s">
        <v>886</v>
      </c>
      <c r="B3" s="800"/>
      <c r="C3" s="800"/>
      <c r="D3" s="800"/>
    </row>
    <row r="4" spans="1:4" ht="15">
      <c r="A4" s="149"/>
    </row>
    <row r="5" spans="1:4" ht="15">
      <c r="A5" s="149"/>
    </row>
    <row r="6" spans="1:4" ht="15.75">
      <c r="A6" s="696" t="s">
        <v>219</v>
      </c>
      <c r="B6" s="696"/>
      <c r="C6" s="696"/>
      <c r="D6" s="696"/>
    </row>
    <row r="7" spans="1:4" ht="15">
      <c r="A7" s="149"/>
    </row>
    <row r="8" spans="1:4" ht="15.75">
      <c r="A8" s="799" t="s">
        <v>722</v>
      </c>
      <c r="B8" s="799"/>
      <c r="C8" s="799"/>
      <c r="D8" s="799"/>
    </row>
    <row r="9" spans="1:4" ht="48" customHeight="1">
      <c r="A9" s="191">
        <v>2015</v>
      </c>
      <c r="B9" s="195" t="s">
        <v>835</v>
      </c>
      <c r="C9" s="191" t="s">
        <v>378</v>
      </c>
      <c r="D9" s="191" t="s">
        <v>48</v>
      </c>
    </row>
    <row r="10" spans="1:4" ht="14.25">
      <c r="A10" s="192" t="s">
        <v>827</v>
      </c>
      <c r="B10" s="541">
        <f>+'ESA-Table 1'!D26</f>
        <v>132417190.5</v>
      </c>
      <c r="C10" s="541">
        <f>'ESA-Table 1'!F26</f>
        <v>74817587.730000004</v>
      </c>
      <c r="D10" s="542">
        <f>C10/B10</f>
        <v>0.56501416052925546</v>
      </c>
    </row>
    <row r="11" spans="1:4">
      <c r="A11" s="192" t="s">
        <v>27</v>
      </c>
      <c r="B11" s="543">
        <v>136836</v>
      </c>
      <c r="C11" s="543">
        <f>'ESA-Table 2'!C56</f>
        <v>80316</v>
      </c>
      <c r="D11" s="542">
        <f>C11/B11</f>
        <v>0.58695080242041564</v>
      </c>
    </row>
    <row r="12" spans="1:4">
      <c r="A12" s="192" t="s">
        <v>221</v>
      </c>
      <c r="B12" s="544" t="s">
        <v>481</v>
      </c>
      <c r="C12" s="545" t="s">
        <v>481</v>
      </c>
      <c r="D12" s="545" t="s">
        <v>481</v>
      </c>
    </row>
    <row r="13" spans="1:4">
      <c r="A13" s="192" t="s">
        <v>222</v>
      </c>
      <c r="B13" s="544" t="s">
        <v>481</v>
      </c>
      <c r="C13" s="545" t="s">
        <v>481</v>
      </c>
      <c r="D13" s="545" t="s">
        <v>481</v>
      </c>
    </row>
    <row r="14" spans="1:4">
      <c r="A14" s="192" t="s">
        <v>223</v>
      </c>
      <c r="B14" s="543">
        <v>2417480</v>
      </c>
      <c r="C14" s="543">
        <f>'ESA-Table 2'!F48</f>
        <v>1565091.45</v>
      </c>
      <c r="D14" s="542">
        <f>C14/B14</f>
        <v>0.64740616261561623</v>
      </c>
    </row>
    <row r="15" spans="1:4" s="348" customFormat="1">
      <c r="A15" s="690"/>
      <c r="B15" s="691"/>
      <c r="C15" s="691"/>
      <c r="D15" s="692"/>
    </row>
    <row r="16" spans="1:4" ht="14.25">
      <c r="A16" s="390" t="s">
        <v>831</v>
      </c>
    </row>
    <row r="17" spans="1:4">
      <c r="A17" s="390" t="s">
        <v>830</v>
      </c>
      <c r="C17" s="59"/>
    </row>
    <row r="18" spans="1:4" s="348" customFormat="1" ht="15">
      <c r="A18" s="149"/>
      <c r="C18" s="59"/>
    </row>
    <row r="19" spans="1:4" s="348" customFormat="1" ht="15">
      <c r="A19" s="149"/>
      <c r="C19" s="59"/>
    </row>
    <row r="20" spans="1:4" ht="15.75">
      <c r="A20" s="696" t="s">
        <v>837</v>
      </c>
      <c r="B20" s="696"/>
      <c r="C20" s="696"/>
      <c r="D20" s="696"/>
    </row>
    <row r="21" spans="1:4" ht="15">
      <c r="A21" s="149"/>
    </row>
    <row r="22" spans="1:4" ht="15.75">
      <c r="A22" s="799" t="s">
        <v>719</v>
      </c>
      <c r="B22" s="799"/>
      <c r="C22" s="799"/>
      <c r="D22" s="799"/>
    </row>
    <row r="23" spans="1:4" ht="15">
      <c r="A23" s="191">
        <v>2015</v>
      </c>
      <c r="B23" s="195" t="s">
        <v>836</v>
      </c>
      <c r="C23" s="191" t="s">
        <v>378</v>
      </c>
      <c r="D23" s="191" t="s">
        <v>48</v>
      </c>
    </row>
    <row r="24" spans="1:4" ht="14.25">
      <c r="A24" s="192" t="s">
        <v>828</v>
      </c>
      <c r="B24" s="546">
        <f>'CARE-Table 1'!E18</f>
        <v>16368113</v>
      </c>
      <c r="C24" s="546">
        <f>'CARE-Table 1'!C18</f>
        <v>7014825.0899999999</v>
      </c>
      <c r="D24" s="542">
        <f>C24/B24</f>
        <v>0.42856651160704962</v>
      </c>
    </row>
    <row r="25" spans="1:4">
      <c r="A25" s="192" t="s">
        <v>380</v>
      </c>
      <c r="B25" s="546">
        <v>126787458</v>
      </c>
      <c r="C25" s="546">
        <v>99946527</v>
      </c>
      <c r="D25" s="542">
        <f t="shared" ref="D25:D27" si="0">C25/B25</f>
        <v>0.78829979381714554</v>
      </c>
    </row>
    <row r="26" spans="1:4">
      <c r="A26" s="192" t="s">
        <v>379</v>
      </c>
      <c r="B26" s="546">
        <v>4354719</v>
      </c>
      <c r="C26" s="546">
        <v>2334875</v>
      </c>
      <c r="D26" s="542">
        <f t="shared" si="0"/>
        <v>0.5361712202325799</v>
      </c>
    </row>
    <row r="27" spans="1:4">
      <c r="A27" s="193" t="s">
        <v>225</v>
      </c>
      <c r="B27" s="547">
        <f>SUM(B24:B26)</f>
        <v>147510290</v>
      </c>
      <c r="C27" s="547">
        <f>SUM(C24:C26)</f>
        <v>109296227.09</v>
      </c>
      <c r="D27" s="548">
        <f t="shared" si="0"/>
        <v>0.74093968014028044</v>
      </c>
    </row>
    <row r="28" spans="1:4" ht="60.75" customHeight="1">
      <c r="A28" s="194" t="s">
        <v>721</v>
      </c>
      <c r="B28" s="195" t="s">
        <v>300</v>
      </c>
      <c r="C28" s="195" t="s">
        <v>289</v>
      </c>
      <c r="D28" s="195" t="s">
        <v>290</v>
      </c>
    </row>
    <row r="29" spans="1:4">
      <c r="A29" s="196" t="s">
        <v>228</v>
      </c>
      <c r="B29" s="549">
        <f>'CARE-Table 2'!E20</f>
        <v>73256</v>
      </c>
      <c r="C29" s="549">
        <f>'CARE-Table 2'!I20*0.6739</f>
        <v>138741.85810000001</v>
      </c>
      <c r="D29" s="549">
        <f>'CARE-Table 2'!I20*0.3261</f>
        <v>67137.141900000002</v>
      </c>
    </row>
    <row r="30" spans="1:4" ht="30">
      <c r="A30" s="191" t="s">
        <v>720</v>
      </c>
      <c r="B30" s="195" t="s">
        <v>226</v>
      </c>
      <c r="C30" s="191" t="s">
        <v>227</v>
      </c>
      <c r="D30" s="191" t="s">
        <v>92</v>
      </c>
    </row>
    <row r="31" spans="1:4" ht="14.25">
      <c r="A31" s="193" t="s">
        <v>832</v>
      </c>
      <c r="B31" s="550">
        <f>'CARE-Table 2'!X20</f>
        <v>1899819.5847677679</v>
      </c>
      <c r="C31" s="550">
        <f>'CARE-Table 2'!W20</f>
        <v>1556906</v>
      </c>
      <c r="D31" s="542">
        <f>C31/B31</f>
        <v>0.81950202665708105</v>
      </c>
    </row>
    <row r="32" spans="1:4">
      <c r="A32" s="182"/>
      <c r="B32" s="183"/>
      <c r="C32" s="183"/>
      <c r="D32" s="184"/>
    </row>
    <row r="33" spans="1:4" s="348" customFormat="1" ht="14.25">
      <c r="A33" s="390" t="s">
        <v>831</v>
      </c>
      <c r="B33" s="183"/>
      <c r="C33" s="183"/>
      <c r="D33" s="184"/>
    </row>
    <row r="34" spans="1:4" s="348" customFormat="1">
      <c r="A34" s="390" t="s">
        <v>830</v>
      </c>
      <c r="B34" s="183"/>
      <c r="C34" s="183"/>
      <c r="D34" s="184"/>
    </row>
    <row r="35" spans="1:4" ht="14.25">
      <c r="A35" s="65" t="s">
        <v>829</v>
      </c>
    </row>
    <row r="67" s="348" customFormat="1"/>
    <row r="68" s="348" customFormat="1"/>
    <row r="69" s="348" customFormat="1"/>
    <row r="70" s="348" customFormat="1"/>
    <row r="71" s="348" customFormat="1"/>
    <row r="72" s="348" customFormat="1"/>
    <row r="73" s="348" customFormat="1"/>
    <row r="74" s="348" customFormat="1"/>
    <row r="75" s="348" customFormat="1"/>
    <row r="76" s="348" customFormat="1"/>
    <row r="77" s="348" customFormat="1"/>
    <row r="78" s="348" customFormat="1"/>
    <row r="79" s="348" customFormat="1"/>
    <row r="80" s="348" customFormat="1"/>
    <row r="81" s="348" customFormat="1"/>
    <row r="82" s="348" customFormat="1"/>
    <row r="83" s="348" customFormat="1"/>
    <row r="84" s="348" customFormat="1"/>
    <row r="85" s="348" customFormat="1"/>
    <row r="86" s="348" customFormat="1"/>
    <row r="87" s="348" customFormat="1"/>
    <row r="88" s="348" customFormat="1"/>
    <row r="89" s="348" customFormat="1"/>
    <row r="90" s="348" customFormat="1"/>
    <row r="91" s="348" customFormat="1"/>
    <row r="92" s="348" customFormat="1"/>
    <row r="135" spans="1:2">
      <c r="A135" s="132" t="str">
        <f>'ESA-Table 2'!A5</f>
        <v>High Efficiency Clothes Washer</v>
      </c>
      <c r="B135" s="482">
        <f>+'ESA-Table 2'!H5</f>
        <v>0.12609974812330701</v>
      </c>
    </row>
    <row r="136" spans="1:2">
      <c r="A136" s="133" t="str">
        <f>'ESA-Table 2'!A9</f>
        <v>Water Heater Blanket</v>
      </c>
      <c r="B136" s="482">
        <f>+'ESA-Table 2'!H9</f>
        <v>2.9777711422240426E-3</v>
      </c>
    </row>
    <row r="137" spans="1:2">
      <c r="A137" s="133" t="str">
        <f>'ESA-Table 2'!A10</f>
        <v>Low Flow Shower Head</v>
      </c>
      <c r="B137" s="482">
        <f>+'ESA-Table 2'!H10</f>
        <v>5.5289270360085782E-2</v>
      </c>
    </row>
    <row r="138" spans="1:2">
      <c r="A138" s="133" t="str">
        <f>'ESA-Table 2'!A11</f>
        <v>Water Heater Pipe Insulation</v>
      </c>
      <c r="B138" s="482">
        <f>+'ESA-Table 2'!H11</f>
        <v>9.3210738449789115E-4</v>
      </c>
    </row>
    <row r="139" spans="1:2">
      <c r="A139" s="133" t="str">
        <f>'ESA-Table 2'!A12</f>
        <v>Faucet Aerator</v>
      </c>
      <c r="B139" s="482">
        <f>+'ESA-Table 2'!H12</f>
        <v>1.9676163725508081E-2</v>
      </c>
    </row>
    <row r="140" spans="1:2">
      <c r="A140" s="133" t="str">
        <f>'ESA-Table 2'!A13</f>
        <v>Water Heater Repair/Replacement</v>
      </c>
      <c r="B140" s="482">
        <f>+'ESA-Table 2'!H13</f>
        <v>2.4653504506796365E-2</v>
      </c>
    </row>
    <row r="141" spans="1:2">
      <c r="A141" s="133" t="str">
        <f>'ESA-Table 2'!A14</f>
        <v>Thermostatic Shower Valve</v>
      </c>
      <c r="B141" s="482">
        <f>+'ESA-Table 2'!H14</f>
        <v>7.0031923417488484E-2</v>
      </c>
    </row>
    <row r="142" spans="1:2">
      <c r="A142" s="132" t="str">
        <f>'ESA-Table 2'!A16</f>
        <v>Air Sealing / Envelope</v>
      </c>
      <c r="B142" s="482">
        <f>+'ESA-Table 2'!H16</f>
        <v>0.23882677125942414</v>
      </c>
    </row>
    <row r="143" spans="1:2">
      <c r="A143" s="132" t="str">
        <f>'ESA-Table 2'!A17</f>
        <v>Attic Insulation</v>
      </c>
      <c r="B143" s="482">
        <f>+'ESA-Table 2'!H17</f>
        <v>9.3962565379213187E-2</v>
      </c>
    </row>
    <row r="144" spans="1:2">
      <c r="A144" s="132" t="str">
        <f>'ESA-Table 2'!A19</f>
        <v>FAU Standing Pilot Light Conversion</v>
      </c>
      <c r="B144" s="482">
        <f>+'ESA-Table 2'!H19</f>
        <v>4.9935226864003708E-4</v>
      </c>
    </row>
    <row r="145" spans="1:2">
      <c r="A145" s="132" t="str">
        <f>'ESA-Table 2'!A20</f>
        <v>Furnace Repair/Replacement</v>
      </c>
      <c r="B145" s="482">
        <f>+'ESA-Table 2'!H20</f>
        <v>0.12976243811166532</v>
      </c>
    </row>
    <row r="146" spans="1:2">
      <c r="A146" s="132" t="str">
        <f>'ESA-Table 2'!A26</f>
        <v>Duct Testing and Sealing</v>
      </c>
      <c r="B146" s="482">
        <f>+'ESA-Table 2'!H26</f>
        <v>2.3758678555963347E-2</v>
      </c>
    </row>
    <row r="147" spans="1:2">
      <c r="A147" s="132" t="str">
        <f>'ESA-Table 2'!A28</f>
        <v>Furnace Clean and Tune</v>
      </c>
      <c r="B147" s="482">
        <f>+'ESA-Table 2'!H28</f>
        <v>2.0402866801578209E-2</v>
      </c>
    </row>
    <row r="148" spans="1:2">
      <c r="A148" s="132" t="str">
        <f>'ESA-Table 2'!A45</f>
        <v>Outreach &amp; Assessment</v>
      </c>
      <c r="B148" s="482">
        <f>+'ESA-Table 2'!H45</f>
        <v>0.18126131611892868</v>
      </c>
    </row>
    <row r="149" spans="1:2">
      <c r="A149" s="132" t="str">
        <f>'ESA-Table 2'!A46</f>
        <v>In-Home Education</v>
      </c>
      <c r="B149" s="482">
        <f>+'ESA-Table 2'!H46</f>
        <v>1.186552284467934E-2</v>
      </c>
    </row>
  </sheetData>
  <mergeCells count="5">
    <mergeCell ref="A8:D8"/>
    <mergeCell ref="A22:D22"/>
    <mergeCell ref="A1:D1"/>
    <mergeCell ref="A2:D2"/>
    <mergeCell ref="A3:D3"/>
  </mergeCells>
  <printOptions horizontalCentered="1" verticalCentered="1" headings="1"/>
  <pageMargins left="0.25" right="0.25" top="0.5" bottom="0.5" header="0" footer="0.25"/>
  <pageSetup scale="72" orientation="portrait" r:id="rId1"/>
  <headerFooter scaleWithDoc="0" alignWithMargins="0"/>
  <customProperties>
    <customPr name="_pios_id"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45"/>
  <sheetViews>
    <sheetView zoomScale="80" zoomScaleNormal="80" workbookViewId="0">
      <selection activeCell="I4" sqref="I4"/>
    </sheetView>
  </sheetViews>
  <sheetFormatPr defaultColWidth="20.5703125" defaultRowHeight="14.25"/>
  <cols>
    <col min="1" max="1" width="32.5703125" style="3" customWidth="1"/>
    <col min="2" max="2" width="12.140625" style="3" customWidth="1"/>
    <col min="3" max="3" width="12.5703125" style="3" customWidth="1"/>
    <col min="4" max="6" width="12.7109375" style="3" customWidth="1"/>
    <col min="7" max="7" width="16.7109375" style="12" customWidth="1"/>
    <col min="8" max="8" width="21.42578125" style="33" customWidth="1"/>
    <col min="9" max="9" width="30.42578125" style="3" customWidth="1"/>
    <col min="10" max="10" width="14.42578125" style="3" customWidth="1"/>
    <col min="11" max="11" width="13.85546875" style="3" customWidth="1"/>
    <col min="12" max="12" width="9.85546875" style="3" customWidth="1"/>
    <col min="13" max="13" width="5.5703125" style="3" customWidth="1"/>
    <col min="14" max="14" width="19.140625" style="3" bestFit="1" customWidth="1"/>
    <col min="15" max="15" width="11.85546875" style="3" bestFit="1" customWidth="1"/>
    <col min="16" max="16" width="17.5703125" style="3" bestFit="1" customWidth="1"/>
    <col min="17" max="17" width="18.5703125" style="3" bestFit="1" customWidth="1"/>
    <col min="18" max="18" width="16.140625" style="3" bestFit="1" customWidth="1"/>
    <col min="19" max="19" width="13.85546875" style="3" bestFit="1" customWidth="1"/>
    <col min="20" max="20" width="9.140625" style="3" customWidth="1"/>
    <col min="21" max="21" width="8" style="3" bestFit="1" customWidth="1"/>
    <col min="22" max="22" width="16.5703125" style="3" bestFit="1" customWidth="1"/>
    <col min="23" max="23" width="14.5703125" style="3" bestFit="1" customWidth="1"/>
    <col min="24" max="24" width="10.5703125" style="3" bestFit="1" customWidth="1"/>
    <col min="25" max="25" width="19.42578125" style="3" bestFit="1" customWidth="1"/>
    <col min="26" max="26" width="16.85546875" style="3" bestFit="1" customWidth="1"/>
    <col min="27" max="27" width="17" style="3" bestFit="1" customWidth="1"/>
    <col min="28" max="29" width="19.42578125" style="3" bestFit="1" customWidth="1"/>
    <col min="30" max="31" width="18.42578125" style="3" bestFit="1" customWidth="1"/>
    <col min="32" max="16384" width="20.5703125" style="3"/>
  </cols>
  <sheetData>
    <row r="1" spans="1:9" s="29" customFormat="1" ht="61.35" customHeight="1">
      <c r="A1" s="818" t="s">
        <v>729</v>
      </c>
      <c r="B1" s="818"/>
      <c r="C1" s="818"/>
      <c r="D1" s="818"/>
      <c r="E1" s="818"/>
      <c r="F1" s="818"/>
      <c r="G1" s="45"/>
      <c r="H1" s="62"/>
      <c r="I1" s="24"/>
    </row>
    <row r="2" spans="1:9" ht="91.35" customHeight="1">
      <c r="A2" s="239" t="s">
        <v>17</v>
      </c>
      <c r="B2" s="239"/>
      <c r="C2" s="239" t="s">
        <v>814</v>
      </c>
      <c r="D2" s="239" t="s">
        <v>57</v>
      </c>
      <c r="E2" s="771" t="s">
        <v>58</v>
      </c>
      <c r="F2" s="239" t="s">
        <v>59</v>
      </c>
      <c r="G2" s="211" t="s">
        <v>815</v>
      </c>
      <c r="H2" s="8"/>
    </row>
    <row r="3" spans="1:9" ht="14.25" customHeight="1">
      <c r="A3" s="130" t="s">
        <v>292</v>
      </c>
      <c r="B3" s="131"/>
      <c r="C3" s="131"/>
      <c r="D3" s="25"/>
      <c r="E3" s="25"/>
      <c r="F3" s="26"/>
      <c r="G3" s="212"/>
      <c r="H3" s="3"/>
      <c r="I3" s="34"/>
    </row>
    <row r="4" spans="1:9" ht="14.25" customHeight="1">
      <c r="A4" s="132" t="s">
        <v>108</v>
      </c>
      <c r="B4" s="128" t="s">
        <v>11</v>
      </c>
      <c r="C4" s="516">
        <v>10711</v>
      </c>
      <c r="D4" s="554"/>
      <c r="E4" s="555">
        <v>30.88</v>
      </c>
      <c r="F4" s="556">
        <v>11</v>
      </c>
      <c r="G4" s="557">
        <v>1707975</v>
      </c>
      <c r="H4" s="3"/>
      <c r="I4" s="34"/>
    </row>
    <row r="5" spans="1:9" ht="14.25" customHeight="1">
      <c r="A5" s="132" t="s">
        <v>13</v>
      </c>
      <c r="B5" s="128" t="s">
        <v>11</v>
      </c>
      <c r="C5" s="516"/>
      <c r="D5" s="554"/>
      <c r="E5" s="555"/>
      <c r="F5" s="554"/>
      <c r="G5" s="558"/>
      <c r="H5" s="3"/>
      <c r="I5" s="34"/>
    </row>
    <row r="6" spans="1:9" ht="14.25" customHeight="1">
      <c r="A6" s="132" t="s">
        <v>348</v>
      </c>
      <c r="B6" s="128" t="s">
        <v>11</v>
      </c>
      <c r="C6" s="516"/>
      <c r="D6" s="554"/>
      <c r="E6" s="555"/>
      <c r="F6" s="554"/>
      <c r="G6" s="558"/>
      <c r="H6" s="3"/>
      <c r="I6" s="34"/>
    </row>
    <row r="7" spans="1:9" ht="14.25" customHeight="1">
      <c r="A7" s="130" t="s">
        <v>347</v>
      </c>
      <c r="B7" s="131"/>
      <c r="C7" s="131"/>
      <c r="D7" s="131"/>
      <c r="E7" s="131"/>
      <c r="F7" s="131"/>
      <c r="G7" s="131"/>
      <c r="H7" s="3"/>
      <c r="I7" s="34"/>
    </row>
    <row r="8" spans="1:9" ht="14.25" customHeight="1">
      <c r="A8" s="133" t="s">
        <v>346</v>
      </c>
      <c r="B8" s="128" t="s">
        <v>12</v>
      </c>
      <c r="C8" s="516">
        <v>3501</v>
      </c>
      <c r="D8" s="554"/>
      <c r="E8" s="555">
        <v>1.28</v>
      </c>
      <c r="F8" s="646">
        <v>3.7</v>
      </c>
      <c r="G8" s="558">
        <v>13918</v>
      </c>
      <c r="H8" s="3"/>
      <c r="I8" s="34"/>
    </row>
    <row r="9" spans="1:9" ht="14.25" customHeight="1">
      <c r="A9" s="132" t="s">
        <v>345</v>
      </c>
      <c r="B9" s="128" t="s">
        <v>12</v>
      </c>
      <c r="C9" s="516">
        <v>75780</v>
      </c>
      <c r="D9" s="554"/>
      <c r="E9" s="555">
        <v>0.98</v>
      </c>
      <c r="F9" s="554">
        <v>10</v>
      </c>
      <c r="G9" s="558">
        <v>842334</v>
      </c>
      <c r="H9" s="3"/>
      <c r="I9" s="34"/>
    </row>
    <row r="10" spans="1:9" ht="14.25" customHeight="1">
      <c r="A10" s="132" t="s">
        <v>344</v>
      </c>
      <c r="B10" s="128" t="s">
        <v>12</v>
      </c>
      <c r="C10" s="516">
        <v>2623</v>
      </c>
      <c r="D10" s="554"/>
      <c r="E10" s="555">
        <v>0.85</v>
      </c>
      <c r="F10" s="554">
        <v>11</v>
      </c>
      <c r="G10" s="558">
        <v>26009</v>
      </c>
      <c r="H10" s="3"/>
      <c r="I10" s="34"/>
    </row>
    <row r="11" spans="1:9" ht="14.25" customHeight="1">
      <c r="A11" s="132" t="s">
        <v>343</v>
      </c>
      <c r="B11" s="128" t="s">
        <v>12</v>
      </c>
      <c r="C11" s="516">
        <v>72440</v>
      </c>
      <c r="D11" s="554"/>
      <c r="E11" s="555">
        <v>0.2</v>
      </c>
      <c r="F11" s="554">
        <v>10</v>
      </c>
      <c r="G11" s="558">
        <v>2497672</v>
      </c>
      <c r="H11" s="3"/>
      <c r="I11" s="34"/>
    </row>
    <row r="12" spans="1:9" ht="14.25" customHeight="1">
      <c r="A12" s="132" t="s">
        <v>342</v>
      </c>
      <c r="B12" s="128" t="s">
        <v>11</v>
      </c>
      <c r="C12" s="516">
        <v>1146</v>
      </c>
      <c r="D12" s="554"/>
      <c r="E12" s="555">
        <v>3.52</v>
      </c>
      <c r="F12" s="554">
        <v>11</v>
      </c>
      <c r="G12" s="558">
        <v>20612</v>
      </c>
      <c r="H12" s="3"/>
      <c r="I12" s="34"/>
    </row>
    <row r="13" spans="1:9" ht="14.25" customHeight="1">
      <c r="A13" s="132" t="s">
        <v>109</v>
      </c>
      <c r="B13" s="128" t="s">
        <v>11</v>
      </c>
      <c r="C13" s="516">
        <v>102987</v>
      </c>
      <c r="D13" s="554"/>
      <c r="E13" s="555" t="s">
        <v>816</v>
      </c>
      <c r="F13" s="554">
        <v>10</v>
      </c>
      <c r="G13" s="558">
        <v>1179395</v>
      </c>
      <c r="H13" s="3"/>
      <c r="I13" s="34"/>
    </row>
    <row r="14" spans="1:9" ht="14.25" customHeight="1">
      <c r="A14" s="130" t="s">
        <v>341</v>
      </c>
      <c r="B14" s="131"/>
      <c r="C14" s="131"/>
      <c r="D14" s="131"/>
      <c r="E14" s="131"/>
      <c r="F14" s="131"/>
      <c r="G14" s="131"/>
      <c r="H14" s="3"/>
      <c r="I14" s="34"/>
    </row>
    <row r="15" spans="1:9" ht="14.25" customHeight="1">
      <c r="A15" s="132" t="s">
        <v>340</v>
      </c>
      <c r="B15" s="128" t="s">
        <v>12</v>
      </c>
      <c r="C15" s="516">
        <v>59312</v>
      </c>
      <c r="D15" s="554"/>
      <c r="E15" s="555"/>
      <c r="F15" s="554">
        <v>11</v>
      </c>
      <c r="G15" s="558">
        <v>1288406</v>
      </c>
      <c r="H15" s="3"/>
      <c r="I15" s="34"/>
    </row>
    <row r="16" spans="1:9" ht="14.25" customHeight="1">
      <c r="A16" s="132" t="s">
        <v>98</v>
      </c>
      <c r="B16" s="128" t="s">
        <v>12</v>
      </c>
      <c r="C16" s="516">
        <v>5091</v>
      </c>
      <c r="D16" s="554"/>
      <c r="E16" s="555"/>
      <c r="F16" s="554">
        <v>20</v>
      </c>
      <c r="G16" s="558">
        <v>1086749</v>
      </c>
      <c r="H16" s="3"/>
      <c r="I16" s="34"/>
    </row>
    <row r="17" spans="1:9" ht="14.25" customHeight="1">
      <c r="A17" s="130" t="s">
        <v>339</v>
      </c>
      <c r="B17" s="131"/>
      <c r="C17" s="131"/>
      <c r="D17" s="131"/>
      <c r="E17" s="131"/>
      <c r="F17" s="131"/>
      <c r="G17" s="131"/>
      <c r="H17" s="3"/>
      <c r="I17" s="34"/>
    </row>
    <row r="18" spans="1:9" ht="14.25" customHeight="1">
      <c r="A18" s="132" t="s">
        <v>338</v>
      </c>
      <c r="B18" s="128" t="s">
        <v>11</v>
      </c>
      <c r="C18" s="516">
        <v>100</v>
      </c>
      <c r="D18" s="554"/>
      <c r="E18" s="555">
        <v>42</v>
      </c>
      <c r="F18" s="647">
        <v>6.7</v>
      </c>
      <c r="G18" s="558">
        <v>13048</v>
      </c>
      <c r="H18" s="3"/>
      <c r="I18" s="34"/>
    </row>
    <row r="19" spans="1:9" ht="14.25" customHeight="1">
      <c r="A19" s="132" t="s">
        <v>337</v>
      </c>
      <c r="B19" s="128" t="s">
        <v>11</v>
      </c>
      <c r="C19" s="516">
        <v>7128</v>
      </c>
      <c r="D19" s="554"/>
      <c r="E19" s="555">
        <v>0</v>
      </c>
      <c r="F19" s="554">
        <v>20</v>
      </c>
      <c r="G19" s="558">
        <v>0</v>
      </c>
      <c r="H19" s="3"/>
      <c r="I19" s="34"/>
    </row>
    <row r="20" spans="1:9" ht="14.25" customHeight="1">
      <c r="A20" s="132" t="s">
        <v>336</v>
      </c>
      <c r="B20" s="128" t="s">
        <v>11</v>
      </c>
      <c r="C20" s="516"/>
      <c r="D20" s="554"/>
      <c r="E20" s="555"/>
      <c r="F20" s="554"/>
      <c r="G20" s="558"/>
      <c r="H20" s="3"/>
      <c r="I20" s="34"/>
    </row>
    <row r="21" spans="1:9" ht="14.25" customHeight="1">
      <c r="A21" s="132" t="s">
        <v>335</v>
      </c>
      <c r="B21" s="128" t="s">
        <v>11</v>
      </c>
      <c r="C21" s="516"/>
      <c r="D21" s="554"/>
      <c r="E21" s="555"/>
      <c r="F21" s="554"/>
      <c r="G21" s="558"/>
      <c r="H21" s="3"/>
      <c r="I21" s="34"/>
    </row>
    <row r="22" spans="1:9" ht="14.25" customHeight="1">
      <c r="A22" s="132" t="s">
        <v>334</v>
      </c>
      <c r="B22" s="128" t="s">
        <v>11</v>
      </c>
      <c r="C22" s="516"/>
      <c r="D22" s="554"/>
      <c r="E22" s="555"/>
      <c r="F22" s="554"/>
      <c r="G22" s="558"/>
      <c r="H22" s="3"/>
      <c r="I22" s="34"/>
    </row>
    <row r="23" spans="1:9" ht="14.25" customHeight="1">
      <c r="A23" s="132" t="s">
        <v>333</v>
      </c>
      <c r="B23" s="128" t="s">
        <v>11</v>
      </c>
      <c r="C23" s="516"/>
      <c r="D23" s="554"/>
      <c r="E23" s="555"/>
      <c r="F23" s="554"/>
      <c r="G23" s="558"/>
      <c r="H23" s="3"/>
      <c r="I23" s="34"/>
    </row>
    <row r="24" spans="1:9" ht="14.25" customHeight="1">
      <c r="A24" s="134" t="s">
        <v>332</v>
      </c>
      <c r="B24" s="128" t="s">
        <v>11</v>
      </c>
      <c r="C24" s="516"/>
      <c r="D24" s="554"/>
      <c r="E24" s="555"/>
      <c r="F24" s="554"/>
      <c r="G24" s="558"/>
      <c r="H24" s="3"/>
      <c r="I24" s="34"/>
    </row>
    <row r="25" spans="1:9" ht="14.25" customHeight="1">
      <c r="A25" s="134" t="s">
        <v>331</v>
      </c>
      <c r="B25" s="128" t="s">
        <v>12</v>
      </c>
      <c r="C25" s="516">
        <v>2289</v>
      </c>
      <c r="D25" s="554"/>
      <c r="E25" s="555" t="s">
        <v>817</v>
      </c>
      <c r="F25" s="554">
        <v>18</v>
      </c>
      <c r="G25" s="558">
        <v>259867</v>
      </c>
      <c r="H25" s="3"/>
      <c r="I25" s="34"/>
    </row>
    <row r="26" spans="1:9" ht="14.25" customHeight="1">
      <c r="A26" s="130" t="s">
        <v>294</v>
      </c>
      <c r="B26" s="131"/>
      <c r="C26" s="131"/>
      <c r="D26" s="131"/>
      <c r="E26" s="131"/>
      <c r="F26" s="131"/>
      <c r="G26" s="131"/>
      <c r="H26" s="3"/>
      <c r="I26" s="34"/>
    </row>
    <row r="27" spans="1:9" ht="14.25" customHeight="1">
      <c r="A27" s="132" t="s">
        <v>103</v>
      </c>
      <c r="B27" s="128" t="s">
        <v>12</v>
      </c>
      <c r="C27" s="516">
        <v>23546</v>
      </c>
      <c r="D27" s="554"/>
      <c r="E27" s="555" t="s">
        <v>818</v>
      </c>
      <c r="F27" s="554">
        <v>5</v>
      </c>
      <c r="G27" s="558">
        <v>522599</v>
      </c>
      <c r="H27" s="3"/>
      <c r="I27" s="34"/>
    </row>
    <row r="28" spans="1:9" ht="14.25" customHeight="1">
      <c r="A28" s="132" t="s">
        <v>330</v>
      </c>
      <c r="B28" s="128" t="s">
        <v>12</v>
      </c>
      <c r="C28" s="128"/>
      <c r="D28" s="554"/>
      <c r="E28" s="554"/>
      <c r="F28" s="554"/>
      <c r="G28" s="554"/>
      <c r="H28" s="3"/>
      <c r="I28" s="34"/>
    </row>
    <row r="29" spans="1:9" ht="14.25" customHeight="1">
      <c r="A29" s="132" t="s">
        <v>97</v>
      </c>
      <c r="B29" s="128" t="s">
        <v>12</v>
      </c>
      <c r="C29" s="128"/>
      <c r="D29" s="554"/>
      <c r="E29" s="554"/>
      <c r="F29" s="554"/>
      <c r="G29" s="554"/>
      <c r="H29" s="3"/>
      <c r="I29" s="34"/>
    </row>
    <row r="30" spans="1:9" ht="14.25" customHeight="1">
      <c r="A30" s="130" t="s">
        <v>96</v>
      </c>
      <c r="B30" s="131"/>
      <c r="C30" s="131"/>
      <c r="D30" s="131"/>
      <c r="E30" s="131"/>
      <c r="F30" s="131"/>
      <c r="G30" s="131"/>
      <c r="H30" s="3"/>
      <c r="I30" s="34"/>
    </row>
    <row r="31" spans="1:9" ht="14.25" customHeight="1">
      <c r="A31" s="132" t="s">
        <v>329</v>
      </c>
      <c r="B31" s="128" t="s">
        <v>11</v>
      </c>
      <c r="C31" s="128"/>
      <c r="D31" s="554"/>
      <c r="E31" s="554"/>
      <c r="F31" s="554"/>
      <c r="G31" s="554"/>
      <c r="H31" s="3"/>
      <c r="I31" s="34"/>
    </row>
    <row r="32" spans="1:9" ht="14.25" customHeight="1">
      <c r="A32" s="132" t="s">
        <v>99</v>
      </c>
      <c r="B32" s="128" t="s">
        <v>11</v>
      </c>
      <c r="C32" s="128"/>
      <c r="D32" s="554"/>
      <c r="E32" s="554"/>
      <c r="F32" s="554"/>
      <c r="G32" s="554"/>
      <c r="H32" s="3"/>
      <c r="I32" s="34"/>
    </row>
    <row r="33" spans="1:10" ht="14.25" customHeight="1">
      <c r="A33" s="132" t="s">
        <v>100</v>
      </c>
      <c r="B33" s="128" t="s">
        <v>11</v>
      </c>
      <c r="C33" s="128"/>
      <c r="D33" s="554"/>
      <c r="E33" s="554"/>
      <c r="F33" s="554"/>
      <c r="G33" s="554"/>
      <c r="H33" s="3"/>
      <c r="I33" s="34"/>
    </row>
    <row r="34" spans="1:10" ht="14.25" customHeight="1">
      <c r="A34" s="132" t="s">
        <v>101</v>
      </c>
      <c r="B34" s="128" t="s">
        <v>11</v>
      </c>
      <c r="C34" s="128"/>
      <c r="D34" s="554"/>
      <c r="E34" s="554"/>
      <c r="F34" s="554"/>
      <c r="G34" s="554"/>
      <c r="H34" s="3"/>
      <c r="I34" s="34"/>
    </row>
    <row r="35" spans="1:10" ht="14.25" customHeight="1">
      <c r="A35" s="132" t="s">
        <v>110</v>
      </c>
      <c r="B35" s="128" t="s">
        <v>11</v>
      </c>
      <c r="C35" s="128"/>
      <c r="D35" s="554"/>
      <c r="E35" s="554"/>
      <c r="F35" s="554"/>
      <c r="G35" s="554"/>
      <c r="H35" s="3"/>
      <c r="I35" s="34"/>
    </row>
    <row r="36" spans="1:10" ht="14.25" customHeight="1">
      <c r="A36" s="132" t="s">
        <v>104</v>
      </c>
      <c r="B36" s="128" t="s">
        <v>11</v>
      </c>
      <c r="C36" s="128"/>
      <c r="D36" s="554"/>
      <c r="E36" s="554"/>
      <c r="F36" s="554"/>
      <c r="G36" s="554"/>
      <c r="H36" s="3"/>
      <c r="I36" s="34"/>
    </row>
    <row r="37" spans="1:10" ht="14.25" customHeight="1">
      <c r="A37" s="130" t="s">
        <v>328</v>
      </c>
      <c r="B37" s="131"/>
      <c r="C37" s="131"/>
      <c r="D37" s="131"/>
      <c r="E37" s="131"/>
      <c r="F37" s="131"/>
      <c r="G37" s="131"/>
      <c r="H37" s="3"/>
      <c r="I37" s="34"/>
    </row>
    <row r="38" spans="1:10" ht="14.25" customHeight="1">
      <c r="A38" s="129" t="s">
        <v>102</v>
      </c>
      <c r="B38" s="128" t="s">
        <v>11</v>
      </c>
      <c r="C38" s="128"/>
      <c r="D38" s="554"/>
      <c r="E38" s="554"/>
      <c r="F38" s="554"/>
      <c r="G38" s="554"/>
      <c r="H38" s="3"/>
      <c r="I38" s="34"/>
    </row>
    <row r="39" spans="1:10" ht="14.25" customHeight="1">
      <c r="A39" s="129" t="s">
        <v>327</v>
      </c>
      <c r="B39" s="128" t="s">
        <v>11</v>
      </c>
      <c r="C39" s="128"/>
      <c r="D39" s="554"/>
      <c r="E39" s="554"/>
      <c r="F39" s="554"/>
      <c r="G39" s="554"/>
      <c r="H39" s="3"/>
      <c r="I39" s="34"/>
    </row>
    <row r="40" spans="1:10" ht="14.25" customHeight="1">
      <c r="A40" s="130" t="s">
        <v>35</v>
      </c>
      <c r="B40" s="130"/>
      <c r="C40" s="130"/>
      <c r="D40" s="130"/>
      <c r="E40" s="130"/>
      <c r="F40" s="130"/>
      <c r="G40" s="130"/>
      <c r="H40" s="3"/>
      <c r="I40" s="34"/>
    </row>
    <row r="41" spans="1:10" ht="14.25" customHeight="1">
      <c r="A41" s="132"/>
      <c r="B41" s="128" t="s">
        <v>11</v>
      </c>
      <c r="C41" s="128"/>
      <c r="D41" s="554"/>
      <c r="E41" s="554"/>
      <c r="F41" s="554"/>
      <c r="G41" s="554"/>
      <c r="H41" s="3"/>
      <c r="I41" s="686"/>
    </row>
    <row r="42" spans="1:10" ht="14.25" customHeight="1">
      <c r="A42" s="130"/>
      <c r="B42" s="131"/>
      <c r="C42" s="130"/>
      <c r="D42" s="130"/>
      <c r="E42" s="130"/>
      <c r="F42" s="130"/>
      <c r="G42" s="130"/>
      <c r="H42" s="3"/>
      <c r="I42" s="34"/>
    </row>
    <row r="43" spans="1:10" ht="14.25" customHeight="1">
      <c r="A43" s="213" t="s">
        <v>60</v>
      </c>
      <c r="B43" s="128"/>
      <c r="C43" s="516">
        <v>80316</v>
      </c>
      <c r="D43" s="554"/>
      <c r="E43" s="554"/>
      <c r="F43" s="554"/>
      <c r="G43" s="554">
        <f>C43</f>
        <v>80316</v>
      </c>
      <c r="H43" s="3"/>
      <c r="I43" s="34"/>
    </row>
    <row r="44" spans="1:10" ht="14.25" customHeight="1">
      <c r="A44" s="199" t="s">
        <v>18</v>
      </c>
      <c r="B44" s="128"/>
      <c r="C44" s="128"/>
      <c r="D44" s="554"/>
      <c r="E44" s="554"/>
      <c r="F44" s="554"/>
      <c r="G44" s="559">
        <f>SUM(G4,G8:G13,G15:G16,G18:G19,G25,G27)/G43</f>
        <v>117.76711987648787</v>
      </c>
      <c r="H44" s="3"/>
      <c r="I44" s="34"/>
    </row>
    <row r="45" spans="1:10" ht="15">
      <c r="A45" s="3" t="s">
        <v>819</v>
      </c>
      <c r="C45" s="28"/>
      <c r="D45" s="28"/>
      <c r="E45" s="28"/>
      <c r="F45" s="28"/>
      <c r="G45" s="63"/>
      <c r="H45" s="46"/>
      <c r="I45" s="28"/>
      <c r="J45" s="28"/>
    </row>
  </sheetData>
  <mergeCells count="1">
    <mergeCell ref="A1:F1"/>
  </mergeCells>
  <phoneticPr fontId="0" type="noConversion"/>
  <printOptions horizontalCentered="1" verticalCentered="1" headings="1"/>
  <pageMargins left="0" right="0" top="0.25" bottom="0.25" header="0" footer="0.25"/>
  <pageSetup scale="94" firstPageNumber="74" orientation="portrait" useFirstPageNumber="1" r:id="rId1"/>
  <headerFooter scaleWithDoc="0">
    <oddFooter>&amp;L&amp;A&amp;C1 of &amp;N&amp;R&amp;F</oddFooter>
  </headerFooter>
  <customProperties>
    <customPr name="_pios_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F54"/>
  <sheetViews>
    <sheetView zoomScaleNormal="100" workbookViewId="0">
      <selection activeCell="E29" sqref="E29"/>
    </sheetView>
  </sheetViews>
  <sheetFormatPr defaultColWidth="9.140625" defaultRowHeight="14.25"/>
  <cols>
    <col min="1" max="1" width="29" style="12" customWidth="1"/>
    <col min="2" max="2" width="24.42578125" style="35" customWidth="1"/>
    <col min="3" max="3" width="14.85546875" style="3" customWidth="1"/>
    <col min="4" max="4" width="18.140625" style="3" customWidth="1"/>
    <col min="5" max="6" width="9.140625" style="3" customWidth="1"/>
    <col min="7" max="7" width="30.42578125" style="3" customWidth="1"/>
    <col min="8" max="16384" width="9.140625" style="3"/>
  </cols>
  <sheetData>
    <row r="1" spans="1:6" s="29" customFormat="1" ht="71.25" customHeight="1">
      <c r="A1" s="818" t="s">
        <v>730</v>
      </c>
      <c r="B1" s="818"/>
      <c r="C1" s="818"/>
      <c r="D1" s="24"/>
    </row>
    <row r="2" spans="1:6">
      <c r="A2" s="1" t="s">
        <v>19</v>
      </c>
      <c r="B2" s="334" t="s">
        <v>301</v>
      </c>
      <c r="C2" s="1" t="s">
        <v>20</v>
      </c>
    </row>
    <row r="3" spans="1:6" s="125" customFormat="1">
      <c r="A3" s="740">
        <v>2014</v>
      </c>
      <c r="B3" s="54"/>
      <c r="C3" s="772" t="s">
        <v>481</v>
      </c>
    </row>
    <row r="4" spans="1:6">
      <c r="A4" s="551">
        <v>2015</v>
      </c>
      <c r="B4" s="54"/>
      <c r="C4" s="560">
        <v>0.57313000000000003</v>
      </c>
      <c r="E4" s="5"/>
      <c r="F4" s="5"/>
    </row>
    <row r="5" spans="1:6">
      <c r="A5" s="551">
        <v>2016</v>
      </c>
      <c r="B5" s="54"/>
      <c r="C5" s="560">
        <v>0.59032390000000001</v>
      </c>
      <c r="E5" s="5"/>
      <c r="F5" s="5"/>
    </row>
    <row r="6" spans="1:6">
      <c r="A6" s="551">
        <v>2017</v>
      </c>
      <c r="B6" s="54"/>
      <c r="C6" s="560">
        <v>0.60803361700000003</v>
      </c>
      <c r="E6" s="5"/>
      <c r="F6" s="5"/>
    </row>
    <row r="7" spans="1:6">
      <c r="A7" s="551">
        <v>2018</v>
      </c>
      <c r="B7" s="54"/>
      <c r="C7" s="560">
        <v>0.62627462551000002</v>
      </c>
      <c r="E7" s="5"/>
      <c r="F7" s="5"/>
    </row>
    <row r="8" spans="1:6">
      <c r="A8" s="551">
        <v>2019</v>
      </c>
      <c r="B8" s="54"/>
      <c r="C8" s="560">
        <v>0.64506286427530002</v>
      </c>
      <c r="E8" s="5"/>
      <c r="F8" s="5"/>
    </row>
    <row r="9" spans="1:6">
      <c r="A9" s="551">
        <v>2020</v>
      </c>
      <c r="B9" s="54"/>
      <c r="C9" s="560">
        <v>0.664414750203559</v>
      </c>
      <c r="E9" s="5"/>
      <c r="F9" s="5"/>
    </row>
    <row r="10" spans="1:6">
      <c r="A10" s="551">
        <v>2021</v>
      </c>
      <c r="B10" s="54"/>
      <c r="C10" s="560">
        <v>0.68434719270966582</v>
      </c>
      <c r="E10" s="5"/>
      <c r="F10" s="5"/>
    </row>
    <row r="11" spans="1:6">
      <c r="A11" s="551">
        <v>2022</v>
      </c>
      <c r="B11" s="54"/>
      <c r="C11" s="560">
        <v>0.70487760849095582</v>
      </c>
      <c r="E11" s="5"/>
      <c r="F11" s="5"/>
    </row>
    <row r="12" spans="1:6">
      <c r="A12" s="551">
        <v>2023</v>
      </c>
      <c r="B12" s="54"/>
      <c r="C12" s="560">
        <v>0.72602393674568455</v>
      </c>
      <c r="E12" s="5"/>
      <c r="F12" s="5"/>
    </row>
    <row r="13" spans="1:6">
      <c r="A13" s="551">
        <v>2024</v>
      </c>
      <c r="B13" s="54"/>
      <c r="C13" s="560">
        <v>0.74780465484805514</v>
      </c>
      <c r="E13" s="5"/>
      <c r="F13" s="5"/>
    </row>
    <row r="14" spans="1:6">
      <c r="A14" s="551">
        <v>2025</v>
      </c>
      <c r="B14" s="54"/>
      <c r="C14" s="560">
        <v>0.77023879449349686</v>
      </c>
      <c r="E14" s="5"/>
      <c r="F14" s="5"/>
    </row>
    <row r="15" spans="1:6">
      <c r="A15" s="551">
        <v>2026</v>
      </c>
      <c r="B15" s="54"/>
      <c r="C15" s="560">
        <v>0.79334595832830179</v>
      </c>
      <c r="E15" s="5"/>
      <c r="F15" s="5"/>
    </row>
    <row r="16" spans="1:6">
      <c r="A16" s="551">
        <v>2027</v>
      </c>
      <c r="B16" s="54"/>
      <c r="C16" s="560">
        <v>0.81714633707815088</v>
      </c>
      <c r="E16" s="5"/>
      <c r="F16" s="5"/>
    </row>
    <row r="17" spans="1:6">
      <c r="A17" s="551">
        <v>2028</v>
      </c>
      <c r="B17" s="54"/>
      <c r="C17" s="560">
        <v>0.84166072719049545</v>
      </c>
      <c r="E17" s="5"/>
      <c r="F17" s="5"/>
    </row>
    <row r="18" spans="1:6">
      <c r="A18" s="551">
        <v>2029</v>
      </c>
      <c r="B18" s="54"/>
      <c r="C18" s="560">
        <v>0.86691054900621034</v>
      </c>
      <c r="E18" s="5"/>
      <c r="F18" s="5"/>
    </row>
    <row r="19" spans="1:6">
      <c r="A19" s="551">
        <v>2030</v>
      </c>
      <c r="B19" s="54"/>
      <c r="C19" s="560">
        <v>0.89291786547639662</v>
      </c>
      <c r="E19" s="5"/>
      <c r="F19" s="5"/>
    </row>
    <row r="20" spans="1:6">
      <c r="A20" s="551">
        <v>2031</v>
      </c>
      <c r="B20" s="54"/>
      <c r="C20" s="560">
        <v>0.91970540144068857</v>
      </c>
      <c r="E20" s="5"/>
      <c r="F20" s="5"/>
    </row>
    <row r="21" spans="1:6">
      <c r="A21" s="551">
        <v>2032</v>
      </c>
      <c r="B21" s="54"/>
      <c r="C21" s="560">
        <v>0.94729656348390923</v>
      </c>
      <c r="E21" s="5"/>
      <c r="F21" s="5"/>
    </row>
    <row r="22" spans="1:6">
      <c r="A22" s="551">
        <v>2033</v>
      </c>
      <c r="B22" s="54"/>
      <c r="C22" s="560">
        <v>0.97571546038842649</v>
      </c>
      <c r="E22" s="5"/>
      <c r="F22" s="5"/>
    </row>
    <row r="23" spans="1:6">
      <c r="A23" s="551">
        <v>2034</v>
      </c>
      <c r="B23" s="54"/>
      <c r="C23" s="560">
        <v>1.0049869242000793</v>
      </c>
      <c r="E23" s="5"/>
      <c r="F23" s="5"/>
    </row>
    <row r="24" spans="1:6">
      <c r="A24" s="551">
        <v>2035</v>
      </c>
      <c r="B24" s="54"/>
      <c r="C24" s="560">
        <v>1.0351365319260817</v>
      </c>
      <c r="E24" s="5"/>
      <c r="F24" s="5"/>
    </row>
    <row r="25" spans="1:6">
      <c r="A25" s="551">
        <v>2036</v>
      </c>
      <c r="B25" s="54"/>
      <c r="C25" s="560">
        <v>1.0661906278838642</v>
      </c>
      <c r="E25" s="5"/>
      <c r="F25" s="5"/>
    </row>
    <row r="26" spans="1:6">
      <c r="A26" s="551">
        <v>2037</v>
      </c>
      <c r="B26" s="54"/>
      <c r="C26" s="560">
        <v>1.0981763467203802</v>
      </c>
      <c r="E26" s="5"/>
      <c r="F26" s="5"/>
    </row>
    <row r="27" spans="1:6">
      <c r="A27" s="238">
        <v>2038</v>
      </c>
      <c r="B27" s="54"/>
      <c r="C27" s="560">
        <v>1.1311216371219917</v>
      </c>
      <c r="E27" s="5"/>
      <c r="F27" s="5"/>
    </row>
    <row r="29" spans="1:6" ht="29.25" customHeight="1">
      <c r="A29" s="855"/>
      <c r="B29" s="856"/>
      <c r="C29" s="856"/>
    </row>
    <row r="30" spans="1:6">
      <c r="A30" s="853"/>
      <c r="B30" s="854"/>
      <c r="C30" s="854"/>
    </row>
    <row r="31" spans="1:6">
      <c r="C31" s="36"/>
    </row>
    <row r="32" spans="1:6">
      <c r="C32" s="36"/>
    </row>
    <row r="33" spans="3:3">
      <c r="C33" s="36"/>
    </row>
    <row r="34" spans="3:3">
      <c r="C34" s="36"/>
    </row>
    <row r="35" spans="3:3">
      <c r="C35" s="36"/>
    </row>
    <row r="36" spans="3:3">
      <c r="C36" s="36"/>
    </row>
    <row r="37" spans="3:3">
      <c r="C37" s="36"/>
    </row>
    <row r="38" spans="3:3">
      <c r="C38" s="36"/>
    </row>
    <row r="39" spans="3:3">
      <c r="C39" s="36"/>
    </row>
    <row r="40" spans="3:3">
      <c r="C40" s="36"/>
    </row>
    <row r="41" spans="3:3">
      <c r="C41" s="36"/>
    </row>
    <row r="42" spans="3:3">
      <c r="C42" s="36"/>
    </row>
    <row r="43" spans="3:3">
      <c r="C43" s="36"/>
    </row>
    <row r="44" spans="3:3">
      <c r="C44" s="36"/>
    </row>
    <row r="45" spans="3:3">
      <c r="C45" s="36"/>
    </row>
    <row r="46" spans="3:3">
      <c r="C46" s="36"/>
    </row>
    <row r="47" spans="3:3">
      <c r="C47" s="36"/>
    </row>
    <row r="48" spans="3:3">
      <c r="C48" s="36"/>
    </row>
    <row r="49" spans="3:3">
      <c r="C49" s="36"/>
    </row>
    <row r="50" spans="3:3">
      <c r="C50" s="36"/>
    </row>
    <row r="51" spans="3:3">
      <c r="C51" s="36"/>
    </row>
    <row r="52" spans="3:3">
      <c r="C52" s="36"/>
    </row>
    <row r="53" spans="3:3">
      <c r="C53" s="36"/>
    </row>
    <row r="54" spans="3:3">
      <c r="C54" s="36"/>
    </row>
  </sheetData>
  <mergeCells count="3">
    <mergeCell ref="A1:C1"/>
    <mergeCell ref="A30:C30"/>
    <mergeCell ref="A29:C29"/>
  </mergeCells>
  <phoneticPr fontId="0" type="noConversion"/>
  <printOptions horizontalCentered="1" verticalCentered="1" headings="1"/>
  <pageMargins left="0" right="0" top="1" bottom="1" header="0.5" footer="0.5"/>
  <pageSetup firstPageNumber="75" orientation="landscape" useFirstPageNumber="1" r:id="rId1"/>
  <headerFooter scaleWithDoc="0" alignWithMargins="0"/>
  <customProperties>
    <customPr name="_pios_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7"/>
  <sheetViews>
    <sheetView zoomScale="115" zoomScaleNormal="115" workbookViewId="0">
      <selection activeCell="G13" sqref="G13"/>
    </sheetView>
  </sheetViews>
  <sheetFormatPr defaultColWidth="15.42578125" defaultRowHeight="14.25"/>
  <cols>
    <col min="1" max="2" width="15.42578125" style="3" customWidth="1"/>
    <col min="3" max="3" width="15.140625" style="3" customWidth="1"/>
    <col min="4" max="6" width="15.42578125" style="3" customWidth="1"/>
    <col min="7" max="7" width="30.42578125" style="3" customWidth="1"/>
    <col min="8" max="16384" width="15.42578125" style="3"/>
  </cols>
  <sheetData>
    <row r="1" spans="1:6" s="29" customFormat="1" ht="66.599999999999994" customHeight="1">
      <c r="A1" s="857" t="s">
        <v>731</v>
      </c>
      <c r="B1" s="857"/>
      <c r="C1" s="857"/>
      <c r="D1" s="857"/>
      <c r="E1" s="857"/>
      <c r="F1" s="24"/>
    </row>
    <row r="2" spans="1:6" ht="63.75" customHeight="1">
      <c r="A2" s="332" t="s">
        <v>22</v>
      </c>
      <c r="B2" s="333" t="s">
        <v>23</v>
      </c>
      <c r="C2" s="333" t="s">
        <v>24</v>
      </c>
      <c r="D2" s="333" t="s">
        <v>25</v>
      </c>
      <c r="E2" s="333" t="s">
        <v>26</v>
      </c>
      <c r="F2" s="37"/>
    </row>
    <row r="3" spans="1:6">
      <c r="A3" s="330">
        <v>2011</v>
      </c>
      <c r="B3" s="55">
        <v>102229848</v>
      </c>
      <c r="C3" s="56">
        <v>25969055</v>
      </c>
      <c r="D3" s="57">
        <v>0.25402615290986247</v>
      </c>
      <c r="E3" s="331">
        <v>161</v>
      </c>
    </row>
    <row r="4" spans="1:6">
      <c r="A4" s="330">
        <v>2012</v>
      </c>
      <c r="B4" s="55">
        <v>82252135.189999998</v>
      </c>
      <c r="C4" s="56">
        <v>10706568.699896771</v>
      </c>
      <c r="D4" s="57">
        <v>0.13016766890202808</v>
      </c>
      <c r="E4" s="331">
        <v>110.49888743146327</v>
      </c>
    </row>
    <row r="5" spans="1:6">
      <c r="A5" s="330">
        <v>2013</v>
      </c>
      <c r="B5" s="55">
        <v>97554614</v>
      </c>
      <c r="C5" s="56">
        <v>14434223.362604471</v>
      </c>
      <c r="D5" s="57">
        <v>0.15</v>
      </c>
      <c r="E5" s="331">
        <v>135</v>
      </c>
    </row>
    <row r="6" spans="1:6" s="347" customFormat="1">
      <c r="A6" s="330">
        <v>2014</v>
      </c>
      <c r="B6" s="55">
        <v>93781355.189999953</v>
      </c>
      <c r="C6" s="56">
        <v>13802052</v>
      </c>
      <c r="D6" s="57">
        <f>C6/B6</f>
        <v>0.14717266531324058</v>
      </c>
      <c r="E6" s="331">
        <v>147</v>
      </c>
    </row>
    <row r="7" spans="1:6">
      <c r="A7" s="330">
        <v>2015</v>
      </c>
      <c r="B7" s="55">
        <v>74817588</v>
      </c>
      <c r="C7" s="56">
        <v>9458585</v>
      </c>
      <c r="D7" s="57">
        <f>C7/B7</f>
        <v>0.12642194506457494</v>
      </c>
      <c r="E7" s="331">
        <v>118</v>
      </c>
    </row>
  </sheetData>
  <mergeCells count="1">
    <mergeCell ref="A1:E1"/>
  </mergeCells>
  <phoneticPr fontId="0" type="noConversion"/>
  <printOptions horizontalCentered="1" verticalCentered="1" headings="1"/>
  <pageMargins left="0.5" right="0.5" top="1" bottom="1" header="0.5" footer="0.5"/>
  <pageSetup firstPageNumber="76" orientation="landscape" useFirstPageNumber="1" r:id="rId1"/>
  <headerFooter scaleWithDoc="0" alignWithMargins="0"/>
  <customProperties>
    <customPr name="_pios_id" r:id="rId2"/>
  </customProperties>
  <ignoredErrors>
    <ignoredError sqref="D6" unlocked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6"/>
  <sheetViews>
    <sheetView view="pageBreakPreview" zoomScale="60" zoomScaleNormal="100" zoomScalePageLayoutView="90" workbookViewId="0">
      <selection activeCell="K20" sqref="K20"/>
    </sheetView>
  </sheetViews>
  <sheetFormatPr defaultColWidth="31.5703125" defaultRowHeight="12"/>
  <cols>
    <col min="1" max="1" width="8.85546875" style="245" customWidth="1"/>
    <col min="2" max="2" width="29.5703125" style="245" customWidth="1"/>
    <col min="3" max="3" width="9" style="245" bestFit="1" customWidth="1"/>
    <col min="4" max="4" width="16.85546875" style="245" bestFit="1" customWidth="1"/>
    <col min="5" max="5" width="19.140625" style="245" bestFit="1" customWidth="1"/>
    <col min="6" max="6" width="9" style="245" bestFit="1" customWidth="1"/>
    <col min="7" max="7" width="16.28515625" style="245" bestFit="1" customWidth="1"/>
    <col min="8" max="8" width="21.28515625" style="245" bestFit="1" customWidth="1"/>
    <col min="9" max="9" width="9" style="245" bestFit="1" customWidth="1"/>
    <col min="10" max="11" width="17.28515625" style="245" bestFit="1" customWidth="1"/>
    <col min="12" max="13" width="9" style="245" bestFit="1" customWidth="1"/>
    <col min="14" max="14" width="9.42578125" style="245" bestFit="1" customWidth="1"/>
    <col min="15" max="15" width="9" style="245" bestFit="1" customWidth="1"/>
    <col min="16" max="17" width="12.7109375" style="245" bestFit="1" customWidth="1"/>
    <col min="18" max="19" width="9" style="245" bestFit="1" customWidth="1"/>
    <col min="20" max="20" width="9.42578125" style="245" bestFit="1" customWidth="1"/>
    <col min="21" max="21" width="12.140625" style="245" bestFit="1" customWidth="1"/>
    <col min="22" max="22" width="13.5703125" style="245" bestFit="1" customWidth="1"/>
    <col min="23" max="23" width="22.5703125" style="245" bestFit="1" customWidth="1"/>
    <col min="24" max="24" width="11.5703125" style="245" bestFit="1" customWidth="1"/>
    <col min="25" max="25" width="28" style="245" bestFit="1" customWidth="1"/>
    <col min="26" max="26" width="22.140625" style="245" customWidth="1"/>
    <col min="27" max="27" width="12" style="245" customWidth="1"/>
    <col min="28" max="16384" width="31.5703125" style="245"/>
  </cols>
  <sheetData>
    <row r="1" spans="1:27" s="240" customFormat="1" ht="12" customHeight="1">
      <c r="B1" s="866" t="s">
        <v>868</v>
      </c>
      <c r="C1" s="866"/>
      <c r="D1" s="866"/>
      <c r="E1" s="866"/>
      <c r="F1" s="866"/>
      <c r="G1" s="866"/>
      <c r="H1" s="866"/>
      <c r="I1" s="866"/>
      <c r="J1" s="866"/>
      <c r="K1" s="866"/>
      <c r="L1" s="866"/>
      <c r="M1" s="866"/>
      <c r="N1" s="866"/>
      <c r="O1" s="866"/>
      <c r="P1" s="866"/>
      <c r="Q1" s="866"/>
      <c r="R1" s="866"/>
      <c r="S1" s="866"/>
      <c r="T1" s="866"/>
      <c r="U1" s="866"/>
      <c r="V1" s="866"/>
      <c r="W1" s="866"/>
      <c r="X1" s="866"/>
      <c r="Y1" s="866"/>
      <c r="Z1" s="866"/>
      <c r="AA1" s="241"/>
    </row>
    <row r="2" spans="1:27" s="240" customFormat="1">
      <c r="B2" s="866" t="s">
        <v>869</v>
      </c>
      <c r="C2" s="866"/>
      <c r="D2" s="866"/>
      <c r="E2" s="866"/>
      <c r="F2" s="866"/>
      <c r="G2" s="866"/>
      <c r="H2" s="866"/>
      <c r="I2" s="866"/>
      <c r="J2" s="866"/>
      <c r="K2" s="866"/>
      <c r="L2" s="866"/>
      <c r="M2" s="866"/>
      <c r="N2" s="866"/>
      <c r="O2" s="866"/>
      <c r="P2" s="866"/>
      <c r="Q2" s="866"/>
      <c r="R2" s="866"/>
      <c r="S2" s="866"/>
      <c r="T2" s="866"/>
      <c r="U2" s="866"/>
      <c r="V2" s="866"/>
      <c r="W2" s="866"/>
      <c r="X2" s="866"/>
      <c r="Y2" s="866"/>
      <c r="Z2" s="866"/>
      <c r="AA2" s="242"/>
    </row>
    <row r="3" spans="1:27" s="240" customFormat="1" ht="12" customHeight="1">
      <c r="B3" s="866" t="s">
        <v>260</v>
      </c>
      <c r="C3" s="866"/>
      <c r="D3" s="866"/>
      <c r="E3" s="866"/>
      <c r="F3" s="866"/>
      <c r="G3" s="866"/>
      <c r="H3" s="866"/>
      <c r="I3" s="866"/>
      <c r="J3" s="866"/>
      <c r="K3" s="866"/>
      <c r="L3" s="866"/>
      <c r="M3" s="866"/>
      <c r="N3" s="866"/>
      <c r="O3" s="866"/>
      <c r="P3" s="866"/>
      <c r="Q3" s="866"/>
      <c r="R3" s="866"/>
      <c r="S3" s="866"/>
      <c r="T3" s="866"/>
      <c r="U3" s="866"/>
      <c r="V3" s="866"/>
      <c r="W3" s="866"/>
      <c r="X3" s="866"/>
      <c r="Y3" s="866"/>
      <c r="Z3" s="866"/>
      <c r="AA3" s="242"/>
    </row>
    <row r="4" spans="1:27" s="240" customFormat="1" ht="11.25" customHeight="1" thickBot="1">
      <c r="B4" s="866" t="s">
        <v>480</v>
      </c>
      <c r="C4" s="866"/>
      <c r="D4" s="866"/>
      <c r="E4" s="866"/>
      <c r="F4" s="866"/>
      <c r="G4" s="866"/>
      <c r="H4" s="866"/>
      <c r="I4" s="866"/>
      <c r="J4" s="866"/>
      <c r="K4" s="866"/>
      <c r="L4" s="866"/>
      <c r="M4" s="866"/>
      <c r="N4" s="866"/>
      <c r="O4" s="866"/>
      <c r="P4" s="866"/>
      <c r="Q4" s="866"/>
      <c r="R4" s="866"/>
      <c r="S4" s="866"/>
      <c r="T4" s="866"/>
      <c r="U4" s="866"/>
      <c r="V4" s="866"/>
      <c r="W4" s="866"/>
      <c r="X4" s="866"/>
      <c r="Y4" s="866"/>
      <c r="Z4" s="866"/>
      <c r="AA4" s="242"/>
    </row>
    <row r="5" spans="1:27" s="240" customFormat="1" ht="12.75" customHeight="1" thickBot="1">
      <c r="B5" s="379"/>
      <c r="C5" s="379"/>
      <c r="D5" s="379"/>
      <c r="E5" s="379"/>
      <c r="F5" s="379"/>
      <c r="G5" s="379"/>
      <c r="H5" s="379"/>
      <c r="I5" s="379"/>
      <c r="J5" s="379"/>
      <c r="K5" s="379"/>
      <c r="L5" s="867" t="s">
        <v>285</v>
      </c>
      <c r="M5" s="868"/>
      <c r="N5" s="868"/>
      <c r="O5" s="868"/>
      <c r="P5" s="868"/>
      <c r="Q5" s="868"/>
      <c r="R5" s="868"/>
      <c r="S5" s="868"/>
      <c r="T5" s="869"/>
      <c r="U5" s="392"/>
      <c r="V5" s="379"/>
      <c r="W5" s="379"/>
      <c r="X5" s="379"/>
      <c r="Y5" s="379"/>
      <c r="Z5" s="379"/>
      <c r="AA5" s="242"/>
    </row>
    <row r="6" spans="1:27" ht="27" customHeight="1" thickBot="1">
      <c r="A6" s="240"/>
      <c r="B6" s="243"/>
      <c r="C6" s="863" t="s">
        <v>220</v>
      </c>
      <c r="D6" s="864"/>
      <c r="E6" s="865"/>
      <c r="F6" s="863" t="s">
        <v>261</v>
      </c>
      <c r="G6" s="864"/>
      <c r="H6" s="865"/>
      <c r="I6" s="863" t="s">
        <v>262</v>
      </c>
      <c r="J6" s="864"/>
      <c r="K6" s="865"/>
      <c r="L6" s="858" t="s">
        <v>288</v>
      </c>
      <c r="M6" s="858"/>
      <c r="N6" s="858"/>
      <c r="O6" s="858" t="s">
        <v>286</v>
      </c>
      <c r="P6" s="858"/>
      <c r="Q6" s="858"/>
      <c r="R6" s="858" t="s">
        <v>287</v>
      </c>
      <c r="S6" s="858"/>
      <c r="T6" s="859"/>
      <c r="U6" s="244"/>
      <c r="V6" s="243"/>
      <c r="W6" s="243"/>
      <c r="X6" s="243"/>
      <c r="Y6" s="243"/>
      <c r="Z6" s="243"/>
      <c r="AA6" s="242"/>
    </row>
    <row r="7" spans="1:27" ht="60.75" customHeight="1" thickBot="1">
      <c r="A7" s="585" t="s">
        <v>321</v>
      </c>
      <c r="B7" s="580" t="s">
        <v>763</v>
      </c>
      <c r="C7" s="248" t="s">
        <v>0</v>
      </c>
      <c r="D7" s="246" t="s">
        <v>130</v>
      </c>
      <c r="E7" s="247" t="s">
        <v>210</v>
      </c>
      <c r="F7" s="248" t="s">
        <v>0</v>
      </c>
      <c r="G7" s="246" t="s">
        <v>130</v>
      </c>
      <c r="H7" s="249" t="s">
        <v>266</v>
      </c>
      <c r="I7" s="860" t="s">
        <v>322</v>
      </c>
      <c r="J7" s="861"/>
      <c r="K7" s="862"/>
      <c r="L7" s="863" t="s">
        <v>263</v>
      </c>
      <c r="M7" s="864"/>
      <c r="N7" s="865"/>
      <c r="O7" s="863" t="s">
        <v>264</v>
      </c>
      <c r="P7" s="864"/>
      <c r="Q7" s="865"/>
      <c r="R7" s="863" t="s">
        <v>265</v>
      </c>
      <c r="S7" s="864"/>
      <c r="T7" s="865"/>
      <c r="U7" s="250" t="s">
        <v>659</v>
      </c>
      <c r="V7" s="251" t="s">
        <v>609</v>
      </c>
      <c r="W7" s="252" t="s">
        <v>267</v>
      </c>
      <c r="X7" s="250" t="s">
        <v>89</v>
      </c>
      <c r="Y7" s="250" t="s">
        <v>268</v>
      </c>
      <c r="Z7" s="253" t="s">
        <v>269</v>
      </c>
    </row>
    <row r="8" spans="1:27">
      <c r="A8" s="586"/>
      <c r="B8" s="575"/>
      <c r="C8" s="254"/>
      <c r="D8" s="246"/>
      <c r="E8" s="256"/>
      <c r="F8" s="248"/>
      <c r="G8" s="257"/>
      <c r="H8" s="249"/>
      <c r="I8" s="248" t="s">
        <v>0</v>
      </c>
      <c r="J8" s="246" t="s">
        <v>130</v>
      </c>
      <c r="K8" s="249" t="s">
        <v>214</v>
      </c>
      <c r="L8" s="254" t="s">
        <v>0</v>
      </c>
      <c r="M8" s="255" t="s">
        <v>130</v>
      </c>
      <c r="N8" s="258" t="s">
        <v>56</v>
      </c>
      <c r="O8" s="259" t="s">
        <v>0</v>
      </c>
      <c r="P8" s="255" t="s">
        <v>130</v>
      </c>
      <c r="Q8" s="258" t="s">
        <v>56</v>
      </c>
      <c r="R8" s="259" t="s">
        <v>0</v>
      </c>
      <c r="S8" s="255" t="s">
        <v>130</v>
      </c>
      <c r="T8" s="258" t="s">
        <v>56</v>
      </c>
      <c r="U8" s="260"/>
      <c r="V8" s="261"/>
      <c r="W8" s="260"/>
      <c r="X8" s="260"/>
      <c r="Y8" s="260"/>
      <c r="Z8" s="262"/>
    </row>
    <row r="9" spans="1:27">
      <c r="A9" s="587"/>
      <c r="B9" s="581"/>
      <c r="C9" s="263"/>
      <c r="D9" s="264"/>
      <c r="E9" s="265"/>
      <c r="F9" s="263"/>
      <c r="G9" s="264"/>
      <c r="H9" s="576"/>
      <c r="I9" s="263"/>
      <c r="J9" s="264"/>
      <c r="K9" s="266"/>
      <c r="L9" s="267"/>
      <c r="M9" s="577"/>
      <c r="N9" s="265"/>
      <c r="O9" s="579"/>
      <c r="P9" s="264"/>
      <c r="Q9" s="265"/>
      <c r="R9" s="579"/>
      <c r="S9" s="264"/>
      <c r="T9" s="265"/>
      <c r="U9" s="578"/>
      <c r="V9" s="262"/>
      <c r="W9" s="578"/>
      <c r="X9" s="260"/>
      <c r="Y9" s="260"/>
      <c r="Z9" s="262"/>
    </row>
    <row r="10" spans="1:27">
      <c r="A10" s="273"/>
      <c r="B10" s="268" t="s">
        <v>219</v>
      </c>
      <c r="C10" s="393" t="s">
        <v>270</v>
      </c>
      <c r="D10" s="394" t="s">
        <v>270</v>
      </c>
      <c r="E10" s="395" t="s">
        <v>271</v>
      </c>
      <c r="F10" s="396" t="s">
        <v>270</v>
      </c>
      <c r="G10" s="394" t="s">
        <v>270</v>
      </c>
      <c r="H10" s="395" t="s">
        <v>271</v>
      </c>
      <c r="I10" s="393" t="s">
        <v>270</v>
      </c>
      <c r="J10" s="394" t="s">
        <v>270</v>
      </c>
      <c r="K10" s="395" t="s">
        <v>271</v>
      </c>
      <c r="L10" s="393" t="s">
        <v>270</v>
      </c>
      <c r="M10" s="394" t="s">
        <v>270</v>
      </c>
      <c r="N10" s="395" t="s">
        <v>271</v>
      </c>
      <c r="O10" s="396" t="s">
        <v>270</v>
      </c>
      <c r="P10" s="394" t="s">
        <v>270</v>
      </c>
      <c r="Q10" s="395" t="s">
        <v>271</v>
      </c>
      <c r="R10" s="396" t="s">
        <v>270</v>
      </c>
      <c r="S10" s="394" t="s">
        <v>270</v>
      </c>
      <c r="T10" s="395" t="s">
        <v>271</v>
      </c>
      <c r="U10" s="269" t="s">
        <v>272</v>
      </c>
      <c r="V10" s="293" t="s">
        <v>273</v>
      </c>
      <c r="W10" s="269" t="s">
        <v>274</v>
      </c>
      <c r="X10" s="293" t="s">
        <v>275</v>
      </c>
      <c r="Y10" s="293" t="s">
        <v>276</v>
      </c>
      <c r="Z10" s="293" t="s">
        <v>299</v>
      </c>
    </row>
    <row r="11" spans="1:27">
      <c r="A11" s="273"/>
      <c r="B11" s="270" t="s">
        <v>1</v>
      </c>
      <c r="C11" s="271"/>
      <c r="D11" s="272"/>
      <c r="E11" s="395"/>
      <c r="F11" s="397"/>
      <c r="G11" s="400"/>
      <c r="H11" s="395"/>
      <c r="I11" s="393"/>
      <c r="J11" s="394"/>
      <c r="K11" s="400"/>
      <c r="L11" s="397"/>
      <c r="M11" s="398"/>
      <c r="N11" s="398"/>
      <c r="O11" s="397"/>
      <c r="P11" s="398"/>
      <c r="Q11" s="399"/>
      <c r="R11" s="398"/>
      <c r="S11" s="398"/>
      <c r="T11" s="399"/>
      <c r="U11" s="273"/>
      <c r="V11" s="274"/>
      <c r="W11" s="273"/>
      <c r="X11" s="273"/>
      <c r="Y11" s="273"/>
      <c r="Z11" s="274"/>
    </row>
    <row r="12" spans="1:27" s="278" customFormat="1" ht="36">
      <c r="A12" s="588"/>
      <c r="B12" s="275" t="s">
        <v>771</v>
      </c>
      <c r="C12" s="393">
        <v>0</v>
      </c>
      <c r="D12" s="394">
        <f>16738575+1046575</f>
        <v>17785150</v>
      </c>
      <c r="E12" s="395">
        <f>SUM(C12:D12)</f>
        <v>17785150</v>
      </c>
      <c r="F12" s="396">
        <v>0</v>
      </c>
      <c r="G12" s="394">
        <f>'ESA-Table 1'!F5</f>
        <v>8164512.3199999994</v>
      </c>
      <c r="H12" s="395">
        <f>SUM(F12:G12)</f>
        <v>8164512.3199999994</v>
      </c>
      <c r="I12" s="396">
        <f>F12-C12</f>
        <v>0</v>
      </c>
      <c r="J12" s="394">
        <f>G12-D12</f>
        <v>-9620637.6799999997</v>
      </c>
      <c r="K12" s="395">
        <f>SUM(I12:J12)</f>
        <v>-9620637.6799999997</v>
      </c>
      <c r="L12" s="393">
        <v>0</v>
      </c>
      <c r="M12" s="394">
        <v>0</v>
      </c>
      <c r="N12" s="395">
        <f>SUM(L12:M12)</f>
        <v>0</v>
      </c>
      <c r="O12" s="393">
        <v>0</v>
      </c>
      <c r="P12" s="394">
        <v>0</v>
      </c>
      <c r="Q12" s="395">
        <f>SUM(O12:P12)</f>
        <v>0</v>
      </c>
      <c r="R12" s="396">
        <v>0</v>
      </c>
      <c r="S12" s="394">
        <v>0</v>
      </c>
      <c r="T12" s="395">
        <f>SUM(R12:S12)</f>
        <v>0</v>
      </c>
      <c r="U12" s="401">
        <f>SUM(N12,Q12,T12)</f>
        <v>0</v>
      </c>
      <c r="V12" s="402">
        <f t="shared" ref="V12:V31" si="0">U12/E12</f>
        <v>0</v>
      </c>
      <c r="W12" s="279" t="s">
        <v>559</v>
      </c>
      <c r="X12" s="276" t="s">
        <v>664</v>
      </c>
      <c r="Y12" s="276" t="s">
        <v>664</v>
      </c>
      <c r="Z12" s="280" t="s">
        <v>279</v>
      </c>
    </row>
    <row r="13" spans="1:27" s="278" customFormat="1" ht="36">
      <c r="A13" s="588"/>
      <c r="B13" s="275" t="s">
        <v>660</v>
      </c>
      <c r="C13" s="393">
        <v>0</v>
      </c>
      <c r="D13" s="394">
        <v>16843374</v>
      </c>
      <c r="E13" s="395">
        <f t="shared" ref="E13:E21" si="1">SUM(C13:D13)</f>
        <v>16843374</v>
      </c>
      <c r="F13" s="396">
        <v>0</v>
      </c>
      <c r="G13" s="394">
        <f>'ESA-Table 1'!F6</f>
        <v>11425498.969599999</v>
      </c>
      <c r="H13" s="395">
        <f t="shared" ref="H13:H21" si="2">SUM(F13:G13)</f>
        <v>11425498.969599999</v>
      </c>
      <c r="I13" s="396">
        <f t="shared" ref="I13:J21" si="3">F13-C13</f>
        <v>0</v>
      </c>
      <c r="J13" s="394">
        <f t="shared" si="3"/>
        <v>-5417875.0304000005</v>
      </c>
      <c r="K13" s="395">
        <f t="shared" ref="K13:K21" si="4">SUM(I13:J13)</f>
        <v>-5417875.0304000005</v>
      </c>
      <c r="L13" s="393">
        <v>0</v>
      </c>
      <c r="M13" s="394">
        <v>0</v>
      </c>
      <c r="N13" s="395">
        <f t="shared" ref="N13:N21" si="5">SUM(L13:M13)</f>
        <v>0</v>
      </c>
      <c r="O13" s="393">
        <v>0</v>
      </c>
      <c r="P13" s="403">
        <v>0</v>
      </c>
      <c r="Q13" s="395">
        <f t="shared" ref="Q13:Q21" si="6">SUM(O13:P13)</f>
        <v>0</v>
      </c>
      <c r="R13" s="396">
        <v>0</v>
      </c>
      <c r="S13" s="394">
        <v>0</v>
      </c>
      <c r="T13" s="395">
        <f t="shared" ref="T13:T21" si="7">SUM(R13:S13)</f>
        <v>0</v>
      </c>
      <c r="U13" s="404">
        <f t="shared" ref="U13:U35" si="8">SUM(N13,Q13,T13)</f>
        <v>0</v>
      </c>
      <c r="V13" s="402">
        <f t="shared" si="0"/>
        <v>0</v>
      </c>
      <c r="W13" s="279" t="s">
        <v>559</v>
      </c>
      <c r="X13" s="279" t="s">
        <v>559</v>
      </c>
      <c r="Y13" s="279" t="s">
        <v>559</v>
      </c>
      <c r="Z13" s="280" t="s">
        <v>559</v>
      </c>
    </row>
    <row r="14" spans="1:27" s="278" customFormat="1" ht="36">
      <c r="A14" s="588"/>
      <c r="B14" s="275" t="s">
        <v>661</v>
      </c>
      <c r="C14" s="393">
        <v>0</v>
      </c>
      <c r="D14" s="394">
        <v>41983756</v>
      </c>
      <c r="E14" s="395">
        <f t="shared" si="1"/>
        <v>41983756</v>
      </c>
      <c r="F14" s="396">
        <v>0</v>
      </c>
      <c r="G14" s="394">
        <f>'ESA-Table 1'!F7</f>
        <v>21906200.3312</v>
      </c>
      <c r="H14" s="395">
        <f t="shared" si="2"/>
        <v>21906200.3312</v>
      </c>
      <c r="I14" s="396">
        <f t="shared" si="3"/>
        <v>0</v>
      </c>
      <c r="J14" s="394">
        <f t="shared" si="3"/>
        <v>-20077555.6688</v>
      </c>
      <c r="K14" s="395">
        <f t="shared" si="4"/>
        <v>-20077555.6688</v>
      </c>
      <c r="L14" s="393">
        <v>0</v>
      </c>
      <c r="M14" s="394">
        <v>0</v>
      </c>
      <c r="N14" s="395">
        <f t="shared" si="5"/>
        <v>0</v>
      </c>
      <c r="O14" s="393">
        <v>0</v>
      </c>
      <c r="P14" s="403">
        <v>0</v>
      </c>
      <c r="Q14" s="395">
        <f t="shared" si="6"/>
        <v>0</v>
      </c>
      <c r="R14" s="396">
        <v>0</v>
      </c>
      <c r="S14" s="394">
        <v>0</v>
      </c>
      <c r="T14" s="395">
        <f t="shared" si="7"/>
        <v>0</v>
      </c>
      <c r="U14" s="404">
        <f t="shared" si="8"/>
        <v>0</v>
      </c>
      <c r="V14" s="402">
        <f t="shared" si="0"/>
        <v>0</v>
      </c>
      <c r="W14" s="279" t="s">
        <v>559</v>
      </c>
      <c r="X14" s="279" t="s">
        <v>559</v>
      </c>
      <c r="Y14" s="279" t="s">
        <v>559</v>
      </c>
      <c r="Z14" s="280" t="s">
        <v>559</v>
      </c>
    </row>
    <row r="15" spans="1:27" s="278" customFormat="1" ht="36">
      <c r="A15" s="588"/>
      <c r="B15" s="275" t="s">
        <v>662</v>
      </c>
      <c r="C15" s="393">
        <v>0</v>
      </c>
      <c r="D15" s="394">
        <v>19210885</v>
      </c>
      <c r="E15" s="395">
        <f t="shared" si="1"/>
        <v>19210885</v>
      </c>
      <c r="F15" s="396">
        <v>0</v>
      </c>
      <c r="G15" s="394">
        <f>'ESA-Table 1'!F8</f>
        <v>10138762.659999987</v>
      </c>
      <c r="H15" s="395">
        <f t="shared" si="2"/>
        <v>10138762.659999987</v>
      </c>
      <c r="I15" s="396">
        <f t="shared" si="3"/>
        <v>0</v>
      </c>
      <c r="J15" s="394">
        <f t="shared" si="3"/>
        <v>-9072122.3400000129</v>
      </c>
      <c r="K15" s="395">
        <f t="shared" si="4"/>
        <v>-9072122.3400000129</v>
      </c>
      <c r="L15" s="393">
        <v>0</v>
      </c>
      <c r="M15" s="394">
        <v>0</v>
      </c>
      <c r="N15" s="395">
        <f t="shared" si="5"/>
        <v>0</v>
      </c>
      <c r="O15" s="393">
        <v>0</v>
      </c>
      <c r="P15" s="403">
        <v>0</v>
      </c>
      <c r="Q15" s="395">
        <f t="shared" si="6"/>
        <v>0</v>
      </c>
      <c r="R15" s="396">
        <v>0</v>
      </c>
      <c r="S15" s="394">
        <v>0</v>
      </c>
      <c r="T15" s="395">
        <f t="shared" si="7"/>
        <v>0</v>
      </c>
      <c r="U15" s="404">
        <f t="shared" si="8"/>
        <v>0</v>
      </c>
      <c r="V15" s="402">
        <f t="shared" si="0"/>
        <v>0</v>
      </c>
      <c r="W15" s="279" t="s">
        <v>559</v>
      </c>
      <c r="X15" s="279" t="s">
        <v>559</v>
      </c>
      <c r="Y15" s="279" t="s">
        <v>559</v>
      </c>
      <c r="Z15" s="280" t="s">
        <v>559</v>
      </c>
    </row>
    <row r="16" spans="1:27" s="278" customFormat="1" ht="36">
      <c r="A16" s="588"/>
      <c r="B16" s="275" t="s">
        <v>663</v>
      </c>
      <c r="C16" s="393">
        <v>0</v>
      </c>
      <c r="D16" s="394">
        <v>2128846</v>
      </c>
      <c r="E16" s="395">
        <f t="shared" si="1"/>
        <v>2128846</v>
      </c>
      <c r="F16" s="396">
        <v>0</v>
      </c>
      <c r="G16" s="394">
        <f>'ESA-Table 1'!F9</f>
        <v>1343215.5192000037</v>
      </c>
      <c r="H16" s="395">
        <f t="shared" si="2"/>
        <v>1343215.5192000037</v>
      </c>
      <c r="I16" s="396">
        <f t="shared" si="3"/>
        <v>0</v>
      </c>
      <c r="J16" s="394">
        <f t="shared" si="3"/>
        <v>-785630.48079999629</v>
      </c>
      <c r="K16" s="395">
        <f t="shared" si="4"/>
        <v>-785630.48079999629</v>
      </c>
      <c r="L16" s="393">
        <v>0</v>
      </c>
      <c r="M16" s="394">
        <v>0</v>
      </c>
      <c r="N16" s="395">
        <f t="shared" si="5"/>
        <v>0</v>
      </c>
      <c r="O16" s="393">
        <v>0</v>
      </c>
      <c r="P16" s="403">
        <v>0</v>
      </c>
      <c r="Q16" s="395">
        <f t="shared" si="6"/>
        <v>0</v>
      </c>
      <c r="R16" s="396">
        <v>0</v>
      </c>
      <c r="S16" s="394">
        <v>0</v>
      </c>
      <c r="T16" s="395">
        <f t="shared" si="7"/>
        <v>0</v>
      </c>
      <c r="U16" s="404">
        <f>SUM(N16,Q16,T16)</f>
        <v>0</v>
      </c>
      <c r="V16" s="402">
        <f t="shared" si="0"/>
        <v>0</v>
      </c>
      <c r="W16" s="279" t="s">
        <v>559</v>
      </c>
      <c r="X16" s="279" t="s">
        <v>559</v>
      </c>
      <c r="Y16" s="280" t="s">
        <v>559</v>
      </c>
      <c r="Z16" s="280" t="s">
        <v>559</v>
      </c>
    </row>
    <row r="17" spans="1:26" s="278" customFormat="1" ht="36">
      <c r="A17" s="588"/>
      <c r="B17" s="275" t="s">
        <v>280</v>
      </c>
      <c r="C17" s="393">
        <v>0</v>
      </c>
      <c r="D17" s="394">
        <v>0</v>
      </c>
      <c r="E17" s="395">
        <f t="shared" si="1"/>
        <v>0</v>
      </c>
      <c r="F17" s="396">
        <v>0</v>
      </c>
      <c r="G17" s="394">
        <f>'ESA-Table 1'!F10</f>
        <v>0</v>
      </c>
      <c r="H17" s="395">
        <f t="shared" si="2"/>
        <v>0</v>
      </c>
      <c r="I17" s="396">
        <f t="shared" si="3"/>
        <v>0</v>
      </c>
      <c r="J17" s="394">
        <f t="shared" si="3"/>
        <v>0</v>
      </c>
      <c r="K17" s="395">
        <f t="shared" si="4"/>
        <v>0</v>
      </c>
      <c r="L17" s="393">
        <v>0</v>
      </c>
      <c r="M17" s="394">
        <v>0</v>
      </c>
      <c r="N17" s="395">
        <f t="shared" si="5"/>
        <v>0</v>
      </c>
      <c r="O17" s="393">
        <v>0</v>
      </c>
      <c r="P17" s="403">
        <v>0</v>
      </c>
      <c r="Q17" s="395">
        <f t="shared" si="6"/>
        <v>0</v>
      </c>
      <c r="R17" s="396">
        <v>0</v>
      </c>
      <c r="S17" s="394">
        <v>0</v>
      </c>
      <c r="T17" s="395">
        <f t="shared" si="7"/>
        <v>0</v>
      </c>
      <c r="U17" s="404">
        <f t="shared" si="8"/>
        <v>0</v>
      </c>
      <c r="V17" s="402"/>
      <c r="W17" s="279" t="s">
        <v>559</v>
      </c>
      <c r="X17" s="279" t="s">
        <v>559</v>
      </c>
      <c r="Y17" s="279" t="s">
        <v>559</v>
      </c>
      <c r="Z17" s="280" t="s">
        <v>559</v>
      </c>
    </row>
    <row r="18" spans="1:26" s="278" customFormat="1" ht="36">
      <c r="A18" s="588"/>
      <c r="B18" s="275" t="s">
        <v>281</v>
      </c>
      <c r="C18" s="393">
        <v>0</v>
      </c>
      <c r="D18" s="394">
        <v>0</v>
      </c>
      <c r="E18" s="395">
        <f t="shared" si="1"/>
        <v>0</v>
      </c>
      <c r="F18" s="396">
        <v>0</v>
      </c>
      <c r="G18" s="394">
        <f>'ESA-Table 1'!F11</f>
        <v>0</v>
      </c>
      <c r="H18" s="395">
        <f t="shared" si="2"/>
        <v>0</v>
      </c>
      <c r="I18" s="396">
        <f t="shared" si="3"/>
        <v>0</v>
      </c>
      <c r="J18" s="394">
        <f t="shared" si="3"/>
        <v>0</v>
      </c>
      <c r="K18" s="395">
        <f t="shared" si="4"/>
        <v>0</v>
      </c>
      <c r="L18" s="393">
        <v>0</v>
      </c>
      <c r="M18" s="394">
        <v>0</v>
      </c>
      <c r="N18" s="395">
        <f t="shared" si="5"/>
        <v>0</v>
      </c>
      <c r="O18" s="393">
        <v>0</v>
      </c>
      <c r="P18" s="403">
        <v>0</v>
      </c>
      <c r="Q18" s="395">
        <f t="shared" si="6"/>
        <v>0</v>
      </c>
      <c r="R18" s="396">
        <v>0</v>
      </c>
      <c r="S18" s="394">
        <v>0</v>
      </c>
      <c r="T18" s="395">
        <f t="shared" si="7"/>
        <v>0</v>
      </c>
      <c r="U18" s="404">
        <f t="shared" si="8"/>
        <v>0</v>
      </c>
      <c r="V18" s="402"/>
      <c r="W18" s="279" t="s">
        <v>559</v>
      </c>
      <c r="X18" s="279" t="s">
        <v>559</v>
      </c>
      <c r="Y18" s="279" t="s">
        <v>559</v>
      </c>
      <c r="Z18" s="280" t="s">
        <v>559</v>
      </c>
    </row>
    <row r="19" spans="1:26" ht="36">
      <c r="A19" s="588"/>
      <c r="B19" s="275" t="s">
        <v>105</v>
      </c>
      <c r="C19" s="393">
        <v>0</v>
      </c>
      <c r="D19" s="394">
        <v>20834354</v>
      </c>
      <c r="E19" s="395">
        <f t="shared" si="1"/>
        <v>20834354</v>
      </c>
      <c r="F19" s="396">
        <v>0</v>
      </c>
      <c r="G19" s="394">
        <f>'ESA-Table 1'!F12</f>
        <v>12498363.099999996</v>
      </c>
      <c r="H19" s="395">
        <f t="shared" si="2"/>
        <v>12498363.099999996</v>
      </c>
      <c r="I19" s="396">
        <f t="shared" si="3"/>
        <v>0</v>
      </c>
      <c r="J19" s="394">
        <f t="shared" si="3"/>
        <v>-8335990.9000000041</v>
      </c>
      <c r="K19" s="395">
        <f t="shared" si="4"/>
        <v>-8335990.9000000041</v>
      </c>
      <c r="L19" s="393">
        <v>0</v>
      </c>
      <c r="M19" s="394">
        <v>0</v>
      </c>
      <c r="N19" s="395">
        <f t="shared" si="5"/>
        <v>0</v>
      </c>
      <c r="O19" s="393">
        <v>0</v>
      </c>
      <c r="P19" s="403">
        <v>0</v>
      </c>
      <c r="Q19" s="395">
        <f t="shared" si="6"/>
        <v>0</v>
      </c>
      <c r="R19" s="396">
        <v>0</v>
      </c>
      <c r="S19" s="394">
        <v>0</v>
      </c>
      <c r="T19" s="395">
        <f t="shared" si="7"/>
        <v>0</v>
      </c>
      <c r="U19" s="404">
        <f t="shared" si="8"/>
        <v>0</v>
      </c>
      <c r="V19" s="402">
        <f t="shared" si="0"/>
        <v>0</v>
      </c>
      <c r="W19" s="279" t="s">
        <v>559</v>
      </c>
      <c r="X19" s="279" t="s">
        <v>559</v>
      </c>
      <c r="Y19" s="279" t="s">
        <v>559</v>
      </c>
      <c r="Z19" s="280" t="s">
        <v>559</v>
      </c>
    </row>
    <row r="20" spans="1:26" ht="36">
      <c r="A20" s="588"/>
      <c r="B20" s="275" t="s">
        <v>282</v>
      </c>
      <c r="C20" s="393">
        <v>0</v>
      </c>
      <c r="D20" s="394">
        <v>2531192</v>
      </c>
      <c r="E20" s="395">
        <f t="shared" si="1"/>
        <v>2531192</v>
      </c>
      <c r="F20" s="396">
        <v>0</v>
      </c>
      <c r="G20" s="394">
        <f>'ESA-Table 1'!F13</f>
        <v>1247683.71</v>
      </c>
      <c r="H20" s="395">
        <f t="shared" si="2"/>
        <v>1247683.71</v>
      </c>
      <c r="I20" s="396">
        <f t="shared" si="3"/>
        <v>0</v>
      </c>
      <c r="J20" s="394">
        <f t="shared" si="3"/>
        <v>-1283508.29</v>
      </c>
      <c r="K20" s="395">
        <f t="shared" si="4"/>
        <v>-1283508.29</v>
      </c>
      <c r="L20" s="393">
        <v>0</v>
      </c>
      <c r="M20" s="394">
        <v>0</v>
      </c>
      <c r="N20" s="395">
        <f t="shared" si="5"/>
        <v>0</v>
      </c>
      <c r="O20" s="393">
        <v>0</v>
      </c>
      <c r="P20" s="403">
        <v>0</v>
      </c>
      <c r="Q20" s="395">
        <f t="shared" si="6"/>
        <v>0</v>
      </c>
      <c r="R20" s="396">
        <v>0</v>
      </c>
      <c r="S20" s="394">
        <v>0</v>
      </c>
      <c r="T20" s="395">
        <f t="shared" si="7"/>
        <v>0</v>
      </c>
      <c r="U20" s="401">
        <f>SUM(N20,Q20,T20)</f>
        <v>0</v>
      </c>
      <c r="V20" s="402">
        <f t="shared" si="0"/>
        <v>0</v>
      </c>
      <c r="W20" s="276" t="s">
        <v>559</v>
      </c>
      <c r="X20" s="276" t="s">
        <v>559</v>
      </c>
      <c r="Y20" s="276" t="s">
        <v>559</v>
      </c>
      <c r="Z20" s="277" t="s">
        <v>559</v>
      </c>
    </row>
    <row r="21" spans="1:26" ht="36">
      <c r="A21" s="589"/>
      <c r="B21" s="275" t="s">
        <v>283</v>
      </c>
      <c r="C21" s="393">
        <v>0</v>
      </c>
      <c r="D21" s="394">
        <v>0</v>
      </c>
      <c r="E21" s="395">
        <f t="shared" si="1"/>
        <v>0</v>
      </c>
      <c r="F21" s="396">
        <v>0</v>
      </c>
      <c r="G21" s="394">
        <f>'ESA-Table 1'!F14</f>
        <v>0</v>
      </c>
      <c r="H21" s="395">
        <f t="shared" si="2"/>
        <v>0</v>
      </c>
      <c r="I21" s="396">
        <f t="shared" si="3"/>
        <v>0</v>
      </c>
      <c r="J21" s="394">
        <f t="shared" si="3"/>
        <v>0</v>
      </c>
      <c r="K21" s="395">
        <f t="shared" si="4"/>
        <v>0</v>
      </c>
      <c r="L21" s="393">
        <v>0</v>
      </c>
      <c r="M21" s="394">
        <v>0</v>
      </c>
      <c r="N21" s="395">
        <f t="shared" si="5"/>
        <v>0</v>
      </c>
      <c r="O21" s="393">
        <v>0</v>
      </c>
      <c r="P21" s="403">
        <v>0</v>
      </c>
      <c r="Q21" s="395">
        <f t="shared" si="6"/>
        <v>0</v>
      </c>
      <c r="R21" s="396">
        <v>0</v>
      </c>
      <c r="S21" s="394">
        <v>0</v>
      </c>
      <c r="T21" s="395">
        <f t="shared" si="7"/>
        <v>0</v>
      </c>
      <c r="U21" s="401">
        <f t="shared" si="8"/>
        <v>0</v>
      </c>
      <c r="V21" s="402"/>
      <c r="W21" s="276" t="s">
        <v>279</v>
      </c>
      <c r="X21" s="276" t="s">
        <v>279</v>
      </c>
      <c r="Y21" s="276" t="s">
        <v>279</v>
      </c>
      <c r="Z21" s="277" t="s">
        <v>279</v>
      </c>
    </row>
    <row r="22" spans="1:26" ht="36">
      <c r="A22" s="589"/>
      <c r="B22" s="281" t="s">
        <v>2</v>
      </c>
      <c r="C22" s="405">
        <f t="shared" ref="C22:T22" si="9">SUM(C12:C21)</f>
        <v>0</v>
      </c>
      <c r="D22" s="406">
        <f t="shared" si="9"/>
        <v>121317557</v>
      </c>
      <c r="E22" s="407">
        <f t="shared" si="9"/>
        <v>121317557</v>
      </c>
      <c r="F22" s="408">
        <f t="shared" si="9"/>
        <v>0</v>
      </c>
      <c r="G22" s="406">
        <f t="shared" si="9"/>
        <v>66724236.609999992</v>
      </c>
      <c r="H22" s="407">
        <f t="shared" si="9"/>
        <v>66724236.609999992</v>
      </c>
      <c r="I22" s="408">
        <f t="shared" si="9"/>
        <v>0</v>
      </c>
      <c r="J22" s="406">
        <f t="shared" si="9"/>
        <v>-54593320.390000008</v>
      </c>
      <c r="K22" s="407">
        <f t="shared" si="9"/>
        <v>-54593320.390000008</v>
      </c>
      <c r="L22" s="408">
        <f t="shared" si="9"/>
        <v>0</v>
      </c>
      <c r="M22" s="406">
        <f t="shared" si="9"/>
        <v>0</v>
      </c>
      <c r="N22" s="407">
        <f t="shared" si="9"/>
        <v>0</v>
      </c>
      <c r="O22" s="408">
        <f t="shared" si="9"/>
        <v>0</v>
      </c>
      <c r="P22" s="406">
        <f>SUM(P12:P21)</f>
        <v>0</v>
      </c>
      <c r="Q22" s="407">
        <f t="shared" si="9"/>
        <v>0</v>
      </c>
      <c r="R22" s="408">
        <f t="shared" si="9"/>
        <v>0</v>
      </c>
      <c r="S22" s="406">
        <f t="shared" si="9"/>
        <v>0</v>
      </c>
      <c r="T22" s="407">
        <f t="shared" si="9"/>
        <v>0</v>
      </c>
      <c r="U22" s="409">
        <f t="shared" si="8"/>
        <v>0</v>
      </c>
      <c r="V22" s="410">
        <f t="shared" si="0"/>
        <v>0</v>
      </c>
      <c r="W22" s="276" t="s">
        <v>279</v>
      </c>
      <c r="X22" s="276" t="s">
        <v>279</v>
      </c>
      <c r="Y22" s="276" t="s">
        <v>279</v>
      </c>
      <c r="Z22" s="277" t="s">
        <v>279</v>
      </c>
    </row>
    <row r="23" spans="1:26">
      <c r="A23" s="589"/>
      <c r="B23" s="282"/>
      <c r="C23" s="283"/>
      <c r="D23" s="284"/>
      <c r="E23" s="285"/>
      <c r="F23" s="286"/>
      <c r="G23" s="287"/>
      <c r="H23" s="282"/>
      <c r="I23" s="286"/>
      <c r="J23" s="287"/>
      <c r="K23" s="282"/>
      <c r="L23" s="286"/>
      <c r="M23" s="287"/>
      <c r="N23" s="282"/>
      <c r="O23" s="286"/>
      <c r="P23" s="287"/>
      <c r="Q23" s="282"/>
      <c r="R23" s="286"/>
      <c r="S23" s="287"/>
      <c r="T23" s="282"/>
      <c r="U23" s="411"/>
      <c r="V23" s="288"/>
      <c r="W23" s="288"/>
      <c r="X23" s="288"/>
      <c r="Y23" s="288"/>
      <c r="Z23" s="282"/>
    </row>
    <row r="24" spans="1:26" ht="36">
      <c r="A24" s="589"/>
      <c r="B24" s="275" t="s">
        <v>3</v>
      </c>
      <c r="C24" s="393">
        <v>0</v>
      </c>
      <c r="D24" s="394">
        <v>681105</v>
      </c>
      <c r="E24" s="395">
        <f t="shared" ref="E24:E31" si="10">SUM(C24:D24)</f>
        <v>681105</v>
      </c>
      <c r="F24" s="396">
        <v>0</v>
      </c>
      <c r="G24" s="394">
        <f>'ESA-Table 1'!F17</f>
        <v>297204.11000000004</v>
      </c>
      <c r="H24" s="395">
        <f>SUM(F24:G24)</f>
        <v>297204.11000000004</v>
      </c>
      <c r="I24" s="396">
        <f t="shared" ref="I24:J31" si="11">F24-C24</f>
        <v>0</v>
      </c>
      <c r="J24" s="394">
        <f t="shared" si="11"/>
        <v>-383900.88999999996</v>
      </c>
      <c r="K24" s="395">
        <f t="shared" ref="K24:K31" si="12">SUM(I24:J24)</f>
        <v>-383900.88999999996</v>
      </c>
      <c r="L24" s="393">
        <v>0</v>
      </c>
      <c r="M24" s="394">
        <v>0</v>
      </c>
      <c r="N24" s="395">
        <f t="shared" ref="N24:N31" si="13">SUM(L24:M24)</f>
        <v>0</v>
      </c>
      <c r="O24" s="393">
        <v>0</v>
      </c>
      <c r="P24" s="394">
        <v>0</v>
      </c>
      <c r="Q24" s="395">
        <f t="shared" ref="Q24:Q31" si="14">SUM(O24:P24)</f>
        <v>0</v>
      </c>
      <c r="R24" s="396">
        <v>0</v>
      </c>
      <c r="S24" s="394">
        <v>0</v>
      </c>
      <c r="T24" s="395">
        <f t="shared" ref="T24:T31" si="15">SUM(R24:S24)</f>
        <v>0</v>
      </c>
      <c r="U24" s="401">
        <f t="shared" si="8"/>
        <v>0</v>
      </c>
      <c r="V24" s="410">
        <f t="shared" si="0"/>
        <v>0</v>
      </c>
      <c r="W24" s="276" t="s">
        <v>559</v>
      </c>
      <c r="X24" s="276" t="s">
        <v>559</v>
      </c>
      <c r="Y24" s="276" t="s">
        <v>559</v>
      </c>
      <c r="Z24" s="277" t="s">
        <v>559</v>
      </c>
    </row>
    <row r="25" spans="1:26" ht="36">
      <c r="A25" s="589"/>
      <c r="B25" s="275" t="s">
        <v>4</v>
      </c>
      <c r="C25" s="393">
        <v>0</v>
      </c>
      <c r="D25" s="394">
        <v>3361051</v>
      </c>
      <c r="E25" s="395">
        <f t="shared" si="10"/>
        <v>3361051</v>
      </c>
      <c r="F25" s="397">
        <v>0</v>
      </c>
      <c r="G25" s="394">
        <f>'ESA-Table 1'!F18</f>
        <v>1604154.0999999999</v>
      </c>
      <c r="H25" s="395">
        <f t="shared" ref="H25:H31" si="16">SUM(F25:G25)</f>
        <v>1604154.0999999999</v>
      </c>
      <c r="I25" s="396">
        <f t="shared" si="11"/>
        <v>0</v>
      </c>
      <c r="J25" s="394">
        <f t="shared" si="11"/>
        <v>-1756896.9000000001</v>
      </c>
      <c r="K25" s="395">
        <f t="shared" si="12"/>
        <v>-1756896.9000000001</v>
      </c>
      <c r="L25" s="393">
        <v>0</v>
      </c>
      <c r="M25" s="394">
        <v>0</v>
      </c>
      <c r="N25" s="395">
        <f t="shared" si="13"/>
        <v>0</v>
      </c>
      <c r="O25" s="393">
        <v>0</v>
      </c>
      <c r="P25" s="394">
        <v>0</v>
      </c>
      <c r="Q25" s="395">
        <f t="shared" si="14"/>
        <v>0</v>
      </c>
      <c r="R25" s="396">
        <v>0</v>
      </c>
      <c r="S25" s="394">
        <v>0</v>
      </c>
      <c r="T25" s="395">
        <f t="shared" si="15"/>
        <v>0</v>
      </c>
      <c r="U25" s="401">
        <f t="shared" si="8"/>
        <v>0</v>
      </c>
      <c r="V25" s="410">
        <f t="shared" si="0"/>
        <v>0</v>
      </c>
      <c r="W25" s="276" t="s">
        <v>559</v>
      </c>
      <c r="X25" s="276" t="s">
        <v>559</v>
      </c>
      <c r="Y25" s="276" t="s">
        <v>559</v>
      </c>
      <c r="Z25" s="277" t="s">
        <v>559</v>
      </c>
    </row>
    <row r="26" spans="1:26" ht="60">
      <c r="A26" s="614" t="s">
        <v>774</v>
      </c>
      <c r="B26" s="275" t="s">
        <v>772</v>
      </c>
      <c r="C26" s="393">
        <v>0</v>
      </c>
      <c r="D26" s="394">
        <v>1198436</v>
      </c>
      <c r="E26" s="395">
        <f t="shared" si="10"/>
        <v>1198436</v>
      </c>
      <c r="F26" s="397">
        <v>0</v>
      </c>
      <c r="G26" s="394">
        <f>'ESA-Table 1'!F19</f>
        <v>1383640.45</v>
      </c>
      <c r="H26" s="395">
        <f t="shared" si="16"/>
        <v>1383640.45</v>
      </c>
      <c r="I26" s="396">
        <f t="shared" si="11"/>
        <v>0</v>
      </c>
      <c r="J26" s="394">
        <f t="shared" si="11"/>
        <v>185204.44999999995</v>
      </c>
      <c r="K26" s="395">
        <f t="shared" si="12"/>
        <v>185204.44999999995</v>
      </c>
      <c r="L26" s="393">
        <v>0</v>
      </c>
      <c r="M26" s="394">
        <v>0</v>
      </c>
      <c r="N26" s="395">
        <f t="shared" si="13"/>
        <v>0</v>
      </c>
      <c r="O26" s="393">
        <v>0</v>
      </c>
      <c r="P26" s="394">
        <v>185204</v>
      </c>
      <c r="Q26" s="395">
        <f t="shared" si="14"/>
        <v>185204</v>
      </c>
      <c r="R26" s="396">
        <v>0</v>
      </c>
      <c r="S26" s="394">
        <v>0</v>
      </c>
      <c r="T26" s="395">
        <f t="shared" si="15"/>
        <v>0</v>
      </c>
      <c r="U26" s="401">
        <f t="shared" si="8"/>
        <v>185204</v>
      </c>
      <c r="V26" s="410">
        <f t="shared" si="0"/>
        <v>0.15453808129929342</v>
      </c>
      <c r="W26" s="276" t="s">
        <v>277</v>
      </c>
      <c r="X26" s="276" t="s">
        <v>278</v>
      </c>
      <c r="Y26" s="276" t="s">
        <v>648</v>
      </c>
      <c r="Z26" s="280" t="s">
        <v>655</v>
      </c>
    </row>
    <row r="27" spans="1:26" ht="36">
      <c r="A27" s="589"/>
      <c r="B27" s="275" t="s">
        <v>560</v>
      </c>
      <c r="C27" s="393">
        <v>0</v>
      </c>
      <c r="D27" s="394">
        <v>100000</v>
      </c>
      <c r="E27" s="395">
        <f t="shared" si="10"/>
        <v>100000</v>
      </c>
      <c r="F27" s="397">
        <v>0</v>
      </c>
      <c r="G27" s="394">
        <f>'ESA-Table 1'!F20</f>
        <v>0</v>
      </c>
      <c r="H27" s="395">
        <f t="shared" si="16"/>
        <v>0</v>
      </c>
      <c r="I27" s="396">
        <f t="shared" si="11"/>
        <v>0</v>
      </c>
      <c r="J27" s="394">
        <f t="shared" si="11"/>
        <v>-100000</v>
      </c>
      <c r="K27" s="395">
        <f t="shared" si="12"/>
        <v>-100000</v>
      </c>
      <c r="L27" s="393">
        <v>0</v>
      </c>
      <c r="M27" s="394">
        <v>0</v>
      </c>
      <c r="N27" s="395">
        <f t="shared" si="13"/>
        <v>0</v>
      </c>
      <c r="O27" s="393">
        <v>0</v>
      </c>
      <c r="P27" s="394">
        <v>0</v>
      </c>
      <c r="Q27" s="395">
        <f t="shared" si="14"/>
        <v>0</v>
      </c>
      <c r="R27" s="396">
        <v>0</v>
      </c>
      <c r="S27" s="394">
        <v>0</v>
      </c>
      <c r="T27" s="395">
        <f t="shared" si="15"/>
        <v>0</v>
      </c>
      <c r="U27" s="401">
        <f t="shared" si="8"/>
        <v>0</v>
      </c>
      <c r="V27" s="410">
        <f t="shared" si="0"/>
        <v>0</v>
      </c>
      <c r="W27" s="276" t="s">
        <v>559</v>
      </c>
      <c r="X27" s="276" t="s">
        <v>559</v>
      </c>
      <c r="Y27" s="276" t="s">
        <v>559</v>
      </c>
      <c r="Z27" s="276" t="s">
        <v>559</v>
      </c>
    </row>
    <row r="28" spans="1:26" ht="36">
      <c r="A28" s="589"/>
      <c r="B28" s="275" t="s">
        <v>665</v>
      </c>
      <c r="C28" s="393">
        <v>0</v>
      </c>
      <c r="D28" s="394">
        <v>91667</v>
      </c>
      <c r="E28" s="395">
        <f t="shared" si="10"/>
        <v>91667</v>
      </c>
      <c r="F28" s="397">
        <v>0</v>
      </c>
      <c r="G28" s="394">
        <f>'ESA-Table 1'!F21</f>
        <v>0</v>
      </c>
      <c r="H28" s="395">
        <f t="shared" si="16"/>
        <v>0</v>
      </c>
      <c r="I28" s="396">
        <f t="shared" si="11"/>
        <v>0</v>
      </c>
      <c r="J28" s="394">
        <f t="shared" si="11"/>
        <v>-91667</v>
      </c>
      <c r="K28" s="395">
        <f t="shared" si="12"/>
        <v>-91667</v>
      </c>
      <c r="L28" s="393">
        <v>0</v>
      </c>
      <c r="M28" s="394">
        <v>0</v>
      </c>
      <c r="N28" s="395">
        <f t="shared" si="13"/>
        <v>0</v>
      </c>
      <c r="O28" s="393">
        <v>0</v>
      </c>
      <c r="P28" s="394">
        <v>0</v>
      </c>
      <c r="Q28" s="395">
        <f t="shared" si="14"/>
        <v>0</v>
      </c>
      <c r="R28" s="396">
        <v>0</v>
      </c>
      <c r="S28" s="394"/>
      <c r="T28" s="395">
        <f t="shared" si="15"/>
        <v>0</v>
      </c>
      <c r="U28" s="401">
        <f t="shared" si="8"/>
        <v>0</v>
      </c>
      <c r="V28" s="410">
        <f t="shared" si="0"/>
        <v>0</v>
      </c>
      <c r="W28" s="279" t="s">
        <v>664</v>
      </c>
      <c r="X28" s="279" t="s">
        <v>664</v>
      </c>
      <c r="Y28" s="279" t="s">
        <v>664</v>
      </c>
      <c r="Z28" s="279" t="s">
        <v>664</v>
      </c>
    </row>
    <row r="29" spans="1:26" ht="36">
      <c r="A29" s="273"/>
      <c r="B29" s="275" t="s">
        <v>5</v>
      </c>
      <c r="C29" s="393">
        <v>0</v>
      </c>
      <c r="D29" s="394">
        <v>295333</v>
      </c>
      <c r="E29" s="395">
        <f t="shared" si="10"/>
        <v>295333</v>
      </c>
      <c r="F29" s="397">
        <v>0</v>
      </c>
      <c r="G29" s="394">
        <f>'ESA-Table 1'!F22</f>
        <v>281574.78000000003</v>
      </c>
      <c r="H29" s="395">
        <f t="shared" si="16"/>
        <v>281574.78000000003</v>
      </c>
      <c r="I29" s="396">
        <f t="shared" si="11"/>
        <v>0</v>
      </c>
      <c r="J29" s="394">
        <f t="shared" si="11"/>
        <v>-13758.219999999972</v>
      </c>
      <c r="K29" s="395">
        <f t="shared" si="12"/>
        <v>-13758.219999999972</v>
      </c>
      <c r="L29" s="393">
        <v>0</v>
      </c>
      <c r="M29" s="394">
        <v>0</v>
      </c>
      <c r="N29" s="395">
        <f t="shared" si="13"/>
        <v>0</v>
      </c>
      <c r="O29" s="393">
        <v>0</v>
      </c>
      <c r="P29" s="394">
        <v>0</v>
      </c>
      <c r="Q29" s="395">
        <f t="shared" si="14"/>
        <v>0</v>
      </c>
      <c r="R29" s="396">
        <v>0</v>
      </c>
      <c r="S29" s="394">
        <v>0</v>
      </c>
      <c r="T29" s="395">
        <f t="shared" si="15"/>
        <v>0</v>
      </c>
      <c r="U29" s="401">
        <f t="shared" si="8"/>
        <v>0</v>
      </c>
      <c r="V29" s="410">
        <f t="shared" si="0"/>
        <v>0</v>
      </c>
      <c r="W29" s="276" t="s">
        <v>559</v>
      </c>
      <c r="X29" s="276" t="s">
        <v>559</v>
      </c>
      <c r="Y29" s="290" t="s">
        <v>559</v>
      </c>
      <c r="Z29" s="276" t="s">
        <v>559</v>
      </c>
    </row>
    <row r="30" spans="1:26" ht="36">
      <c r="A30" s="273"/>
      <c r="B30" s="275" t="s">
        <v>51</v>
      </c>
      <c r="C30" s="393">
        <v>0</v>
      </c>
      <c r="D30" s="394">
        <v>5286041</v>
      </c>
      <c r="E30" s="395">
        <f t="shared" si="10"/>
        <v>5286041</v>
      </c>
      <c r="F30" s="397">
        <v>0</v>
      </c>
      <c r="G30" s="394">
        <f>'ESA-Table 1'!F23</f>
        <v>4508000.03</v>
      </c>
      <c r="H30" s="395">
        <f t="shared" si="16"/>
        <v>4508000.03</v>
      </c>
      <c r="I30" s="396">
        <f t="shared" si="11"/>
        <v>0</v>
      </c>
      <c r="J30" s="394">
        <f t="shared" si="11"/>
        <v>-778040.96999999974</v>
      </c>
      <c r="K30" s="395">
        <f t="shared" si="12"/>
        <v>-778040.96999999974</v>
      </c>
      <c r="L30" s="393">
        <v>0</v>
      </c>
      <c r="M30" s="394">
        <v>0</v>
      </c>
      <c r="N30" s="395">
        <f t="shared" si="13"/>
        <v>0</v>
      </c>
      <c r="O30" s="393">
        <v>0</v>
      </c>
      <c r="P30" s="394">
        <v>0</v>
      </c>
      <c r="Q30" s="395">
        <f t="shared" si="14"/>
        <v>0</v>
      </c>
      <c r="R30" s="396">
        <v>0</v>
      </c>
      <c r="S30" s="394">
        <v>0</v>
      </c>
      <c r="T30" s="395">
        <f t="shared" si="15"/>
        <v>0</v>
      </c>
      <c r="U30" s="401">
        <f t="shared" si="8"/>
        <v>0</v>
      </c>
      <c r="V30" s="410">
        <f t="shared" si="0"/>
        <v>0</v>
      </c>
      <c r="W30" s="276" t="s">
        <v>559</v>
      </c>
      <c r="X30" s="276" t="s">
        <v>559</v>
      </c>
      <c r="Y30" s="290" t="s">
        <v>559</v>
      </c>
      <c r="Z30" s="377" t="s">
        <v>559</v>
      </c>
    </row>
    <row r="31" spans="1:26" ht="36.75" thickBot="1">
      <c r="A31" s="273"/>
      <c r="B31" s="275" t="s">
        <v>6</v>
      </c>
      <c r="C31" s="393">
        <v>0</v>
      </c>
      <c r="D31" s="394">
        <v>86000</v>
      </c>
      <c r="E31" s="395">
        <f t="shared" si="10"/>
        <v>86000</v>
      </c>
      <c r="F31" s="397">
        <v>0</v>
      </c>
      <c r="G31" s="394">
        <f>'ESA-Table 1'!F24</f>
        <v>18777.650000000001</v>
      </c>
      <c r="H31" s="395">
        <f t="shared" si="16"/>
        <v>18777.650000000001</v>
      </c>
      <c r="I31" s="396">
        <f t="shared" si="11"/>
        <v>0</v>
      </c>
      <c r="J31" s="394">
        <f t="shared" si="11"/>
        <v>-67222.350000000006</v>
      </c>
      <c r="K31" s="395">
        <f t="shared" si="12"/>
        <v>-67222.350000000006</v>
      </c>
      <c r="L31" s="393">
        <v>0</v>
      </c>
      <c r="M31" s="394">
        <v>0</v>
      </c>
      <c r="N31" s="395">
        <f t="shared" si="13"/>
        <v>0</v>
      </c>
      <c r="O31" s="393">
        <v>0</v>
      </c>
      <c r="P31" s="394">
        <v>0</v>
      </c>
      <c r="Q31" s="395">
        <f t="shared" si="14"/>
        <v>0</v>
      </c>
      <c r="R31" s="396">
        <v>0</v>
      </c>
      <c r="S31" s="394">
        <v>0</v>
      </c>
      <c r="T31" s="395">
        <f t="shared" si="15"/>
        <v>0</v>
      </c>
      <c r="U31" s="401">
        <f t="shared" si="8"/>
        <v>0</v>
      </c>
      <c r="V31" s="410">
        <f t="shared" si="0"/>
        <v>0</v>
      </c>
      <c r="W31" s="276" t="s">
        <v>279</v>
      </c>
      <c r="X31" s="276" t="s">
        <v>279</v>
      </c>
      <c r="Y31" s="290" t="s">
        <v>279</v>
      </c>
      <c r="Z31" s="276" t="s">
        <v>279</v>
      </c>
    </row>
    <row r="32" spans="1:26">
      <c r="A32" s="273"/>
      <c r="B32" s="282"/>
      <c r="C32" s="283"/>
      <c r="D32" s="284"/>
      <c r="E32" s="285"/>
      <c r="F32" s="287"/>
      <c r="G32" s="287"/>
      <c r="H32" s="282"/>
      <c r="I32" s="287"/>
      <c r="J32" s="287"/>
      <c r="K32" s="282"/>
      <c r="L32" s="287"/>
      <c r="M32" s="287"/>
      <c r="N32" s="287"/>
      <c r="O32" s="287"/>
      <c r="P32" s="287"/>
      <c r="Q32" s="282"/>
      <c r="R32" s="287"/>
      <c r="S32" s="287"/>
      <c r="T32" s="282"/>
      <c r="U32" s="411"/>
      <c r="V32" s="282"/>
      <c r="W32" s="288"/>
      <c r="X32" s="288"/>
      <c r="Y32" s="287"/>
      <c r="Z32" s="289"/>
    </row>
    <row r="33" spans="1:26">
      <c r="A33" s="273"/>
      <c r="B33" s="582" t="s">
        <v>7</v>
      </c>
      <c r="C33" s="405">
        <f>SUM(C22:C31)</f>
        <v>0</v>
      </c>
      <c r="D33" s="406">
        <f t="shared" ref="D33:T33" si="17">SUM(D22:D31)</f>
        <v>132417190</v>
      </c>
      <c r="E33" s="407">
        <f t="shared" si="17"/>
        <v>132417190</v>
      </c>
      <c r="F33" s="405">
        <f t="shared" si="17"/>
        <v>0</v>
      </c>
      <c r="G33" s="406">
        <f t="shared" si="17"/>
        <v>74817587.730000004</v>
      </c>
      <c r="H33" s="407">
        <f t="shared" si="17"/>
        <v>74817587.730000004</v>
      </c>
      <c r="I33" s="405">
        <f t="shared" si="17"/>
        <v>0</v>
      </c>
      <c r="J33" s="406">
        <f t="shared" si="17"/>
        <v>-57599602.270000003</v>
      </c>
      <c r="K33" s="407">
        <f t="shared" si="17"/>
        <v>-57599602.270000003</v>
      </c>
      <c r="L33" s="405">
        <f t="shared" si="17"/>
        <v>0</v>
      </c>
      <c r="M33" s="406">
        <f t="shared" si="17"/>
        <v>0</v>
      </c>
      <c r="N33" s="407">
        <f t="shared" si="17"/>
        <v>0</v>
      </c>
      <c r="O33" s="405">
        <f t="shared" si="17"/>
        <v>0</v>
      </c>
      <c r="P33" s="406">
        <f t="shared" si="17"/>
        <v>185204</v>
      </c>
      <c r="Q33" s="407">
        <f t="shared" si="17"/>
        <v>185204</v>
      </c>
      <c r="R33" s="405">
        <f t="shared" si="17"/>
        <v>0</v>
      </c>
      <c r="S33" s="406">
        <f t="shared" si="17"/>
        <v>0</v>
      </c>
      <c r="T33" s="407">
        <f t="shared" si="17"/>
        <v>0</v>
      </c>
      <c r="U33" s="409">
        <f t="shared" si="8"/>
        <v>185204</v>
      </c>
      <c r="V33" s="412">
        <f>U33/E33</f>
        <v>1.3986401614473167E-3</v>
      </c>
      <c r="W33" s="273"/>
      <c r="X33" s="273"/>
      <c r="Y33" s="291"/>
      <c r="Z33" s="273"/>
    </row>
    <row r="34" spans="1:26" ht="25.5">
      <c r="A34" s="273"/>
      <c r="B34" s="583" t="s">
        <v>773</v>
      </c>
      <c r="C34" s="393">
        <f>O33</f>
        <v>0</v>
      </c>
      <c r="D34" s="394">
        <f>P36</f>
        <v>185204</v>
      </c>
      <c r="E34" s="395">
        <f t="shared" ref="E34:E35" si="18">SUM(C34:D34)</f>
        <v>185204</v>
      </c>
      <c r="F34" s="393">
        <f>R33</f>
        <v>0</v>
      </c>
      <c r="G34" s="394">
        <v>0</v>
      </c>
      <c r="H34" s="395">
        <f t="shared" ref="H34:H35" si="19">SUM(F34:G34)</f>
        <v>0</v>
      </c>
      <c r="I34" s="393">
        <f t="shared" ref="I34:J35" si="20">F34-C34</f>
        <v>0</v>
      </c>
      <c r="J34" s="394">
        <f t="shared" si="20"/>
        <v>-185204</v>
      </c>
      <c r="K34" s="395">
        <f t="shared" ref="K34:K35" si="21">SUM(I34:J34)</f>
        <v>-185204</v>
      </c>
      <c r="L34" s="393">
        <v>0</v>
      </c>
      <c r="M34" s="394">
        <v>0</v>
      </c>
      <c r="N34" s="395">
        <f t="shared" ref="N34:N35" si="22">SUM(L34:M34)</f>
        <v>0</v>
      </c>
      <c r="O34" s="393">
        <v>0</v>
      </c>
      <c r="P34" s="394">
        <v>0</v>
      </c>
      <c r="Q34" s="395">
        <f t="shared" ref="Q34:Q35" si="23">SUM(O34:P34)</f>
        <v>0</v>
      </c>
      <c r="R34" s="393">
        <v>0</v>
      </c>
      <c r="S34" s="394">
        <v>0</v>
      </c>
      <c r="T34" s="395">
        <f t="shared" ref="T34:T35" si="24">SUM(R34:S34)</f>
        <v>0</v>
      </c>
      <c r="U34" s="404">
        <f t="shared" si="8"/>
        <v>0</v>
      </c>
      <c r="V34" s="292"/>
      <c r="W34" s="293"/>
      <c r="X34" s="293"/>
      <c r="Y34" s="294"/>
      <c r="Z34" s="293"/>
    </row>
    <row r="35" spans="1:26">
      <c r="A35" s="273"/>
      <c r="B35" s="583" t="s">
        <v>751</v>
      </c>
      <c r="C35" s="393">
        <v>0</v>
      </c>
      <c r="D35" s="394">
        <f>+S33</f>
        <v>0</v>
      </c>
      <c r="E35" s="395">
        <f t="shared" si="18"/>
        <v>0</v>
      </c>
      <c r="F35" s="393">
        <v>0</v>
      </c>
      <c r="G35" s="394">
        <v>0</v>
      </c>
      <c r="H35" s="395">
        <f t="shared" si="19"/>
        <v>0</v>
      </c>
      <c r="I35" s="393">
        <f t="shared" si="20"/>
        <v>0</v>
      </c>
      <c r="J35" s="394">
        <f t="shared" si="20"/>
        <v>0</v>
      </c>
      <c r="K35" s="395">
        <f t="shared" si="21"/>
        <v>0</v>
      </c>
      <c r="L35" s="393">
        <v>0</v>
      </c>
      <c r="M35" s="394">
        <v>0</v>
      </c>
      <c r="N35" s="395">
        <f t="shared" si="22"/>
        <v>0</v>
      </c>
      <c r="O35" s="393">
        <v>0</v>
      </c>
      <c r="P35" s="394">
        <v>0</v>
      </c>
      <c r="Q35" s="395">
        <f t="shared" si="23"/>
        <v>0</v>
      </c>
      <c r="R35" s="393">
        <v>0</v>
      </c>
      <c r="S35" s="394">
        <v>0</v>
      </c>
      <c r="T35" s="395">
        <f t="shared" si="24"/>
        <v>0</v>
      </c>
      <c r="U35" s="404">
        <f t="shared" si="8"/>
        <v>0</v>
      </c>
      <c r="V35" s="292"/>
      <c r="W35" s="293"/>
      <c r="X35" s="293"/>
      <c r="Y35" s="294"/>
      <c r="Z35" s="293"/>
    </row>
    <row r="36" spans="1:26" ht="24.75" thickBot="1">
      <c r="A36" s="590"/>
      <c r="B36" s="584" t="s">
        <v>284</v>
      </c>
      <c r="C36" s="295">
        <f>SUM(C33:C35)</f>
        <v>0</v>
      </c>
      <c r="D36" s="296">
        <f>SUM(D33:D35)</f>
        <v>132602394</v>
      </c>
      <c r="E36" s="297">
        <f>SUM(C36:D36)</f>
        <v>132602394</v>
      </c>
      <c r="F36" s="295">
        <f>SUM(F33:F35)</f>
        <v>0</v>
      </c>
      <c r="G36" s="296">
        <f>SUM(G33:G35)</f>
        <v>74817587.730000004</v>
      </c>
      <c r="H36" s="297">
        <f>SUM(F36:G36)</f>
        <v>74817587.730000004</v>
      </c>
      <c r="I36" s="295">
        <f>SUM(I33:I35)</f>
        <v>0</v>
      </c>
      <c r="J36" s="296">
        <f t="shared" ref="J36:U36" si="25">SUM(J33:J35)</f>
        <v>-57784806.270000003</v>
      </c>
      <c r="K36" s="297">
        <f t="shared" si="25"/>
        <v>-57784806.270000003</v>
      </c>
      <c r="L36" s="295">
        <f t="shared" si="25"/>
        <v>0</v>
      </c>
      <c r="M36" s="296">
        <f t="shared" si="25"/>
        <v>0</v>
      </c>
      <c r="N36" s="297">
        <f t="shared" si="25"/>
        <v>0</v>
      </c>
      <c r="O36" s="295">
        <f t="shared" si="25"/>
        <v>0</v>
      </c>
      <c r="P36" s="296">
        <f t="shared" si="25"/>
        <v>185204</v>
      </c>
      <c r="Q36" s="297">
        <f t="shared" si="25"/>
        <v>185204</v>
      </c>
      <c r="R36" s="295">
        <f t="shared" si="25"/>
        <v>0</v>
      </c>
      <c r="S36" s="296">
        <f t="shared" si="25"/>
        <v>0</v>
      </c>
      <c r="T36" s="297">
        <f t="shared" si="25"/>
        <v>0</v>
      </c>
      <c r="U36" s="298">
        <f t="shared" si="25"/>
        <v>185204</v>
      </c>
      <c r="V36" s="413">
        <f t="shared" ref="V36" si="26">U36/E36</f>
        <v>1.396686699336665E-3</v>
      </c>
      <c r="W36" s="299"/>
      <c r="X36" s="299"/>
      <c r="Y36" s="300"/>
      <c r="Z36" s="299"/>
    </row>
    <row r="37" spans="1:26" s="278" customFormat="1">
      <c r="B37" s="301"/>
      <c r="C37" s="301"/>
      <c r="D37" s="301"/>
      <c r="E37" s="301"/>
      <c r="F37" s="301"/>
      <c r="G37" s="301"/>
      <c r="H37" s="302"/>
      <c r="I37" s="301"/>
      <c r="J37" s="301"/>
      <c r="K37" s="302"/>
      <c r="L37" s="302"/>
      <c r="M37" s="302"/>
      <c r="N37" s="302"/>
      <c r="O37" s="301"/>
      <c r="P37" s="301"/>
      <c r="Q37" s="301"/>
      <c r="R37" s="301"/>
      <c r="S37" s="301"/>
      <c r="T37" s="301"/>
      <c r="U37" s="302"/>
      <c r="V37" s="301"/>
      <c r="W37" s="301"/>
      <c r="X37" s="301"/>
      <c r="Y37" s="301"/>
      <c r="Z37" s="301"/>
    </row>
    <row r="38" spans="1:26">
      <c r="B38" s="303" t="s">
        <v>561</v>
      </c>
      <c r="C38" s="303"/>
      <c r="D38" s="303"/>
      <c r="E38" s="303"/>
      <c r="F38" s="303"/>
      <c r="G38" s="303"/>
      <c r="H38" s="303"/>
      <c r="I38" s="303"/>
      <c r="J38" s="303"/>
      <c r="K38" s="303"/>
      <c r="L38" s="303"/>
      <c r="M38" s="303"/>
      <c r="N38" s="303"/>
      <c r="O38" s="304"/>
      <c r="P38" s="304"/>
      <c r="Q38" s="304"/>
      <c r="R38" s="304"/>
      <c r="S38" s="304"/>
      <c r="T38" s="303"/>
    </row>
    <row r="39" spans="1:26" ht="13.5">
      <c r="B39" s="245" t="s">
        <v>754</v>
      </c>
      <c r="C39" s="303"/>
      <c r="D39" s="303"/>
      <c r="E39" s="303"/>
      <c r="F39" s="303"/>
      <c r="G39" s="303"/>
      <c r="H39" s="303"/>
      <c r="I39" s="303"/>
      <c r="J39" s="303"/>
      <c r="K39" s="303"/>
      <c r="L39" s="303"/>
      <c r="M39" s="303"/>
      <c r="N39" s="303"/>
      <c r="O39" s="303"/>
      <c r="P39" s="303"/>
      <c r="Q39" s="304"/>
      <c r="R39" s="303"/>
      <c r="S39" s="303"/>
      <c r="T39" s="303"/>
    </row>
    <row r="40" spans="1:26">
      <c r="B40" s="245" t="s">
        <v>755</v>
      </c>
      <c r="C40" s="303"/>
      <c r="D40" s="303"/>
      <c r="E40" s="303"/>
      <c r="F40" s="303"/>
      <c r="G40" s="303"/>
      <c r="H40" s="303"/>
      <c r="I40" s="303"/>
      <c r="J40" s="303"/>
      <c r="K40" s="303"/>
      <c r="L40" s="303"/>
      <c r="M40" s="303"/>
      <c r="N40" s="303"/>
      <c r="O40" s="303"/>
      <c r="P40" s="303"/>
      <c r="Q40" s="304"/>
      <c r="R40" s="303"/>
      <c r="S40" s="303"/>
      <c r="T40" s="303"/>
    </row>
    <row r="41" spans="1:26" ht="14.25">
      <c r="B41" s="390" t="s">
        <v>870</v>
      </c>
      <c r="C41" s="303"/>
      <c r="D41" s="303"/>
      <c r="E41" s="303"/>
      <c r="F41" s="303"/>
      <c r="G41" s="303"/>
      <c r="H41" s="303"/>
      <c r="I41" s="303"/>
      <c r="J41" s="303"/>
      <c r="K41" s="303"/>
      <c r="L41" s="303"/>
      <c r="M41" s="303"/>
      <c r="N41" s="303"/>
      <c r="O41" s="303"/>
      <c r="P41" s="303"/>
      <c r="Q41" s="304"/>
      <c r="R41" s="303"/>
      <c r="S41" s="303"/>
      <c r="T41" s="303"/>
    </row>
    <row r="42" spans="1:26" ht="12.75">
      <c r="B42" s="127" t="s">
        <v>752</v>
      </c>
      <c r="C42" s="303"/>
      <c r="D42" s="303"/>
      <c r="E42" s="303"/>
      <c r="F42" s="303"/>
      <c r="G42" s="303"/>
      <c r="H42" s="303"/>
      <c r="I42" s="303"/>
      <c r="J42" s="303"/>
      <c r="K42" s="303"/>
      <c r="L42" s="303"/>
      <c r="M42" s="303"/>
      <c r="N42" s="303"/>
      <c r="O42" s="303"/>
      <c r="P42" s="303"/>
      <c r="Q42" s="304"/>
      <c r="R42" s="303"/>
      <c r="S42" s="303"/>
      <c r="T42" s="303"/>
    </row>
    <row r="43" spans="1:26" ht="14.25">
      <c r="B43" s="390" t="s">
        <v>871</v>
      </c>
      <c r="C43" s="303"/>
      <c r="D43" s="303"/>
      <c r="E43" s="303"/>
      <c r="F43" s="303"/>
      <c r="G43" s="303"/>
      <c r="H43" s="303"/>
      <c r="I43" s="303"/>
      <c r="J43" s="303"/>
      <c r="K43" s="303"/>
      <c r="L43" s="303"/>
      <c r="M43" s="303"/>
      <c r="N43" s="303"/>
      <c r="O43" s="303"/>
      <c r="P43" s="303"/>
      <c r="Q43" s="304"/>
      <c r="R43" s="303"/>
      <c r="S43" s="303"/>
      <c r="T43" s="303"/>
    </row>
    <row r="44" spans="1:26" ht="14.25">
      <c r="B44" s="127" t="s">
        <v>753</v>
      </c>
      <c r="C44" s="303"/>
      <c r="D44" s="303"/>
      <c r="E44" s="303"/>
      <c r="F44" s="303"/>
      <c r="G44" s="303"/>
      <c r="H44" s="303"/>
      <c r="I44" s="303"/>
      <c r="J44" s="303"/>
      <c r="K44" s="303"/>
      <c r="L44" s="303"/>
      <c r="M44" s="303"/>
      <c r="N44" s="303"/>
      <c r="O44" s="303"/>
      <c r="P44" s="303"/>
      <c r="Q44" s="304"/>
      <c r="R44" s="303"/>
      <c r="S44" s="303"/>
      <c r="T44" s="303"/>
    </row>
    <row r="45" spans="1:26" ht="12.75">
      <c r="B45" s="127"/>
      <c r="C45" s="303"/>
      <c r="D45" s="303"/>
      <c r="E45" s="303"/>
      <c r="F45" s="303"/>
      <c r="G45" s="303"/>
      <c r="H45" s="303"/>
      <c r="I45" s="303"/>
      <c r="J45" s="303"/>
      <c r="K45" s="303"/>
      <c r="L45" s="303"/>
      <c r="M45" s="303"/>
      <c r="N45" s="303"/>
      <c r="O45" s="303"/>
      <c r="P45" s="303"/>
      <c r="Q45" s="304"/>
      <c r="R45" s="303"/>
      <c r="S45" s="303"/>
      <c r="T45" s="303"/>
    </row>
    <row r="46" spans="1:26">
      <c r="B46" s="245" t="s">
        <v>608</v>
      </c>
    </row>
    <row r="47" spans="1:26">
      <c r="B47" s="594"/>
    </row>
    <row r="48" spans="1:26">
      <c r="B48" s="594"/>
      <c r="D48" s="594"/>
    </row>
    <row r="49" spans="2:4">
      <c r="B49" s="594"/>
      <c r="D49" s="594"/>
    </row>
    <row r="50" spans="2:4">
      <c r="B50" s="594"/>
      <c r="D50" s="594"/>
    </row>
    <row r="51" spans="2:4">
      <c r="B51" s="594"/>
      <c r="D51" s="594"/>
    </row>
    <row r="52" spans="2:4">
      <c r="B52" s="594"/>
      <c r="D52" s="594"/>
    </row>
    <row r="53" spans="2:4">
      <c r="D53" s="594"/>
    </row>
    <row r="54" spans="2:4">
      <c r="D54" s="594"/>
    </row>
    <row r="55" spans="2:4">
      <c r="D55" s="594"/>
    </row>
    <row r="56" spans="2:4">
      <c r="D56" s="594"/>
    </row>
  </sheetData>
  <mergeCells count="15">
    <mergeCell ref="C6:E6"/>
    <mergeCell ref="F6:H6"/>
    <mergeCell ref="I6:K6"/>
    <mergeCell ref="L6:N6"/>
    <mergeCell ref="O6:Q6"/>
    <mergeCell ref="B1:Z1"/>
    <mergeCell ref="B2:Z2"/>
    <mergeCell ref="B3:Z3"/>
    <mergeCell ref="B4:Z4"/>
    <mergeCell ref="L5:T5"/>
    <mergeCell ref="R6:T6"/>
    <mergeCell ref="I7:K7"/>
    <mergeCell ref="L7:N7"/>
    <mergeCell ref="O7:Q7"/>
    <mergeCell ref="R7:T7"/>
  </mergeCells>
  <printOptions horizontalCentered="1" headings="1"/>
  <pageMargins left="0" right="0" top="0.75" bottom="0.75" header="0.3" footer="0.3"/>
  <pageSetup paperSize="5" scale="46" orientation="landscape" r:id="rId1"/>
  <customProperties>
    <customPr name="_pios_id" r:id="rId2"/>
  </customProperties>
  <ignoredErrors>
    <ignoredError sqref="E36"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23"/>
  <sheetViews>
    <sheetView zoomScaleNormal="100" workbookViewId="0">
      <selection activeCell="B23" sqref="B23:B24"/>
    </sheetView>
  </sheetViews>
  <sheetFormatPr defaultColWidth="39" defaultRowHeight="14.25"/>
  <cols>
    <col min="1" max="1" width="60.5703125" style="5" customWidth="1"/>
    <col min="2" max="2" width="34.42578125" style="5" customWidth="1"/>
    <col min="3" max="3" width="11.140625" style="5" customWidth="1"/>
    <col min="4" max="16384" width="39" style="5"/>
  </cols>
  <sheetData>
    <row r="1" spans="1:2" s="4" customFormat="1" ht="15">
      <c r="A1" s="104" t="s">
        <v>732</v>
      </c>
      <c r="B1" s="104"/>
    </row>
    <row r="2" spans="1:2" s="4" customFormat="1" ht="15">
      <c r="A2" s="43" t="s">
        <v>575</v>
      </c>
      <c r="B2" s="43"/>
    </row>
    <row r="3" spans="1:2" s="4" customFormat="1" ht="15">
      <c r="A3" s="43" t="s">
        <v>386</v>
      </c>
      <c r="B3" s="43"/>
    </row>
    <row r="4" spans="1:2" s="4" customFormat="1" ht="15">
      <c r="A4" s="104" t="s">
        <v>480</v>
      </c>
      <c r="B4" s="104"/>
    </row>
    <row r="5" spans="1:2" ht="15">
      <c r="A5" s="105"/>
      <c r="B5" s="105"/>
    </row>
    <row r="6" spans="1:2" ht="15">
      <c r="A6" s="205" t="s">
        <v>94</v>
      </c>
      <c r="B6" s="205" t="s">
        <v>645</v>
      </c>
    </row>
    <row r="7" spans="1:2">
      <c r="A7" s="108" t="s">
        <v>389</v>
      </c>
      <c r="B7" s="540">
        <v>6843</v>
      </c>
    </row>
    <row r="8" spans="1:2">
      <c r="A8" s="108" t="s">
        <v>390</v>
      </c>
      <c r="B8" s="540">
        <v>3769</v>
      </c>
    </row>
    <row r="9" spans="1:2">
      <c r="A9" s="108" t="s">
        <v>397</v>
      </c>
      <c r="B9" s="540">
        <v>2169</v>
      </c>
    </row>
    <row r="10" spans="1:2">
      <c r="A10" s="108" t="s">
        <v>391</v>
      </c>
      <c r="B10" s="540">
        <v>295</v>
      </c>
    </row>
    <row r="11" spans="1:2">
      <c r="A11" s="108" t="s">
        <v>392</v>
      </c>
      <c r="B11" s="540">
        <v>9</v>
      </c>
    </row>
    <row r="12" spans="1:2">
      <c r="A12" s="108" t="s">
        <v>399</v>
      </c>
      <c r="B12" s="540">
        <v>15507</v>
      </c>
    </row>
    <row r="13" spans="1:2">
      <c r="A13" s="108" t="s">
        <v>388</v>
      </c>
      <c r="B13" s="540">
        <v>248</v>
      </c>
    </row>
    <row r="14" spans="1:2">
      <c r="A14" s="108" t="s">
        <v>393</v>
      </c>
      <c r="B14" s="540">
        <v>1341</v>
      </c>
    </row>
    <row r="15" spans="1:2">
      <c r="A15" s="108" t="s">
        <v>394</v>
      </c>
      <c r="B15" s="540">
        <v>268</v>
      </c>
    </row>
    <row r="16" spans="1:2">
      <c r="A16" s="108" t="s">
        <v>395</v>
      </c>
      <c r="B16" s="540">
        <v>2</v>
      </c>
    </row>
    <row r="17" spans="1:2">
      <c r="A17" s="108" t="s">
        <v>396</v>
      </c>
      <c r="B17" s="540">
        <v>1</v>
      </c>
    </row>
    <row r="18" spans="1:2">
      <c r="A18" s="108" t="s">
        <v>398</v>
      </c>
      <c r="B18" s="454">
        <v>49864</v>
      </c>
    </row>
    <row r="19" spans="1:2" s="125" customFormat="1">
      <c r="A19" s="376" t="s">
        <v>654</v>
      </c>
      <c r="B19" s="442">
        <f>SUM(B7:B18)</f>
        <v>80316</v>
      </c>
    </row>
    <row r="20" spans="1:2" s="103" customFormat="1" ht="24.6" customHeight="1">
      <c r="A20" s="870" t="s">
        <v>592</v>
      </c>
      <c r="B20" s="871"/>
    </row>
    <row r="21" spans="1:2" ht="15">
      <c r="A21" s="4"/>
      <c r="B21" s="4"/>
    </row>
    <row r="22" spans="1:2" ht="15">
      <c r="A22" s="4"/>
      <c r="B22" s="4"/>
    </row>
    <row r="23" spans="1:2" ht="15">
      <c r="A23" s="4"/>
      <c r="B23" s="4"/>
    </row>
  </sheetData>
  <mergeCells count="1">
    <mergeCell ref="A20:B20"/>
  </mergeCells>
  <phoneticPr fontId="7" type="noConversion"/>
  <printOptions horizontalCentered="1" verticalCentered="1" headings="1"/>
  <pageMargins left="0.5" right="0.5" top="1" bottom="1" header="0.5" footer="0.5"/>
  <pageSetup firstPageNumber="78" orientation="landscape" useFirstPageNumber="1" r:id="rId1"/>
  <headerFooter scaleWithDoc="0" alignWithMargins="0"/>
  <customProperties>
    <customPr name="_pios_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zoomScale="70" zoomScaleNormal="70" workbookViewId="0">
      <selection sqref="A1:L1"/>
    </sheetView>
  </sheetViews>
  <sheetFormatPr defaultColWidth="9.140625" defaultRowHeight="14.25"/>
  <cols>
    <col min="1" max="1" width="22.42578125" style="347" customWidth="1"/>
    <col min="2" max="2" width="20.140625" style="121" customWidth="1"/>
    <col min="3" max="4" width="19.42578125" style="347" customWidth="1"/>
    <col min="5" max="5" width="20.140625" style="347" customWidth="1"/>
    <col min="6" max="6" width="19.42578125" style="347" customWidth="1"/>
    <col min="7" max="7" width="27.5703125" style="347" customWidth="1"/>
    <col min="8" max="8" width="15.42578125" style="347" customWidth="1"/>
    <col min="9" max="9" width="30" style="347" customWidth="1"/>
    <col min="10" max="10" width="22.42578125" style="347" bestFit="1" customWidth="1"/>
    <col min="11" max="11" width="10.42578125" style="347" customWidth="1"/>
    <col min="12" max="12" width="18.42578125" style="347" customWidth="1"/>
    <col min="13" max="14" width="9.140625" style="347"/>
    <col min="15" max="15" width="10.42578125" style="347" bestFit="1" customWidth="1"/>
    <col min="16" max="18" width="9.140625" style="347"/>
    <col min="19" max="19" width="10.85546875" style="347" bestFit="1" customWidth="1"/>
    <col min="20" max="20" width="13.5703125" style="347" bestFit="1" customWidth="1"/>
    <col min="21" max="16384" width="9.140625" style="347"/>
  </cols>
  <sheetData>
    <row r="1" spans="1:20" ht="69.75" customHeight="1">
      <c r="A1" s="872" t="s">
        <v>733</v>
      </c>
      <c r="B1" s="872"/>
      <c r="C1" s="872"/>
      <c r="D1" s="872"/>
      <c r="E1" s="872"/>
      <c r="F1" s="872"/>
      <c r="G1" s="872"/>
      <c r="H1" s="872"/>
      <c r="I1" s="872"/>
      <c r="J1" s="872"/>
      <c r="K1" s="872"/>
      <c r="L1" s="872"/>
    </row>
    <row r="2" spans="1:20" ht="45">
      <c r="A2" s="517" t="s">
        <v>583</v>
      </c>
      <c r="B2" s="522" t="s">
        <v>85</v>
      </c>
      <c r="C2" s="517" t="s">
        <v>258</v>
      </c>
      <c r="D2" s="532" t="s">
        <v>88</v>
      </c>
      <c r="E2" s="532" t="s">
        <v>259</v>
      </c>
      <c r="F2" s="532" t="s">
        <v>584</v>
      </c>
      <c r="G2" s="532" t="s">
        <v>585</v>
      </c>
      <c r="H2" s="532" t="s">
        <v>646</v>
      </c>
      <c r="I2" s="532" t="s">
        <v>586</v>
      </c>
      <c r="J2" s="532" t="s">
        <v>647</v>
      </c>
      <c r="K2" s="532" t="s">
        <v>86</v>
      </c>
      <c r="L2" s="532" t="s">
        <v>87</v>
      </c>
    </row>
    <row r="3" spans="1:20" ht="114.75" customHeight="1">
      <c r="A3" s="531" t="s">
        <v>528</v>
      </c>
      <c r="B3" s="522" t="s">
        <v>529</v>
      </c>
      <c r="C3" s="532" t="s">
        <v>552</v>
      </c>
      <c r="D3" s="523" t="s">
        <v>530</v>
      </c>
      <c r="E3" s="523" t="s">
        <v>530</v>
      </c>
      <c r="F3" s="645">
        <f>10.8*I3</f>
        <v>961.2</v>
      </c>
      <c r="G3" s="523" t="s">
        <v>808</v>
      </c>
      <c r="H3" s="435" t="s">
        <v>811</v>
      </c>
      <c r="I3" s="525">
        <v>89</v>
      </c>
      <c r="J3" s="524" t="s">
        <v>533</v>
      </c>
      <c r="K3" s="521" t="s">
        <v>530</v>
      </c>
      <c r="L3" s="523" t="s">
        <v>481</v>
      </c>
    </row>
    <row r="4" spans="1:20" ht="147.75" customHeight="1">
      <c r="A4" s="531" t="s">
        <v>528</v>
      </c>
      <c r="B4" s="522" t="s">
        <v>804</v>
      </c>
      <c r="C4" s="644" t="s">
        <v>806</v>
      </c>
      <c r="D4" s="523" t="s">
        <v>530</v>
      </c>
      <c r="E4" s="523" t="s">
        <v>530</v>
      </c>
      <c r="F4" s="645">
        <f>10.8*I4</f>
        <v>4838.4000000000005</v>
      </c>
      <c r="G4" s="523" t="s">
        <v>809</v>
      </c>
      <c r="H4" s="435" t="s">
        <v>813</v>
      </c>
      <c r="I4" s="525">
        <v>448</v>
      </c>
      <c r="J4" s="524" t="s">
        <v>533</v>
      </c>
      <c r="K4" s="521" t="s">
        <v>530</v>
      </c>
      <c r="L4" s="523" t="s">
        <v>481</v>
      </c>
    </row>
    <row r="5" spans="1:20" ht="56.25" customHeight="1">
      <c r="A5" s="531" t="s">
        <v>528</v>
      </c>
      <c r="B5" s="522" t="s">
        <v>857</v>
      </c>
      <c r="C5" s="711" t="s">
        <v>858</v>
      </c>
      <c r="D5" s="523" t="s">
        <v>530</v>
      </c>
      <c r="E5" s="523" t="s">
        <v>530</v>
      </c>
      <c r="F5" s="645">
        <f>10.8*I5</f>
        <v>7149.6</v>
      </c>
      <c r="G5" s="523" t="s">
        <v>859</v>
      </c>
      <c r="H5" s="435" t="s">
        <v>860</v>
      </c>
      <c r="I5" s="525">
        <v>662</v>
      </c>
      <c r="J5" s="524" t="s">
        <v>533</v>
      </c>
      <c r="K5" s="521" t="s">
        <v>530</v>
      </c>
      <c r="L5" s="523" t="s">
        <v>481</v>
      </c>
    </row>
    <row r="6" spans="1:20" ht="55.5" customHeight="1">
      <c r="A6" s="531" t="s">
        <v>528</v>
      </c>
      <c r="B6" s="522" t="s">
        <v>805</v>
      </c>
      <c r="C6" s="644" t="s">
        <v>807</v>
      </c>
      <c r="D6" s="523" t="s">
        <v>530</v>
      </c>
      <c r="E6" s="523" t="s">
        <v>530</v>
      </c>
      <c r="F6" s="645">
        <f>10.8*I6</f>
        <v>140.4</v>
      </c>
      <c r="G6" s="523" t="s">
        <v>810</v>
      </c>
      <c r="H6" s="435" t="s">
        <v>812</v>
      </c>
      <c r="I6" s="525">
        <v>13</v>
      </c>
      <c r="J6" s="524" t="s">
        <v>533</v>
      </c>
      <c r="K6" s="521" t="s">
        <v>530</v>
      </c>
      <c r="L6" s="523" t="s">
        <v>481</v>
      </c>
    </row>
    <row r="7" spans="1:20" ht="121.5" customHeight="1">
      <c r="A7" s="697" t="s">
        <v>528</v>
      </c>
      <c r="B7" s="698" t="s">
        <v>531</v>
      </c>
      <c r="C7" s="699" t="s">
        <v>532</v>
      </c>
      <c r="D7" s="700" t="s">
        <v>530</v>
      </c>
      <c r="E7" s="700" t="s">
        <v>530</v>
      </c>
      <c r="F7" s="701">
        <v>35117</v>
      </c>
      <c r="G7" s="702">
        <f>(F7/739)*27.3</f>
        <v>1297.2856562922868</v>
      </c>
      <c r="H7" s="703" t="s">
        <v>838</v>
      </c>
      <c r="I7" s="704">
        <v>91</v>
      </c>
      <c r="J7" s="705" t="s">
        <v>533</v>
      </c>
      <c r="K7" s="329" t="s">
        <v>530</v>
      </c>
      <c r="L7" s="700" t="s">
        <v>481</v>
      </c>
      <c r="Q7" s="347" t="s">
        <v>626</v>
      </c>
      <c r="R7" s="35" t="s">
        <v>626</v>
      </c>
      <c r="S7" s="35" t="s">
        <v>626</v>
      </c>
      <c r="T7" s="32" t="s">
        <v>626</v>
      </c>
    </row>
    <row r="8" spans="1:20" ht="128.44999999999999" customHeight="1">
      <c r="A8" s="697" t="s">
        <v>528</v>
      </c>
      <c r="B8" s="698" t="s">
        <v>534</v>
      </c>
      <c r="C8" s="699" t="s">
        <v>535</v>
      </c>
      <c r="D8" s="700" t="s">
        <v>530</v>
      </c>
      <c r="E8" s="700" t="s">
        <v>530</v>
      </c>
      <c r="F8" s="701">
        <v>18000</v>
      </c>
      <c r="G8" s="702">
        <f>(F8/739)*27.3</f>
        <v>664.9526387009472</v>
      </c>
      <c r="H8" s="700" t="s">
        <v>839</v>
      </c>
      <c r="I8" s="704">
        <v>90</v>
      </c>
      <c r="J8" s="705" t="s">
        <v>533</v>
      </c>
      <c r="K8" s="329" t="s">
        <v>530</v>
      </c>
      <c r="L8" s="700" t="s">
        <v>481</v>
      </c>
      <c r="Q8" s="347" t="s">
        <v>626</v>
      </c>
      <c r="R8" s="35" t="s">
        <v>626</v>
      </c>
      <c r="S8" s="35" t="s">
        <v>608</v>
      </c>
      <c r="T8" s="32" t="s">
        <v>626</v>
      </c>
    </row>
    <row r="9" spans="1:20" ht="147.75" customHeight="1">
      <c r="A9" s="697" t="s">
        <v>528</v>
      </c>
      <c r="B9" s="698" t="s">
        <v>711</v>
      </c>
      <c r="C9" s="699" t="s">
        <v>716</v>
      </c>
      <c r="D9" s="700" t="s">
        <v>530</v>
      </c>
      <c r="E9" s="700" t="s">
        <v>530</v>
      </c>
      <c r="F9" s="701">
        <v>19500</v>
      </c>
      <c r="G9" s="702">
        <f>(F9/739)*27.3</f>
        <v>720.36535859269281</v>
      </c>
      <c r="H9" s="700" t="s">
        <v>840</v>
      </c>
      <c r="I9" s="704">
        <v>130</v>
      </c>
      <c r="J9" s="705" t="s">
        <v>533</v>
      </c>
      <c r="K9" s="329" t="s">
        <v>530</v>
      </c>
      <c r="L9" s="700" t="s">
        <v>481</v>
      </c>
      <c r="Q9" s="347" t="s">
        <v>626</v>
      </c>
      <c r="R9" s="35" t="s">
        <v>626</v>
      </c>
      <c r="S9" s="35" t="s">
        <v>608</v>
      </c>
      <c r="T9" s="32" t="s">
        <v>626</v>
      </c>
    </row>
    <row r="10" spans="1:20" ht="132.75" customHeight="1">
      <c r="A10" s="697" t="s">
        <v>528</v>
      </c>
      <c r="B10" s="698" t="s">
        <v>712</v>
      </c>
      <c r="C10" s="699" t="s">
        <v>715</v>
      </c>
      <c r="D10" s="700" t="s">
        <v>530</v>
      </c>
      <c r="E10" s="700" t="s">
        <v>530</v>
      </c>
      <c r="F10" s="701">
        <v>1485</v>
      </c>
      <c r="G10" s="702">
        <f t="shared" ref="G10:G11" si="0">(F10/739)*27.3</f>
        <v>54.858592692828154</v>
      </c>
      <c r="H10" s="700" t="s">
        <v>841</v>
      </c>
      <c r="I10" s="704">
        <v>9</v>
      </c>
      <c r="J10" s="705" t="s">
        <v>533</v>
      </c>
      <c r="K10" s="329" t="s">
        <v>530</v>
      </c>
      <c r="L10" s="700" t="s">
        <v>481</v>
      </c>
      <c r="Q10" s="347" t="s">
        <v>626</v>
      </c>
      <c r="R10" s="35" t="s">
        <v>626</v>
      </c>
      <c r="S10" s="35" t="s">
        <v>626</v>
      </c>
      <c r="T10" s="32" t="s">
        <v>626</v>
      </c>
    </row>
    <row r="11" spans="1:20" ht="132.6" customHeight="1">
      <c r="A11" s="697" t="s">
        <v>528</v>
      </c>
      <c r="B11" s="698" t="s">
        <v>843</v>
      </c>
      <c r="C11" s="699" t="s">
        <v>844</v>
      </c>
      <c r="D11" s="700" t="s">
        <v>530</v>
      </c>
      <c r="E11" s="700" t="s">
        <v>530</v>
      </c>
      <c r="F11" s="701">
        <v>287555</v>
      </c>
      <c r="G11" s="702">
        <f t="shared" si="0"/>
        <v>10622.803112313939</v>
      </c>
      <c r="H11" s="700" t="s">
        <v>842</v>
      </c>
      <c r="I11" s="704">
        <v>3383</v>
      </c>
      <c r="J11" s="705" t="s">
        <v>533</v>
      </c>
      <c r="K11" s="329" t="s">
        <v>530</v>
      </c>
      <c r="L11" s="700" t="s">
        <v>481</v>
      </c>
      <c r="R11" s="35"/>
      <c r="S11" s="35"/>
      <c r="T11" s="32"/>
    </row>
    <row r="12" spans="1:20" ht="145.5" customHeight="1">
      <c r="A12" s="697" t="s">
        <v>528</v>
      </c>
      <c r="B12" s="698" t="s">
        <v>713</v>
      </c>
      <c r="C12" s="699" t="s">
        <v>714</v>
      </c>
      <c r="D12" s="700" t="s">
        <v>530</v>
      </c>
      <c r="E12" s="700" t="s">
        <v>530</v>
      </c>
      <c r="F12" s="701">
        <v>28950</v>
      </c>
      <c r="G12" s="702">
        <f>(F12/739)*27.3</f>
        <v>1069.4654939106902</v>
      </c>
      <c r="H12" s="700" t="s">
        <v>848</v>
      </c>
      <c r="I12" s="704">
        <v>193</v>
      </c>
      <c r="J12" s="705" t="s">
        <v>533</v>
      </c>
      <c r="K12" s="329" t="s">
        <v>530</v>
      </c>
      <c r="L12" s="700" t="s">
        <v>481</v>
      </c>
      <c r="Q12" s="347" t="s">
        <v>626</v>
      </c>
      <c r="R12" s="35" t="s">
        <v>626</v>
      </c>
      <c r="S12" s="35" t="s">
        <v>626</v>
      </c>
      <c r="T12" s="32" t="s">
        <v>626</v>
      </c>
    </row>
    <row r="13" spans="1:20" ht="48" customHeight="1">
      <c r="A13" s="697" t="s">
        <v>540</v>
      </c>
      <c r="B13" s="698" t="s">
        <v>873</v>
      </c>
      <c r="C13" s="699" t="s">
        <v>874</v>
      </c>
      <c r="D13" s="700" t="s">
        <v>875</v>
      </c>
      <c r="E13" s="700" t="s">
        <v>875</v>
      </c>
      <c r="F13" s="712">
        <v>9253</v>
      </c>
      <c r="G13" s="702" t="s">
        <v>875</v>
      </c>
      <c r="H13" s="700" t="s">
        <v>875</v>
      </c>
      <c r="I13" s="704" t="s">
        <v>875</v>
      </c>
      <c r="J13" s="705" t="s">
        <v>875</v>
      </c>
      <c r="K13" s="329" t="s">
        <v>875</v>
      </c>
      <c r="L13" s="700" t="s">
        <v>875</v>
      </c>
      <c r="R13" s="35"/>
      <c r="S13" s="35"/>
      <c r="T13" s="32"/>
    </row>
    <row r="14" spans="1:20" ht="49.5" customHeight="1">
      <c r="A14" s="697" t="s">
        <v>540</v>
      </c>
      <c r="B14" s="698" t="s">
        <v>876</v>
      </c>
      <c r="C14" s="699" t="s">
        <v>877</v>
      </c>
      <c r="D14" s="700" t="s">
        <v>875</v>
      </c>
      <c r="E14" s="700" t="s">
        <v>875</v>
      </c>
      <c r="F14" s="712">
        <v>3750</v>
      </c>
      <c r="G14" s="702" t="s">
        <v>875</v>
      </c>
      <c r="H14" s="700" t="s">
        <v>875</v>
      </c>
      <c r="I14" s="704" t="s">
        <v>875</v>
      </c>
      <c r="J14" s="705" t="s">
        <v>875</v>
      </c>
      <c r="K14" s="329" t="s">
        <v>875</v>
      </c>
      <c r="L14" s="700" t="s">
        <v>875</v>
      </c>
      <c r="R14" s="35"/>
      <c r="S14" s="35"/>
      <c r="T14" s="32"/>
    </row>
    <row r="15" spans="1:20" ht="46.5" customHeight="1">
      <c r="A15" s="697" t="s">
        <v>540</v>
      </c>
      <c r="B15" s="698" t="s">
        <v>878</v>
      </c>
      <c r="C15" s="699" t="s">
        <v>874</v>
      </c>
      <c r="D15" s="700" t="s">
        <v>875</v>
      </c>
      <c r="E15" s="700" t="s">
        <v>875</v>
      </c>
      <c r="F15" s="712">
        <v>7650</v>
      </c>
      <c r="G15" s="702" t="s">
        <v>875</v>
      </c>
      <c r="H15" s="700" t="s">
        <v>875</v>
      </c>
      <c r="I15" s="704" t="s">
        <v>875</v>
      </c>
      <c r="J15" s="705" t="s">
        <v>875</v>
      </c>
      <c r="K15" s="329" t="s">
        <v>875</v>
      </c>
      <c r="L15" s="700" t="s">
        <v>875</v>
      </c>
      <c r="R15" s="35"/>
      <c r="S15" s="35"/>
      <c r="T15" s="32"/>
    </row>
    <row r="16" spans="1:20" ht="44.25" customHeight="1">
      <c r="A16" s="697" t="s">
        <v>540</v>
      </c>
      <c r="B16" s="698" t="s">
        <v>879</v>
      </c>
      <c r="C16" s="699" t="s">
        <v>880</v>
      </c>
      <c r="D16" s="700" t="s">
        <v>875</v>
      </c>
      <c r="E16" s="700" t="s">
        <v>875</v>
      </c>
      <c r="F16" s="712">
        <v>2500</v>
      </c>
      <c r="G16" s="702" t="s">
        <v>875</v>
      </c>
      <c r="H16" s="700" t="s">
        <v>875</v>
      </c>
      <c r="I16" s="704" t="s">
        <v>875</v>
      </c>
      <c r="J16" s="705" t="s">
        <v>875</v>
      </c>
      <c r="K16" s="329" t="s">
        <v>875</v>
      </c>
      <c r="L16" s="700" t="s">
        <v>875</v>
      </c>
      <c r="R16" s="35"/>
      <c r="S16" s="35"/>
      <c r="T16" s="32"/>
    </row>
    <row r="17" spans="1:20" ht="57">
      <c r="A17" s="697" t="s">
        <v>540</v>
      </c>
      <c r="B17" s="698" t="s">
        <v>881</v>
      </c>
      <c r="C17" s="699" t="s">
        <v>882</v>
      </c>
      <c r="D17" s="700" t="s">
        <v>875</v>
      </c>
      <c r="E17" s="700" t="s">
        <v>875</v>
      </c>
      <c r="F17" s="712">
        <v>7000</v>
      </c>
      <c r="G17" s="702" t="s">
        <v>875</v>
      </c>
      <c r="H17" s="700" t="s">
        <v>875</v>
      </c>
      <c r="I17" s="704" t="s">
        <v>875</v>
      </c>
      <c r="J17" s="705" t="s">
        <v>875</v>
      </c>
      <c r="K17" s="329" t="s">
        <v>875</v>
      </c>
      <c r="L17" s="700" t="s">
        <v>875</v>
      </c>
      <c r="R17" s="35"/>
      <c r="S17" s="35"/>
      <c r="T17" s="32"/>
    </row>
    <row r="18" spans="1:20" ht="15.75">
      <c r="A18" s="178"/>
      <c r="B18" s="179"/>
      <c r="C18" s="180"/>
      <c r="D18" s="180"/>
      <c r="E18" s="180"/>
      <c r="F18" s="181"/>
      <c r="G18" s="6"/>
      <c r="H18" s="6"/>
      <c r="I18" s="6"/>
      <c r="J18" s="6"/>
      <c r="K18" s="417"/>
      <c r="L18" s="6"/>
    </row>
    <row r="19" spans="1:20" ht="16.5">
      <c r="A19" s="347" t="s">
        <v>587</v>
      </c>
    </row>
    <row r="20" spans="1:20" ht="14.25" customHeight="1">
      <c r="A20" s="873" t="s">
        <v>588</v>
      </c>
      <c r="B20" s="873"/>
      <c r="C20" s="873"/>
      <c r="D20" s="873"/>
      <c r="E20" s="873"/>
      <c r="F20" s="873"/>
      <c r="G20" s="873"/>
      <c r="H20" s="873"/>
      <c r="I20" s="873"/>
      <c r="J20" s="873"/>
      <c r="K20" s="873"/>
      <c r="L20" s="873"/>
    </row>
    <row r="21" spans="1:20">
      <c r="A21" s="873"/>
      <c r="B21" s="873"/>
      <c r="C21" s="873"/>
      <c r="D21" s="873"/>
      <c r="E21" s="873"/>
      <c r="F21" s="873"/>
      <c r="G21" s="873"/>
      <c r="H21" s="873"/>
      <c r="I21" s="873"/>
      <c r="J21" s="873"/>
      <c r="K21" s="873"/>
      <c r="L21" s="873"/>
    </row>
    <row r="22" spans="1:20" ht="16.5">
      <c r="A22" s="347" t="s">
        <v>591</v>
      </c>
    </row>
    <row r="23" spans="1:20" ht="16.5">
      <c r="A23" s="347" t="s">
        <v>590</v>
      </c>
    </row>
    <row r="24" spans="1:20" ht="16.5">
      <c r="A24" s="347" t="s">
        <v>589</v>
      </c>
    </row>
    <row r="26" spans="1:20">
      <c r="A26" s="877" t="s">
        <v>536</v>
      </c>
      <c r="B26" s="122" t="s">
        <v>539</v>
      </c>
      <c r="C26" s="119"/>
      <c r="D26" s="119"/>
      <c r="E26" s="119"/>
      <c r="F26" s="119"/>
      <c r="G26" s="119"/>
      <c r="H26" s="119"/>
      <c r="I26" s="120"/>
    </row>
    <row r="27" spans="1:20" ht="14.1" customHeight="1">
      <c r="A27" s="878"/>
      <c r="B27" s="122" t="s">
        <v>538</v>
      </c>
      <c r="C27" s="119"/>
      <c r="D27" s="119"/>
      <c r="E27" s="119"/>
      <c r="F27" s="119"/>
      <c r="G27" s="119"/>
      <c r="H27" s="120"/>
      <c r="I27" s="120"/>
    </row>
    <row r="28" spans="1:20" ht="14.25" customHeight="1">
      <c r="A28" s="879"/>
      <c r="B28" s="874" t="s">
        <v>537</v>
      </c>
      <c r="C28" s="875"/>
      <c r="D28" s="875"/>
      <c r="E28" s="875"/>
      <c r="F28" s="875"/>
      <c r="G28" s="875"/>
      <c r="H28" s="875"/>
      <c r="I28" s="876"/>
      <c r="J28" s="416"/>
      <c r="K28" s="416"/>
      <c r="L28" s="416"/>
    </row>
  </sheetData>
  <mergeCells count="4">
    <mergeCell ref="A1:L1"/>
    <mergeCell ref="A20:L21"/>
    <mergeCell ref="B28:I28"/>
    <mergeCell ref="A26:A28"/>
  </mergeCells>
  <printOptions horizontalCentered="1" verticalCentered="1" headings="1"/>
  <pageMargins left="0" right="0" top="0.25" bottom="0.25" header="0.3" footer="0.3"/>
  <pageSetup scale="50" orientation="landscape" r:id="rId1"/>
  <customProperties>
    <customPr name="_pios_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H36"/>
  <sheetViews>
    <sheetView view="pageBreakPreview" zoomScale="60" zoomScaleNormal="100" workbookViewId="0">
      <selection activeCell="E17" sqref="E17"/>
    </sheetView>
  </sheetViews>
  <sheetFormatPr defaultColWidth="9.140625" defaultRowHeight="14.25"/>
  <cols>
    <col min="1" max="1" width="22.5703125" style="3" customWidth="1"/>
    <col min="2" max="2" width="32.140625" style="3" customWidth="1"/>
    <col min="3" max="3" width="19.42578125" style="3" customWidth="1"/>
    <col min="4" max="4" width="14.42578125" style="3" customWidth="1"/>
    <col min="5" max="5" width="27.85546875" style="3" customWidth="1"/>
    <col min="6" max="6" width="27.5703125" style="3" customWidth="1"/>
    <col min="7" max="7" width="24" style="3" customWidth="1"/>
    <col min="8" max="8" width="17.85546875" style="3" customWidth="1"/>
    <col min="9" max="16384" width="9.140625" style="3"/>
  </cols>
  <sheetData>
    <row r="1" spans="1:7" ht="15">
      <c r="A1" s="880" t="s">
        <v>211</v>
      </c>
      <c r="B1" s="880"/>
      <c r="C1" s="880"/>
      <c r="D1" s="880"/>
      <c r="E1" s="880"/>
      <c r="F1" s="880"/>
      <c r="G1" s="38"/>
    </row>
    <row r="2" spans="1:7" ht="15">
      <c r="A2" s="881" t="s">
        <v>576</v>
      </c>
      <c r="B2" s="881"/>
      <c r="C2" s="881"/>
      <c r="D2" s="881"/>
      <c r="E2" s="881"/>
      <c r="F2" s="881"/>
      <c r="G2" s="38"/>
    </row>
    <row r="3" spans="1:7" ht="15">
      <c r="A3" s="881" t="s">
        <v>96</v>
      </c>
      <c r="B3" s="881"/>
      <c r="C3" s="881"/>
      <c r="D3" s="881"/>
      <c r="E3" s="881"/>
      <c r="F3" s="881"/>
      <c r="G3" s="48"/>
    </row>
    <row r="4" spans="1:7" ht="19.350000000000001" customHeight="1">
      <c r="A4" s="886" t="s">
        <v>480</v>
      </c>
      <c r="B4" s="886"/>
      <c r="C4" s="886"/>
      <c r="D4" s="886"/>
      <c r="E4" s="886"/>
      <c r="F4" s="886"/>
      <c r="G4" s="48"/>
    </row>
    <row r="5" spans="1:7" ht="15">
      <c r="A5" s="884" t="s">
        <v>124</v>
      </c>
      <c r="B5" s="885"/>
      <c r="C5" s="885"/>
      <c r="D5" s="885"/>
      <c r="E5" s="885"/>
      <c r="F5" s="885"/>
    </row>
    <row r="6" spans="1:7">
      <c r="A6" s="882" t="s">
        <v>120</v>
      </c>
      <c r="B6" s="883"/>
      <c r="C6" s="883"/>
      <c r="D6" s="883"/>
      <c r="E6" s="883"/>
      <c r="F6" s="883"/>
    </row>
    <row r="7" spans="1:7" ht="90">
      <c r="A7" s="234" t="s">
        <v>79</v>
      </c>
      <c r="B7" s="234" t="s">
        <v>118</v>
      </c>
      <c r="C7" s="234" t="s">
        <v>80</v>
      </c>
      <c r="D7" s="234" t="s">
        <v>81</v>
      </c>
      <c r="E7" s="234" t="s">
        <v>82</v>
      </c>
      <c r="F7" s="234" t="s">
        <v>581</v>
      </c>
    </row>
    <row r="8" spans="1:7">
      <c r="A8" s="329"/>
      <c r="B8" s="58"/>
      <c r="C8" s="58"/>
      <c r="D8" s="58"/>
      <c r="E8" s="58"/>
      <c r="F8" s="58"/>
    </row>
    <row r="9" spans="1:7">
      <c r="A9" s="329"/>
      <c r="B9" s="58"/>
      <c r="C9" s="58"/>
      <c r="D9" s="58"/>
      <c r="E9" s="58"/>
      <c r="F9" s="58"/>
    </row>
    <row r="10" spans="1:7">
      <c r="A10" s="329"/>
      <c r="B10" s="58"/>
      <c r="C10" s="58"/>
      <c r="D10" s="58"/>
      <c r="E10" s="58"/>
      <c r="F10" s="58"/>
    </row>
    <row r="11" spans="1:7">
      <c r="A11" s="7"/>
      <c r="B11" s="11"/>
      <c r="C11" s="11"/>
      <c r="D11" s="44"/>
      <c r="E11" s="11"/>
      <c r="F11" s="11"/>
    </row>
    <row r="12" spans="1:7">
      <c r="A12" s="7"/>
      <c r="B12" s="11"/>
      <c r="C12" s="11"/>
      <c r="D12" s="11"/>
      <c r="E12" s="11"/>
      <c r="F12" s="11"/>
    </row>
    <row r="13" spans="1:7">
      <c r="A13" s="7"/>
      <c r="B13" s="11"/>
      <c r="C13" s="11"/>
      <c r="D13" s="11"/>
      <c r="E13" s="11"/>
      <c r="F13" s="11"/>
    </row>
    <row r="14" spans="1:7">
      <c r="A14" s="7"/>
      <c r="B14" s="11"/>
      <c r="C14" s="11"/>
      <c r="D14" s="11"/>
      <c r="E14" s="11"/>
      <c r="F14" s="11"/>
    </row>
    <row r="15" spans="1:7">
      <c r="A15" s="7"/>
      <c r="B15" s="11"/>
      <c r="C15" s="11"/>
      <c r="D15" s="11"/>
      <c r="E15" s="11"/>
      <c r="F15" s="11"/>
    </row>
    <row r="16" spans="1:7">
      <c r="A16" s="7"/>
      <c r="B16" s="11"/>
      <c r="C16" s="11"/>
      <c r="D16" s="11"/>
      <c r="E16" s="11"/>
      <c r="F16" s="44"/>
    </row>
    <row r="17" spans="1:8">
      <c r="A17" s="7"/>
      <c r="B17" s="11"/>
      <c r="C17" s="11"/>
      <c r="D17" s="11"/>
      <c r="E17" s="11"/>
      <c r="F17" s="44"/>
    </row>
    <row r="18" spans="1:8">
      <c r="A18" s="7"/>
      <c r="B18" s="11"/>
      <c r="C18" s="11"/>
      <c r="D18" s="11"/>
      <c r="E18" s="11"/>
      <c r="F18" s="44"/>
    </row>
    <row r="19" spans="1:8">
      <c r="A19" s="7"/>
      <c r="B19" s="11"/>
      <c r="C19" s="11"/>
      <c r="D19" s="11"/>
      <c r="E19" s="11"/>
      <c r="F19" s="44"/>
    </row>
    <row r="20" spans="1:8" ht="15">
      <c r="A20" s="7"/>
      <c r="B20" s="11"/>
      <c r="C20" s="11"/>
      <c r="D20" s="11"/>
      <c r="E20" s="11"/>
      <c r="F20" s="44"/>
      <c r="G20" s="38"/>
      <c r="H20" s="38"/>
    </row>
    <row r="21" spans="1:8">
      <c r="A21" s="7"/>
      <c r="B21" s="11"/>
      <c r="C21" s="11"/>
      <c r="D21" s="11"/>
      <c r="E21" s="11"/>
      <c r="F21" s="44"/>
      <c r="G21" s="2"/>
      <c r="H21" s="2"/>
    </row>
    <row r="22" spans="1:8">
      <c r="A22" s="7"/>
      <c r="B22" s="11"/>
      <c r="C22" s="11"/>
      <c r="D22" s="11"/>
      <c r="E22" s="11"/>
      <c r="F22" s="44"/>
      <c r="G22" s="2"/>
      <c r="H22" s="2"/>
    </row>
    <row r="23" spans="1:8" ht="15">
      <c r="A23" s="7"/>
      <c r="B23" s="11"/>
      <c r="C23" s="11"/>
      <c r="D23" s="11"/>
      <c r="E23" s="11"/>
      <c r="F23" s="44"/>
      <c r="G23" s="39"/>
      <c r="H23" s="39"/>
    </row>
    <row r="25" spans="1:8" ht="12" customHeight="1">
      <c r="B25" s="39"/>
      <c r="C25" s="39"/>
      <c r="D25" s="39"/>
      <c r="E25" s="39"/>
      <c r="F25" s="39"/>
    </row>
    <row r="26" spans="1:8" ht="11.25" customHeight="1"/>
    <row r="27" spans="1:8" ht="60">
      <c r="A27" s="234" t="s">
        <v>19</v>
      </c>
      <c r="B27" s="234" t="s">
        <v>121</v>
      </c>
      <c r="C27" s="234" t="s">
        <v>83</v>
      </c>
      <c r="D27" s="234" t="s">
        <v>84</v>
      </c>
      <c r="E27" s="234" t="s">
        <v>582</v>
      </c>
    </row>
    <row r="28" spans="1:8">
      <c r="A28" s="1"/>
      <c r="B28" s="1"/>
      <c r="C28" s="1"/>
      <c r="D28" s="1"/>
      <c r="E28" s="1"/>
    </row>
    <row r="29" spans="1:8">
      <c r="A29" s="7"/>
      <c r="B29" s="168"/>
      <c r="C29" s="51"/>
      <c r="D29" s="80"/>
      <c r="E29" s="80"/>
    </row>
    <row r="30" spans="1:8">
      <c r="A30" s="7"/>
      <c r="B30" s="51"/>
      <c r="C30" s="51"/>
      <c r="D30" s="52"/>
      <c r="E30" s="52"/>
    </row>
    <row r="31" spans="1:8">
      <c r="A31" s="7"/>
      <c r="B31" s="27"/>
      <c r="C31" s="27"/>
      <c r="D31" s="80"/>
      <c r="E31" s="80"/>
    </row>
    <row r="32" spans="1:8">
      <c r="A32" s="7"/>
      <c r="B32" s="27"/>
      <c r="C32" s="27"/>
      <c r="D32" s="80"/>
      <c r="E32" s="80"/>
    </row>
    <row r="33" spans="1:5" s="139" customFormat="1">
      <c r="A33" s="8"/>
      <c r="B33" s="176"/>
      <c r="C33" s="176"/>
      <c r="D33" s="177"/>
      <c r="E33" s="177"/>
    </row>
    <row r="34" spans="1:5">
      <c r="A34" s="65" t="s">
        <v>596</v>
      </c>
      <c r="B34" s="65"/>
      <c r="C34" s="65"/>
      <c r="D34" s="65"/>
      <c r="E34" s="65"/>
    </row>
    <row r="35" spans="1:5">
      <c r="A35" s="65" t="s">
        <v>351</v>
      </c>
      <c r="B35" s="65"/>
      <c r="C35" s="65"/>
      <c r="D35" s="65"/>
      <c r="E35" s="65"/>
    </row>
    <row r="36" spans="1:5">
      <c r="A36" s="65" t="s">
        <v>597</v>
      </c>
      <c r="B36" s="65"/>
      <c r="C36" s="65"/>
      <c r="D36" s="65"/>
      <c r="E36" s="65"/>
    </row>
  </sheetData>
  <mergeCells count="6">
    <mergeCell ref="A1:F1"/>
    <mergeCell ref="A2:F2"/>
    <mergeCell ref="A6:F6"/>
    <mergeCell ref="A5:F5"/>
    <mergeCell ref="A3:F3"/>
    <mergeCell ref="A4:F4"/>
  </mergeCells>
  <phoneticPr fontId="7" type="noConversion"/>
  <printOptions horizontalCentered="1" verticalCentered="1" headings="1"/>
  <pageMargins left="0.5" right="0.5" top="0.75" bottom="0.75" header="0.5" footer="0.5"/>
  <pageSetup scale="79" firstPageNumber="93" orientation="landscape" useFirstPageNumber="1" r:id="rId1"/>
  <headerFooter scaleWithDoc="0" alignWithMargins="0"/>
  <customProperties>
    <customPr name="_pios_id" r:id="rId2"/>
  </customPropertie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I106"/>
  <sheetViews>
    <sheetView topLeftCell="A25" zoomScaleNormal="100" zoomScalePageLayoutView="75" workbookViewId="0">
      <selection activeCell="O16" sqref="O16"/>
    </sheetView>
  </sheetViews>
  <sheetFormatPr defaultColWidth="9.140625" defaultRowHeight="14.25"/>
  <cols>
    <col min="1" max="1" width="28.42578125" style="40" customWidth="1"/>
    <col min="2" max="2" width="11" style="5" customWidth="1"/>
    <col min="3" max="3" width="11" style="41" customWidth="1"/>
    <col min="4" max="4" width="15.42578125" style="41" customWidth="1"/>
    <col min="5" max="5" width="16" style="41" customWidth="1"/>
    <col min="6" max="6" width="11.140625" style="5" customWidth="1"/>
    <col min="7" max="7" width="22.42578125" style="10" customWidth="1"/>
    <col min="8" max="8" width="19.85546875" style="10" customWidth="1"/>
    <col min="9" max="16384" width="9.140625" style="5"/>
  </cols>
  <sheetData>
    <row r="1" spans="1:9" s="4" customFormat="1" ht="15.75" customHeight="1">
      <c r="A1" s="888" t="s">
        <v>732</v>
      </c>
      <c r="B1" s="888"/>
      <c r="C1" s="888"/>
      <c r="D1" s="888"/>
      <c r="E1" s="888"/>
      <c r="F1" s="888"/>
      <c r="G1" s="888"/>
      <c r="H1" s="888"/>
    </row>
    <row r="2" spans="1:9" s="4" customFormat="1" ht="15">
      <c r="A2" s="888" t="s">
        <v>577</v>
      </c>
      <c r="B2" s="888"/>
      <c r="C2" s="888"/>
      <c r="D2" s="888"/>
      <c r="E2" s="888"/>
      <c r="F2" s="888"/>
      <c r="G2" s="888"/>
      <c r="H2" s="888"/>
    </row>
    <row r="3" spans="1:9" s="4" customFormat="1" ht="15">
      <c r="A3" s="888" t="s">
        <v>212</v>
      </c>
      <c r="B3" s="803"/>
      <c r="C3" s="803"/>
      <c r="D3" s="803"/>
      <c r="E3" s="803"/>
      <c r="F3" s="803"/>
      <c r="G3" s="803"/>
      <c r="H3" s="803"/>
    </row>
    <row r="4" spans="1:9">
      <c r="A4" s="889" t="s">
        <v>480</v>
      </c>
      <c r="B4" s="890"/>
      <c r="C4" s="890"/>
      <c r="D4" s="890"/>
      <c r="E4" s="890"/>
      <c r="F4" s="890"/>
      <c r="G4" s="890"/>
      <c r="H4" s="890"/>
    </row>
    <row r="5" spans="1:9" ht="15">
      <c r="A5" s="562"/>
      <c r="B5" s="563"/>
      <c r="C5" s="887" t="s">
        <v>21</v>
      </c>
      <c r="D5" s="887"/>
      <c r="E5" s="887"/>
      <c r="F5" s="564"/>
      <c r="G5" s="565"/>
      <c r="H5" s="565"/>
    </row>
    <row r="6" spans="1:9" ht="45.75" customHeight="1">
      <c r="A6" s="561" t="s">
        <v>75</v>
      </c>
      <c r="B6" s="561" t="s">
        <v>65</v>
      </c>
      <c r="C6" s="566" t="s">
        <v>76</v>
      </c>
      <c r="D6" s="566" t="s">
        <v>77</v>
      </c>
      <c r="E6" s="566" t="s">
        <v>78</v>
      </c>
      <c r="F6" s="566" t="s">
        <v>116</v>
      </c>
      <c r="G6" s="567" t="s">
        <v>93</v>
      </c>
      <c r="H6" s="567" t="s">
        <v>117</v>
      </c>
    </row>
    <row r="7" spans="1:9" ht="14.25" customHeight="1">
      <c r="A7" s="568" t="s">
        <v>556</v>
      </c>
      <c r="B7" s="571">
        <v>4</v>
      </c>
      <c r="C7" s="653">
        <v>0.62304959980796593</v>
      </c>
      <c r="D7" s="653">
        <v>2.8</v>
      </c>
      <c r="E7" s="654">
        <v>0.41252354684294945</v>
      </c>
      <c r="F7" s="652">
        <v>48</v>
      </c>
      <c r="G7" s="657">
        <v>5441.29</v>
      </c>
      <c r="H7" s="687">
        <v>2513.3531560221286</v>
      </c>
      <c r="I7" s="6"/>
    </row>
    <row r="8" spans="1:9" ht="14.25" customHeight="1">
      <c r="A8" s="568" t="s">
        <v>556</v>
      </c>
      <c r="B8" s="571">
        <v>5</v>
      </c>
      <c r="C8" s="653">
        <v>0.65676726385655815</v>
      </c>
      <c r="D8" s="653">
        <v>2.95</v>
      </c>
      <c r="E8" s="654">
        <v>0.43572260650268591</v>
      </c>
      <c r="F8" s="652">
        <v>220</v>
      </c>
      <c r="G8" s="657">
        <v>23192.640000000036</v>
      </c>
      <c r="H8" s="687">
        <v>11996.675813754538</v>
      </c>
      <c r="I8" s="6"/>
    </row>
    <row r="9" spans="1:9" ht="14.25" customHeight="1">
      <c r="A9" s="568" t="s">
        <v>556</v>
      </c>
      <c r="B9" s="571">
        <v>6</v>
      </c>
      <c r="C9" s="653">
        <v>2.2628927388291819E-2</v>
      </c>
      <c r="D9" s="653">
        <v>9.8960988651370513E-2</v>
      </c>
      <c r="E9" s="654">
        <v>1.4465724443928612E-2</v>
      </c>
      <c r="F9" s="652">
        <v>601</v>
      </c>
      <c r="G9" s="657">
        <v>102155.09999999987</v>
      </c>
      <c r="H9" s="687">
        <v>837.93930109243706</v>
      </c>
      <c r="I9" s="6"/>
    </row>
    <row r="10" spans="1:9" ht="14.25" customHeight="1">
      <c r="A10" s="568" t="s">
        <v>556</v>
      </c>
      <c r="B10" s="571">
        <v>7</v>
      </c>
      <c r="C10" s="658" t="s">
        <v>481</v>
      </c>
      <c r="D10" s="658" t="s">
        <v>481</v>
      </c>
      <c r="E10" s="658" t="s">
        <v>481</v>
      </c>
      <c r="F10" s="658" t="s">
        <v>481</v>
      </c>
      <c r="G10" s="658" t="s">
        <v>481</v>
      </c>
      <c r="H10" s="688" t="s">
        <v>481</v>
      </c>
      <c r="I10" s="6"/>
    </row>
    <row r="11" spans="1:9" ht="14.25" customHeight="1">
      <c r="A11" s="568" t="s">
        <v>556</v>
      </c>
      <c r="B11" s="571">
        <v>8</v>
      </c>
      <c r="C11" s="653">
        <v>4.4600830494148418E-2</v>
      </c>
      <c r="D11" s="653">
        <v>0.19584161073218453</v>
      </c>
      <c r="E11" s="717">
        <v>2.8547487059228136E-2</v>
      </c>
      <c r="F11" s="652">
        <v>2124</v>
      </c>
      <c r="G11" s="657">
        <v>466011.31000000052</v>
      </c>
      <c r="H11" s="687">
        <v>7677.6246556001406</v>
      </c>
      <c r="I11" s="6"/>
    </row>
    <row r="12" spans="1:9" ht="14.25" customHeight="1">
      <c r="A12" s="568" t="s">
        <v>556</v>
      </c>
      <c r="B12" s="571">
        <v>9</v>
      </c>
      <c r="C12" s="653">
        <v>5.7233106563829225E-2</v>
      </c>
      <c r="D12" s="653">
        <v>0.25189851047599476</v>
      </c>
      <c r="E12" s="654">
        <v>3.6659627505886326E-2</v>
      </c>
      <c r="F12" s="652">
        <v>3315</v>
      </c>
      <c r="G12" s="657">
        <v>608627.84000000067</v>
      </c>
      <c r="H12" s="687">
        <v>13009.824830050444</v>
      </c>
      <c r="I12" s="6"/>
    </row>
    <row r="13" spans="1:9" ht="14.25" customHeight="1">
      <c r="A13" s="568" t="s">
        <v>556</v>
      </c>
      <c r="B13" s="571">
        <v>10</v>
      </c>
      <c r="C13" s="653">
        <v>0.41340472756497304</v>
      </c>
      <c r="D13" s="653">
        <v>1.85</v>
      </c>
      <c r="E13" s="654">
        <v>0.27034341593035</v>
      </c>
      <c r="F13" s="652">
        <v>1265</v>
      </c>
      <c r="G13" s="657">
        <v>182117.84000000075</v>
      </c>
      <c r="H13" s="687">
        <v>40892.078211751388</v>
      </c>
      <c r="I13" s="6"/>
    </row>
    <row r="14" spans="1:9" ht="14.25" customHeight="1">
      <c r="A14" s="568" t="s">
        <v>556</v>
      </c>
      <c r="B14" s="571">
        <v>13</v>
      </c>
      <c r="C14" s="653">
        <v>0.61187017539787081</v>
      </c>
      <c r="D14" s="653">
        <v>2.74</v>
      </c>
      <c r="E14" s="654">
        <v>0.40485221125104021</v>
      </c>
      <c r="F14" s="652">
        <v>327</v>
      </c>
      <c r="G14" s="657">
        <v>47284.910000000054</v>
      </c>
      <c r="H14" s="687">
        <v>21039.727905078245</v>
      </c>
    </row>
    <row r="15" spans="1:9" ht="14.25" customHeight="1">
      <c r="A15" s="568" t="s">
        <v>556</v>
      </c>
      <c r="B15" s="571">
        <v>14</v>
      </c>
      <c r="C15" s="653">
        <v>0.63113264056076468</v>
      </c>
      <c r="D15" s="653">
        <v>2.83</v>
      </c>
      <c r="E15" s="654">
        <v>0.41807650234459792</v>
      </c>
      <c r="F15" s="652">
        <v>401</v>
      </c>
      <c r="G15" s="657">
        <v>68198.309999999954</v>
      </c>
      <c r="H15" s="687">
        <v>32365.153766598818</v>
      </c>
      <c r="I15" s="6"/>
    </row>
    <row r="16" spans="1:9" ht="14.25" customHeight="1">
      <c r="A16" s="568" t="s">
        <v>556</v>
      </c>
      <c r="B16" s="571">
        <v>15</v>
      </c>
      <c r="C16" s="653">
        <v>2.8771451906265063E-2</v>
      </c>
      <c r="D16" s="653">
        <v>0.12596610381784826</v>
      </c>
      <c r="E16" s="654">
        <v>1.83988775650595E-2</v>
      </c>
      <c r="F16" s="652">
        <v>463</v>
      </c>
      <c r="G16" s="657">
        <v>68414.740000000151</v>
      </c>
      <c r="H16" s="687">
        <v>717.25993049694625</v>
      </c>
      <c r="I16" s="6"/>
    </row>
    <row r="17" spans="1:9" ht="14.25" customHeight="1">
      <c r="A17" s="568" t="s">
        <v>556</v>
      </c>
      <c r="B17" s="571">
        <v>16</v>
      </c>
      <c r="C17" s="653">
        <v>0.36547328155000663</v>
      </c>
      <c r="D17" s="653">
        <v>1.7060761363551686</v>
      </c>
      <c r="E17" s="654">
        <v>0.23832739155908519</v>
      </c>
      <c r="F17" s="652">
        <v>177</v>
      </c>
      <c r="G17" s="657">
        <v>24429.770000000008</v>
      </c>
      <c r="H17" s="687">
        <v>4570.014675952466</v>
      </c>
    </row>
    <row r="18" spans="1:9" ht="14.25" customHeight="1">
      <c r="A18" s="568" t="s">
        <v>557</v>
      </c>
      <c r="B18" s="571">
        <v>4</v>
      </c>
      <c r="C18" s="653">
        <v>0.54692519343992541</v>
      </c>
      <c r="D18" s="653">
        <v>2.4504179305042499</v>
      </c>
      <c r="E18" s="654">
        <v>0.3604878967100707</v>
      </c>
      <c r="F18" s="652">
        <v>28</v>
      </c>
      <c r="G18" s="657">
        <v>4244.47</v>
      </c>
      <c r="H18" s="687">
        <v>1519.6202472760356</v>
      </c>
      <c r="I18" s="6"/>
    </row>
    <row r="19" spans="1:9" ht="14.25" customHeight="1">
      <c r="A19" s="568" t="s">
        <v>557</v>
      </c>
      <c r="B19" s="571">
        <v>5</v>
      </c>
      <c r="C19" s="653">
        <v>0.56966818186518475</v>
      </c>
      <c r="D19" s="653">
        <v>2.5534445414753617</v>
      </c>
      <c r="E19" s="654">
        <v>0.3759848698464065</v>
      </c>
      <c r="F19" s="652">
        <v>134</v>
      </c>
      <c r="G19" s="657">
        <v>17781.509999999998</v>
      </c>
      <c r="H19" s="687">
        <v>6871.1332521083268</v>
      </c>
    </row>
    <row r="20" spans="1:9" ht="14.25" customHeight="1">
      <c r="A20" s="568" t="s">
        <v>557</v>
      </c>
      <c r="B20" s="571">
        <v>6</v>
      </c>
      <c r="C20" s="653">
        <v>0.60502666962113094</v>
      </c>
      <c r="D20" s="653">
        <v>2.7138011399565114</v>
      </c>
      <c r="E20" s="654">
        <v>0.40016122094753709</v>
      </c>
      <c r="F20" s="652">
        <v>466</v>
      </c>
      <c r="G20" s="657">
        <v>65844.59</v>
      </c>
      <c r="H20" s="687">
        <v>28635.660320934239</v>
      </c>
    </row>
    <row r="21" spans="1:9" ht="14.25" customHeight="1">
      <c r="A21" s="568" t="s">
        <v>557</v>
      </c>
      <c r="B21" s="571">
        <v>7</v>
      </c>
      <c r="C21" s="658" t="s">
        <v>481</v>
      </c>
      <c r="D21" s="658" t="s">
        <v>481</v>
      </c>
      <c r="E21" s="658" t="s">
        <v>481</v>
      </c>
      <c r="F21" s="658" t="s">
        <v>481</v>
      </c>
      <c r="G21" s="658" t="s">
        <v>481</v>
      </c>
      <c r="H21" s="688" t="s">
        <v>481</v>
      </c>
    </row>
    <row r="22" spans="1:9" ht="12" customHeight="1">
      <c r="A22" s="568" t="s">
        <v>557</v>
      </c>
      <c r="B22" s="571">
        <v>8</v>
      </c>
      <c r="C22" s="653">
        <v>6.6393104687452867E-2</v>
      </c>
      <c r="D22" s="658">
        <v>0.29470893350383504</v>
      </c>
      <c r="E22" s="654">
        <v>4.2549340839312166E-2</v>
      </c>
      <c r="F22" s="652">
        <v>674</v>
      </c>
      <c r="G22" s="657">
        <v>89107.859999999811</v>
      </c>
      <c r="H22" s="687">
        <v>2227.4819555015315</v>
      </c>
      <c r="I22" s="6"/>
    </row>
    <row r="23" spans="1:9" ht="12" customHeight="1">
      <c r="A23" s="568" t="s">
        <v>557</v>
      </c>
      <c r="B23" s="571">
        <v>9</v>
      </c>
      <c r="C23" s="653">
        <v>0.15434900088556119</v>
      </c>
      <c r="D23" s="653">
        <v>0.68629552002734406</v>
      </c>
      <c r="E23" s="717">
        <v>9.9421430937874242E-2</v>
      </c>
      <c r="F23" s="652">
        <v>570</v>
      </c>
      <c r="G23" s="657">
        <v>87348.419999999867</v>
      </c>
      <c r="H23" s="687">
        <v>5504.156658867495</v>
      </c>
    </row>
    <row r="24" spans="1:9" ht="12" customHeight="1">
      <c r="A24" s="568" t="s">
        <v>557</v>
      </c>
      <c r="B24" s="571">
        <v>10</v>
      </c>
      <c r="C24" s="653">
        <v>0.59400762499312443</v>
      </c>
      <c r="D24" s="653">
        <v>2.663804258379002</v>
      </c>
      <c r="E24" s="654">
        <v>0.39261605760493568</v>
      </c>
      <c r="F24" s="652">
        <v>2156</v>
      </c>
      <c r="G24" s="657">
        <v>327214.29000000138</v>
      </c>
      <c r="H24" s="687">
        <v>137161.99347059359</v>
      </c>
    </row>
    <row r="25" spans="1:9" ht="12" customHeight="1">
      <c r="A25" s="568" t="s">
        <v>557</v>
      </c>
      <c r="B25" s="571">
        <v>13</v>
      </c>
      <c r="C25" s="653">
        <v>0.47555037770011244</v>
      </c>
      <c r="D25" s="653">
        <v>2.1276785884073157</v>
      </c>
      <c r="E25" s="654">
        <v>0.31212348969291215</v>
      </c>
      <c r="F25" s="652">
        <v>234</v>
      </c>
      <c r="G25" s="657">
        <v>47812.680000000008</v>
      </c>
      <c r="H25" s="687">
        <v>13412.605784541169</v>
      </c>
    </row>
    <row r="26" spans="1:9" ht="12" customHeight="1">
      <c r="A26" s="568" t="s">
        <v>557</v>
      </c>
      <c r="B26" s="571">
        <v>14</v>
      </c>
      <c r="C26" s="653">
        <v>0.48324722365615908</v>
      </c>
      <c r="D26" s="653">
        <v>2.1624387607530373</v>
      </c>
      <c r="E26" s="654">
        <v>0.3173193576036501</v>
      </c>
      <c r="F26" s="652">
        <v>474</v>
      </c>
      <c r="G26" s="657">
        <v>118757.73999999998</v>
      </c>
      <c r="H26" s="687">
        <v>34218.410904511336</v>
      </c>
    </row>
    <row r="27" spans="1:9" ht="12" customHeight="1">
      <c r="A27" s="568" t="s">
        <v>557</v>
      </c>
      <c r="B27" s="571">
        <v>15</v>
      </c>
      <c r="C27" s="653">
        <v>0</v>
      </c>
      <c r="D27" s="653">
        <v>0</v>
      </c>
      <c r="E27" s="718">
        <v>0</v>
      </c>
      <c r="F27" s="652">
        <v>522</v>
      </c>
      <c r="G27" s="657">
        <v>94969.349999999977</v>
      </c>
      <c r="H27" s="687">
        <v>0</v>
      </c>
    </row>
    <row r="28" spans="1:9" ht="12" customHeight="1">
      <c r="A28" s="568" t="s">
        <v>557</v>
      </c>
      <c r="B28" s="571">
        <v>16</v>
      </c>
      <c r="C28" s="653">
        <v>0.50530058216146334</v>
      </c>
      <c r="D28" s="653">
        <v>2.2599999999999998</v>
      </c>
      <c r="E28" s="654">
        <v>0.33223297719647782</v>
      </c>
      <c r="F28" s="652">
        <v>87</v>
      </c>
      <c r="G28" s="657">
        <v>20130.079999999994</v>
      </c>
      <c r="H28" s="687">
        <v>6258.131622523787</v>
      </c>
    </row>
    <row r="29" spans="1:9" ht="12" customHeight="1">
      <c r="A29" s="568" t="s">
        <v>558</v>
      </c>
      <c r="B29" s="571">
        <v>4</v>
      </c>
      <c r="C29" s="653">
        <v>0.41025125935573725</v>
      </c>
      <c r="D29" s="653">
        <v>1.8331952109936536</v>
      </c>
      <c r="E29" s="654">
        <v>0.26823149888982883</v>
      </c>
      <c r="F29" s="652">
        <v>180</v>
      </c>
      <c r="G29" s="657">
        <v>43557.42</v>
      </c>
      <c r="H29" s="687">
        <v>9666.7429077774195</v>
      </c>
    </row>
    <row r="30" spans="1:9" ht="12" customHeight="1">
      <c r="A30" s="568" t="s">
        <v>558</v>
      </c>
      <c r="B30" s="571">
        <v>5</v>
      </c>
      <c r="C30" s="653">
        <v>0.38582317880874767</v>
      </c>
      <c r="D30" s="653">
        <v>1.7232221597558759</v>
      </c>
      <c r="E30" s="654">
        <v>0.25189819215382253</v>
      </c>
      <c r="F30" s="652">
        <v>1208</v>
      </c>
      <c r="G30" s="657">
        <v>315849.35999999987</v>
      </c>
      <c r="H30" s="687">
        <v>63938.894596207276</v>
      </c>
    </row>
    <row r="31" spans="1:9" ht="12" customHeight="1">
      <c r="A31" s="568" t="s">
        <v>558</v>
      </c>
      <c r="B31" s="571">
        <v>6</v>
      </c>
      <c r="C31" s="653">
        <v>2.6158349698850086E-2</v>
      </c>
      <c r="D31" s="653">
        <v>0.11602295907100045</v>
      </c>
      <c r="E31" s="654">
        <v>1.6725328504187387E-2</v>
      </c>
      <c r="F31" s="652">
        <v>2558</v>
      </c>
      <c r="G31" s="657">
        <v>763892.13999999792</v>
      </c>
      <c r="H31" s="687">
        <v>7265.0323701666948</v>
      </c>
    </row>
    <row r="32" spans="1:9" ht="12" customHeight="1">
      <c r="A32" s="568" t="s">
        <v>558</v>
      </c>
      <c r="B32" s="571">
        <v>7</v>
      </c>
      <c r="C32" s="658" t="s">
        <v>481</v>
      </c>
      <c r="D32" s="658" t="s">
        <v>481</v>
      </c>
      <c r="E32" s="658" t="s">
        <v>481</v>
      </c>
      <c r="F32" s="658" t="s">
        <v>481</v>
      </c>
      <c r="G32" s="658" t="s">
        <v>481</v>
      </c>
      <c r="H32" s="688" t="s">
        <v>481</v>
      </c>
    </row>
    <row r="33" spans="1:8" ht="12" customHeight="1">
      <c r="A33" s="568" t="s">
        <v>558</v>
      </c>
      <c r="B33" s="571">
        <v>8</v>
      </c>
      <c r="C33" s="653">
        <v>3.1208648358943786E-2</v>
      </c>
      <c r="D33" s="658">
        <v>0.13843656286605602</v>
      </c>
      <c r="E33" s="654">
        <v>1.9960221849889031E-2</v>
      </c>
      <c r="F33" s="652">
        <v>10786</v>
      </c>
      <c r="G33" s="657">
        <v>3323509.919999985</v>
      </c>
      <c r="H33" s="687">
        <v>37874.216090937676</v>
      </c>
    </row>
    <row r="34" spans="1:8" ht="12" customHeight="1">
      <c r="A34" s="568" t="s">
        <v>558</v>
      </c>
      <c r="B34" s="571">
        <v>9</v>
      </c>
      <c r="C34" s="653">
        <v>4.358143024035345E-2</v>
      </c>
      <c r="D34" s="653">
        <v>0.19336633132491302</v>
      </c>
      <c r="E34" s="654">
        <v>2.7893367210613099E-2</v>
      </c>
      <c r="F34" s="652">
        <v>8974</v>
      </c>
      <c r="G34" s="657">
        <v>2765836.5299999984</v>
      </c>
      <c r="H34" s="687">
        <v>44486.846591997215</v>
      </c>
    </row>
    <row r="35" spans="1:8" ht="12" customHeight="1">
      <c r="A35" s="568" t="s">
        <v>558</v>
      </c>
      <c r="B35" s="571">
        <v>10</v>
      </c>
      <c r="C35" s="653">
        <v>0.24416761926890337</v>
      </c>
      <c r="D35" s="653">
        <v>1.0875502428648456</v>
      </c>
      <c r="E35" s="717">
        <v>0.15809893203957395</v>
      </c>
      <c r="F35" s="652">
        <v>10166</v>
      </c>
      <c r="G35" s="657">
        <v>2536366.1400000006</v>
      </c>
      <c r="H35" s="687">
        <v>276652.7837983183</v>
      </c>
    </row>
    <row r="36" spans="1:8" ht="12" customHeight="1">
      <c r="A36" s="568" t="s">
        <v>558</v>
      </c>
      <c r="B36" s="571">
        <v>13</v>
      </c>
      <c r="C36" s="653">
        <v>0.30146169664916367</v>
      </c>
      <c r="D36" s="653">
        <v>1.3442343836018444</v>
      </c>
      <c r="E36" s="654">
        <v>0.19585010531327521</v>
      </c>
      <c r="F36" s="652">
        <v>3858</v>
      </c>
      <c r="G36" s="657">
        <v>1579536.73</v>
      </c>
      <c r="H36" s="687">
        <v>226315.80203526281</v>
      </c>
    </row>
    <row r="37" spans="1:8" ht="12" customHeight="1">
      <c r="A37" s="568" t="s">
        <v>558</v>
      </c>
      <c r="B37" s="571">
        <v>14</v>
      </c>
      <c r="C37" s="653">
        <v>0.46027974030532914</v>
      </c>
      <c r="D37" s="653">
        <v>2.0587447461539572</v>
      </c>
      <c r="E37" s="654">
        <v>0.30182878096364862</v>
      </c>
      <c r="F37" s="652">
        <v>2860</v>
      </c>
      <c r="G37" s="657">
        <v>799830.40000000084</v>
      </c>
      <c r="H37" s="687">
        <v>212668.34397110323</v>
      </c>
    </row>
    <row r="38" spans="1:8" ht="12" customHeight="1">
      <c r="A38" s="568" t="s">
        <v>558</v>
      </c>
      <c r="B38" s="571">
        <v>15</v>
      </c>
      <c r="C38" s="653">
        <v>0</v>
      </c>
      <c r="D38" s="653">
        <v>0</v>
      </c>
      <c r="E38" s="659">
        <v>0</v>
      </c>
      <c r="F38" s="652">
        <v>3054</v>
      </c>
      <c r="G38" s="657">
        <v>708271.48</v>
      </c>
      <c r="H38" s="687">
        <v>0</v>
      </c>
    </row>
    <row r="39" spans="1:8" ht="12" customHeight="1">
      <c r="A39" s="568" t="s">
        <v>558</v>
      </c>
      <c r="B39" s="571">
        <v>16</v>
      </c>
      <c r="C39" s="653">
        <v>0.21142770617451742</v>
      </c>
      <c r="D39" s="653">
        <v>0.94112691779359381</v>
      </c>
      <c r="E39" s="654">
        <v>0.14027909319629991</v>
      </c>
      <c r="F39" s="652">
        <v>1382</v>
      </c>
      <c r="G39" s="657">
        <v>417341.16000000015</v>
      </c>
      <c r="H39" s="687">
        <v>38108.655261884844</v>
      </c>
    </row>
    <row r="40" spans="1:8" ht="12" customHeight="1">
      <c r="A40" s="569" t="s">
        <v>562</v>
      </c>
      <c r="B40" s="571">
        <v>4</v>
      </c>
      <c r="C40" s="658" t="s">
        <v>481</v>
      </c>
      <c r="D40" s="658" t="s">
        <v>481</v>
      </c>
      <c r="E40" s="658" t="s">
        <v>481</v>
      </c>
      <c r="F40" s="658" t="s">
        <v>481</v>
      </c>
      <c r="G40" s="658" t="s">
        <v>481</v>
      </c>
      <c r="H40" s="688" t="s">
        <v>481</v>
      </c>
    </row>
    <row r="41" spans="1:8" ht="12" customHeight="1">
      <c r="A41" s="569" t="s">
        <v>562</v>
      </c>
      <c r="B41" s="571">
        <v>5</v>
      </c>
      <c r="C41" s="658" t="s">
        <v>481</v>
      </c>
      <c r="D41" s="658" t="s">
        <v>481</v>
      </c>
      <c r="E41" s="658" t="s">
        <v>481</v>
      </c>
      <c r="F41" s="658" t="s">
        <v>481</v>
      </c>
      <c r="G41" s="658" t="s">
        <v>481</v>
      </c>
      <c r="H41" s="688" t="s">
        <v>481</v>
      </c>
    </row>
    <row r="42" spans="1:8" ht="12" customHeight="1">
      <c r="A42" s="569" t="s">
        <v>562</v>
      </c>
      <c r="B42" s="571">
        <v>6</v>
      </c>
      <c r="C42" s="653">
        <v>0.54</v>
      </c>
      <c r="D42" s="653">
        <v>0.44068548787764561</v>
      </c>
      <c r="E42" s="654">
        <v>0.36</v>
      </c>
      <c r="F42" s="652">
        <v>10</v>
      </c>
      <c r="G42" s="657">
        <v>6495.9999999999991</v>
      </c>
      <c r="H42" s="687">
        <v>2216.5342534330734</v>
      </c>
    </row>
    <row r="43" spans="1:8" ht="12" customHeight="1">
      <c r="A43" s="569" t="s">
        <v>562</v>
      </c>
      <c r="B43" s="571">
        <v>7</v>
      </c>
      <c r="C43" s="658" t="s">
        <v>481</v>
      </c>
      <c r="D43" s="658" t="s">
        <v>481</v>
      </c>
      <c r="E43" s="658" t="s">
        <v>481</v>
      </c>
      <c r="F43" s="658" t="s">
        <v>481</v>
      </c>
      <c r="G43" s="658" t="s">
        <v>481</v>
      </c>
      <c r="H43" s="688" t="s">
        <v>481</v>
      </c>
    </row>
    <row r="44" spans="1:8" ht="12" customHeight="1">
      <c r="A44" s="569" t="s">
        <v>562</v>
      </c>
      <c r="B44" s="571">
        <v>8</v>
      </c>
      <c r="C44" s="653">
        <v>0.51353978398246358</v>
      </c>
      <c r="D44" s="653">
        <v>0.41882368071252285</v>
      </c>
      <c r="E44" s="654">
        <v>0.34335634489496436</v>
      </c>
      <c r="F44" s="652">
        <v>59</v>
      </c>
      <c r="G44" s="657">
        <v>41592.520000000011</v>
      </c>
      <c r="H44" s="687">
        <v>13082.237710480951</v>
      </c>
    </row>
    <row r="45" spans="1:8" ht="12" customHeight="1">
      <c r="A45" s="569" t="s">
        <v>562</v>
      </c>
      <c r="B45" s="571">
        <v>9</v>
      </c>
      <c r="C45" s="653">
        <v>0.48330468259848558</v>
      </c>
      <c r="D45" s="653">
        <v>0.4</v>
      </c>
      <c r="E45" s="654">
        <v>0.32255475726312255</v>
      </c>
      <c r="F45" s="652">
        <v>55</v>
      </c>
      <c r="G45" s="657">
        <v>43271.399999999994</v>
      </c>
      <c r="H45" s="687">
        <v>12252.089643439176</v>
      </c>
    </row>
    <row r="46" spans="1:8" ht="12" customHeight="1">
      <c r="A46" s="569" t="s">
        <v>562</v>
      </c>
      <c r="B46" s="571">
        <v>10</v>
      </c>
      <c r="C46" s="653">
        <v>0.29018843557436003</v>
      </c>
      <c r="D46" s="653">
        <v>0.24</v>
      </c>
      <c r="E46" s="654">
        <v>0.19145184517344588</v>
      </c>
      <c r="F46" s="652">
        <v>2</v>
      </c>
      <c r="G46" s="657">
        <v>2874.48</v>
      </c>
      <c r="H46" s="687">
        <v>382.47326995821157</v>
      </c>
    </row>
    <row r="47" spans="1:8" ht="12" customHeight="1">
      <c r="A47" s="569" t="s">
        <v>562</v>
      </c>
      <c r="B47" s="571">
        <v>13</v>
      </c>
      <c r="C47" s="653">
        <v>0.32056007552385263</v>
      </c>
      <c r="D47" s="653">
        <v>0.26</v>
      </c>
      <c r="E47" s="654">
        <v>0.21187118950997511</v>
      </c>
      <c r="F47" s="652">
        <v>2</v>
      </c>
      <c r="G47" s="657">
        <v>2300.2799999999997</v>
      </c>
      <c r="H47" s="687">
        <v>350.07104941357892</v>
      </c>
    </row>
    <row r="48" spans="1:8" ht="12" customHeight="1">
      <c r="A48" s="569" t="s">
        <v>562</v>
      </c>
      <c r="B48" s="571">
        <v>14</v>
      </c>
      <c r="C48" s="658" t="s">
        <v>481</v>
      </c>
      <c r="D48" s="658" t="s">
        <v>481</v>
      </c>
      <c r="E48" s="658" t="s">
        <v>481</v>
      </c>
      <c r="F48" s="658" t="s">
        <v>481</v>
      </c>
      <c r="G48" s="658" t="s">
        <v>481</v>
      </c>
      <c r="H48" s="688" t="s">
        <v>481</v>
      </c>
    </row>
    <row r="49" spans="1:9">
      <c r="A49" s="569" t="s">
        <v>562</v>
      </c>
      <c r="B49" s="571">
        <v>15</v>
      </c>
      <c r="C49" s="653">
        <v>0.13755527708665544</v>
      </c>
      <c r="D49" s="653">
        <v>0.11</v>
      </c>
      <c r="E49" s="654">
        <v>9.1500587999558736E-2</v>
      </c>
      <c r="F49" s="652">
        <v>6</v>
      </c>
      <c r="G49" s="657">
        <v>3868.6</v>
      </c>
      <c r="H49" s="687">
        <v>208.23191732359436</v>
      </c>
    </row>
    <row r="50" spans="1:9">
      <c r="A50" s="569" t="s">
        <v>562</v>
      </c>
      <c r="B50" s="571">
        <v>16</v>
      </c>
      <c r="C50" s="653">
        <v>0.1057617791149804</v>
      </c>
      <c r="D50" s="653">
        <v>0.09</v>
      </c>
      <c r="E50" s="654">
        <v>6.9937994723793098E-2</v>
      </c>
      <c r="F50" s="652">
        <v>4</v>
      </c>
      <c r="G50" s="657">
        <v>3456.8</v>
      </c>
      <c r="H50" s="687">
        <v>138.82127821572959</v>
      </c>
    </row>
    <row r="51" spans="1:9">
      <c r="A51" s="569" t="s">
        <v>563</v>
      </c>
      <c r="B51" s="571">
        <v>4</v>
      </c>
      <c r="C51" s="653">
        <v>0.1704114179799664</v>
      </c>
      <c r="D51" s="653">
        <v>0.1378713775507969</v>
      </c>
      <c r="E51" s="654">
        <v>0.1140536362238694</v>
      </c>
      <c r="F51" s="652">
        <v>3</v>
      </c>
      <c r="G51" s="657">
        <v>3640.08</v>
      </c>
      <c r="H51" s="687">
        <v>250.64070597759869</v>
      </c>
    </row>
    <row r="52" spans="1:9">
      <c r="A52" s="569" t="s">
        <v>563</v>
      </c>
      <c r="B52" s="571">
        <v>5</v>
      </c>
      <c r="C52" s="653">
        <v>0.2917042598047373</v>
      </c>
      <c r="D52" s="653">
        <v>0.23761718560291936</v>
      </c>
      <c r="E52" s="654">
        <v>0.19</v>
      </c>
      <c r="F52" s="652">
        <v>108</v>
      </c>
      <c r="G52" s="657">
        <v>149158.59999999998</v>
      </c>
      <c r="H52" s="687">
        <v>19984.546024145417</v>
      </c>
    </row>
    <row r="53" spans="1:9">
      <c r="A53" s="569" t="s">
        <v>563</v>
      </c>
      <c r="B53" s="571">
        <v>6</v>
      </c>
      <c r="C53" s="653">
        <v>0.38187200752598766</v>
      </c>
      <c r="D53" s="653">
        <v>0.31265560393877523</v>
      </c>
      <c r="E53" s="654">
        <v>0.25</v>
      </c>
      <c r="F53" s="652">
        <v>428</v>
      </c>
      <c r="G53" s="657">
        <v>492336.17999999988</v>
      </c>
      <c r="H53" s="687">
        <v>96125.3169404277</v>
      </c>
    </row>
    <row r="54" spans="1:9">
      <c r="A54" s="569" t="s">
        <v>563</v>
      </c>
      <c r="B54" s="571">
        <v>7</v>
      </c>
      <c r="C54" s="658" t="s">
        <v>481</v>
      </c>
      <c r="D54" s="658" t="s">
        <v>481</v>
      </c>
      <c r="E54" s="658" t="s">
        <v>481</v>
      </c>
      <c r="F54" s="658" t="s">
        <v>481</v>
      </c>
      <c r="G54" s="658" t="s">
        <v>481</v>
      </c>
      <c r="H54" s="688" t="s">
        <v>481</v>
      </c>
    </row>
    <row r="55" spans="1:9">
      <c r="A55" s="569" t="s">
        <v>563</v>
      </c>
      <c r="B55" s="571">
        <v>8</v>
      </c>
      <c r="C55" s="653">
        <v>0.40602100650754946</v>
      </c>
      <c r="D55" s="658">
        <v>0.33288298222322571</v>
      </c>
      <c r="E55" s="654">
        <v>0.26972541449881976</v>
      </c>
      <c r="F55" s="652">
        <v>1383</v>
      </c>
      <c r="G55" s="657">
        <v>1437071.2899999986</v>
      </c>
      <c r="H55" s="687">
        <v>307645.02722560836</v>
      </c>
    </row>
    <row r="56" spans="1:9">
      <c r="A56" s="569" t="s">
        <v>563</v>
      </c>
      <c r="B56" s="571">
        <v>9</v>
      </c>
      <c r="C56" s="653">
        <v>0.373914641138551</v>
      </c>
      <c r="D56" s="653">
        <v>0.30600257610887349</v>
      </c>
      <c r="E56" s="654">
        <v>0.24792134398716581</v>
      </c>
      <c r="F56" s="652">
        <v>1262</v>
      </c>
      <c r="G56" s="657">
        <v>1466690.0599999996</v>
      </c>
      <c r="H56" s="687">
        <v>277621.90795758268</v>
      </c>
    </row>
    <row r="57" spans="1:9">
      <c r="A57" s="569" t="s">
        <v>563</v>
      </c>
      <c r="B57" s="571">
        <v>10</v>
      </c>
      <c r="C57" s="653">
        <v>0.31021363026232501</v>
      </c>
      <c r="D57" s="653">
        <v>0.25295855774479564</v>
      </c>
      <c r="E57" s="654">
        <v>0.2049068356451092</v>
      </c>
      <c r="F57" s="652">
        <v>729</v>
      </c>
      <c r="G57" s="657">
        <v>1034013.4000000006</v>
      </c>
      <c r="H57" s="687">
        <v>150469.47941548887</v>
      </c>
    </row>
    <row r="58" spans="1:9">
      <c r="A58" s="569" t="s">
        <v>563</v>
      </c>
      <c r="B58" s="571">
        <v>13</v>
      </c>
      <c r="C58" s="653">
        <v>0.26109680674376629</v>
      </c>
      <c r="D58" s="653">
        <v>0.21231852248840902</v>
      </c>
      <c r="E58" s="654">
        <v>0.17196193337271901</v>
      </c>
      <c r="F58" s="652">
        <v>564</v>
      </c>
      <c r="G58" s="657">
        <v>878642.49</v>
      </c>
      <c r="H58" s="687">
        <v>101855.42727556574</v>
      </c>
    </row>
    <row r="59" spans="1:9">
      <c r="A59" s="569" t="s">
        <v>563</v>
      </c>
      <c r="B59" s="571">
        <v>14</v>
      </c>
      <c r="C59" s="653">
        <v>0.29213407162622146</v>
      </c>
      <c r="D59" s="653">
        <v>0.23797306923403161</v>
      </c>
      <c r="E59" s="654">
        <v>0.19275772212171857</v>
      </c>
      <c r="F59" s="652">
        <v>99</v>
      </c>
      <c r="G59" s="657">
        <v>127617.76000000001</v>
      </c>
      <c r="H59" s="687">
        <v>17131.959358109496</v>
      </c>
    </row>
    <row r="60" spans="1:9">
      <c r="A60" s="569" t="s">
        <v>563</v>
      </c>
      <c r="B60" s="571">
        <v>15</v>
      </c>
      <c r="C60" s="653">
        <v>0.36996331936928933</v>
      </c>
      <c r="D60" s="653">
        <v>0.30270116645849715</v>
      </c>
      <c r="E60" s="654">
        <v>0.24524368887436473</v>
      </c>
      <c r="F60" s="652">
        <v>172</v>
      </c>
      <c r="G60" s="657">
        <v>241357.16000000006</v>
      </c>
      <c r="H60" s="687">
        <v>44981.588499013938</v>
      </c>
      <c r="I60" s="6"/>
    </row>
    <row r="61" spans="1:9">
      <c r="A61" s="569" t="s">
        <v>563</v>
      </c>
      <c r="B61" s="571">
        <v>16</v>
      </c>
      <c r="C61" s="653">
        <v>0.3428913364216763</v>
      </c>
      <c r="D61" s="653">
        <v>0.2801216499223429</v>
      </c>
      <c r="E61" s="654">
        <v>0.22693193406875278</v>
      </c>
      <c r="F61" s="652">
        <v>205</v>
      </c>
      <c r="G61" s="657">
        <v>251605.15999999992</v>
      </c>
      <c r="H61" s="687">
        <v>42052.602479635025</v>
      </c>
      <c r="I61" s="6"/>
    </row>
    <row r="62" spans="1:9" s="125" customFormat="1">
      <c r="A62" s="569" t="s">
        <v>717</v>
      </c>
      <c r="B62" s="571" t="s">
        <v>554</v>
      </c>
      <c r="C62" s="653">
        <v>0</v>
      </c>
      <c r="D62" s="653">
        <v>0</v>
      </c>
      <c r="E62" s="659">
        <v>0</v>
      </c>
      <c r="F62" s="655">
        <v>6</v>
      </c>
      <c r="G62" s="656">
        <v>14654.46</v>
      </c>
      <c r="H62" s="689">
        <v>0</v>
      </c>
      <c r="I62" s="6"/>
    </row>
    <row r="63" spans="1:9" s="125" customFormat="1">
      <c r="A63" s="569" t="s">
        <v>564</v>
      </c>
      <c r="B63" s="571" t="s">
        <v>554</v>
      </c>
      <c r="C63" s="653">
        <v>3.0492064108372765E-2</v>
      </c>
      <c r="D63" s="653">
        <v>2.1801736179996568E-2</v>
      </c>
      <c r="E63" s="654">
        <v>1.9356468614306489E-2</v>
      </c>
      <c r="F63" s="655">
        <v>14</v>
      </c>
      <c r="G63" s="656">
        <v>53599</v>
      </c>
      <c r="H63" s="689">
        <v>567.54214668603288</v>
      </c>
      <c r="I63" s="6"/>
    </row>
    <row r="64" spans="1:9" s="125" customFormat="1">
      <c r="A64" s="569" t="s">
        <v>565</v>
      </c>
      <c r="B64" s="571" t="s">
        <v>554</v>
      </c>
      <c r="C64" s="653">
        <v>0.37</v>
      </c>
      <c r="D64" s="653">
        <v>0.28999999999999998</v>
      </c>
      <c r="E64" s="654">
        <v>0.23</v>
      </c>
      <c r="F64" s="655">
        <v>2269</v>
      </c>
      <c r="G64" s="656">
        <v>1495883.63</v>
      </c>
      <c r="H64" s="689">
        <v>259299.4682346303</v>
      </c>
      <c r="I64" s="6"/>
    </row>
    <row r="65" spans="1:8" s="125" customFormat="1">
      <c r="A65" s="569" t="s">
        <v>566</v>
      </c>
      <c r="B65" s="571">
        <v>5</v>
      </c>
      <c r="C65" s="653">
        <v>0</v>
      </c>
      <c r="D65" s="653">
        <v>0</v>
      </c>
      <c r="E65" s="653">
        <v>0</v>
      </c>
      <c r="F65" s="652">
        <v>1</v>
      </c>
      <c r="G65" s="657">
        <v>846.57000000000016</v>
      </c>
      <c r="H65" s="687">
        <v>0</v>
      </c>
    </row>
    <row r="66" spans="1:8">
      <c r="A66" s="569" t="s">
        <v>566</v>
      </c>
      <c r="B66" s="571">
        <v>6</v>
      </c>
      <c r="C66" s="653">
        <v>0</v>
      </c>
      <c r="D66" s="653">
        <v>0</v>
      </c>
      <c r="E66" s="653">
        <v>0</v>
      </c>
      <c r="F66" s="652">
        <v>7</v>
      </c>
      <c r="G66" s="657">
        <v>10666.939999999999</v>
      </c>
      <c r="H66" s="687">
        <v>0</v>
      </c>
    </row>
    <row r="67" spans="1:8">
      <c r="A67" s="569" t="s">
        <v>566</v>
      </c>
      <c r="B67" s="571">
        <v>7</v>
      </c>
      <c r="C67" s="658" t="s">
        <v>481</v>
      </c>
      <c r="D67" s="658" t="s">
        <v>481</v>
      </c>
      <c r="E67" s="658" t="s">
        <v>481</v>
      </c>
      <c r="F67" s="658" t="s">
        <v>481</v>
      </c>
      <c r="G67" s="658" t="s">
        <v>481</v>
      </c>
      <c r="H67" s="688" t="s">
        <v>481</v>
      </c>
    </row>
    <row r="68" spans="1:8">
      <c r="A68" s="569" t="s">
        <v>566</v>
      </c>
      <c r="B68" s="571">
        <v>8</v>
      </c>
      <c r="C68" s="653">
        <v>0</v>
      </c>
      <c r="D68" s="653">
        <v>0</v>
      </c>
      <c r="E68" s="653">
        <v>0</v>
      </c>
      <c r="F68" s="652">
        <v>37</v>
      </c>
      <c r="G68" s="657">
        <v>41158.770000000004</v>
      </c>
      <c r="H68" s="687">
        <v>0</v>
      </c>
    </row>
    <row r="69" spans="1:8">
      <c r="A69" s="569" t="s">
        <v>566</v>
      </c>
      <c r="B69" s="571">
        <v>9</v>
      </c>
      <c r="C69" s="653">
        <v>0</v>
      </c>
      <c r="D69" s="653">
        <v>0</v>
      </c>
      <c r="E69" s="653">
        <v>0</v>
      </c>
      <c r="F69" s="652">
        <v>21</v>
      </c>
      <c r="G69" s="657">
        <v>23403.17</v>
      </c>
      <c r="H69" s="687">
        <v>0</v>
      </c>
    </row>
    <row r="70" spans="1:8">
      <c r="A70" s="569" t="s">
        <v>566</v>
      </c>
      <c r="B70" s="571">
        <v>10</v>
      </c>
      <c r="C70" s="653">
        <v>0</v>
      </c>
      <c r="D70" s="653">
        <v>0</v>
      </c>
      <c r="E70" s="653">
        <v>0</v>
      </c>
      <c r="F70" s="652">
        <v>5</v>
      </c>
      <c r="G70" s="657">
        <v>7903.53</v>
      </c>
      <c r="H70" s="687">
        <v>0</v>
      </c>
    </row>
    <row r="71" spans="1:8">
      <c r="A71" s="569" t="s">
        <v>566</v>
      </c>
      <c r="B71" s="571">
        <v>13</v>
      </c>
      <c r="C71" s="653">
        <v>0</v>
      </c>
      <c r="D71" s="653">
        <v>0</v>
      </c>
      <c r="E71" s="653">
        <v>0</v>
      </c>
      <c r="F71" s="652">
        <v>0</v>
      </c>
      <c r="G71" s="652">
        <v>0</v>
      </c>
      <c r="H71" s="687">
        <v>0</v>
      </c>
    </row>
    <row r="72" spans="1:8">
      <c r="A72" s="569" t="s">
        <v>566</v>
      </c>
      <c r="B72" s="571">
        <v>14</v>
      </c>
      <c r="C72" s="653">
        <v>0</v>
      </c>
      <c r="D72" s="653">
        <v>0</v>
      </c>
      <c r="E72" s="653">
        <v>0</v>
      </c>
      <c r="F72" s="652">
        <v>1</v>
      </c>
      <c r="G72" s="657">
        <v>374.07</v>
      </c>
      <c r="H72" s="687">
        <v>0</v>
      </c>
    </row>
    <row r="73" spans="1:8">
      <c r="A73" s="569" t="s">
        <v>566</v>
      </c>
      <c r="B73" s="571">
        <v>15</v>
      </c>
      <c r="C73" s="653">
        <v>0</v>
      </c>
      <c r="D73" s="653">
        <v>0</v>
      </c>
      <c r="E73" s="653">
        <v>0</v>
      </c>
      <c r="F73" s="652">
        <v>2</v>
      </c>
      <c r="G73" s="657">
        <v>2951.88</v>
      </c>
      <c r="H73" s="687">
        <v>0</v>
      </c>
    </row>
    <row r="74" spans="1:8">
      <c r="A74" s="569" t="s">
        <v>566</v>
      </c>
      <c r="B74" s="571">
        <v>16</v>
      </c>
      <c r="C74" s="653">
        <v>0</v>
      </c>
      <c r="D74" s="653">
        <v>0</v>
      </c>
      <c r="E74" s="653">
        <v>0</v>
      </c>
      <c r="F74" s="652">
        <v>8</v>
      </c>
      <c r="G74" s="657">
        <v>6073.25</v>
      </c>
      <c r="H74" s="687">
        <v>0</v>
      </c>
    </row>
    <row r="75" spans="1:8">
      <c r="A75" s="569" t="s">
        <v>567</v>
      </c>
      <c r="B75" s="571">
        <v>4</v>
      </c>
      <c r="C75" s="653">
        <v>0</v>
      </c>
      <c r="D75" s="653">
        <v>0</v>
      </c>
      <c r="E75" s="653">
        <v>0</v>
      </c>
      <c r="F75" s="652">
        <v>3</v>
      </c>
      <c r="G75" s="657">
        <v>526.75</v>
      </c>
      <c r="H75" s="687">
        <v>0</v>
      </c>
    </row>
    <row r="76" spans="1:8">
      <c r="A76" s="569" t="s">
        <v>567</v>
      </c>
      <c r="B76" s="571">
        <v>5</v>
      </c>
      <c r="C76" s="653">
        <v>0</v>
      </c>
      <c r="D76" s="653">
        <v>0</v>
      </c>
      <c r="E76" s="653">
        <v>0</v>
      </c>
      <c r="F76" s="652">
        <v>8</v>
      </c>
      <c r="G76" s="657">
        <v>1378.25</v>
      </c>
      <c r="H76" s="687">
        <v>0</v>
      </c>
    </row>
    <row r="77" spans="1:8">
      <c r="A77" s="569" t="s">
        <v>567</v>
      </c>
      <c r="B77" s="571">
        <v>6</v>
      </c>
      <c r="C77" s="653">
        <v>0</v>
      </c>
      <c r="D77" s="653">
        <v>0</v>
      </c>
      <c r="E77" s="653">
        <v>0</v>
      </c>
      <c r="F77" s="652">
        <v>69</v>
      </c>
      <c r="G77" s="657">
        <v>100825.46000000002</v>
      </c>
      <c r="H77" s="687">
        <v>0</v>
      </c>
    </row>
    <row r="78" spans="1:8">
      <c r="A78" s="569" t="s">
        <v>567</v>
      </c>
      <c r="B78" s="571">
        <v>7</v>
      </c>
      <c r="C78" s="658" t="s">
        <v>481</v>
      </c>
      <c r="D78" s="658" t="s">
        <v>481</v>
      </c>
      <c r="E78" s="658" t="s">
        <v>481</v>
      </c>
      <c r="F78" s="658" t="s">
        <v>481</v>
      </c>
      <c r="G78" s="658" t="s">
        <v>481</v>
      </c>
      <c r="H78" s="688" t="s">
        <v>481</v>
      </c>
    </row>
    <row r="79" spans="1:8">
      <c r="A79" s="569" t="s">
        <v>567</v>
      </c>
      <c r="B79" s="571">
        <v>8</v>
      </c>
      <c r="C79" s="653">
        <v>0</v>
      </c>
      <c r="D79" s="653">
        <v>0</v>
      </c>
      <c r="E79" s="653">
        <v>0</v>
      </c>
      <c r="F79" s="652">
        <v>121</v>
      </c>
      <c r="G79" s="657">
        <v>131385.40000000002</v>
      </c>
      <c r="H79" s="687">
        <v>0</v>
      </c>
    </row>
    <row r="80" spans="1:8">
      <c r="A80" s="569" t="s">
        <v>567</v>
      </c>
      <c r="B80" s="571">
        <v>9</v>
      </c>
      <c r="C80" s="653">
        <v>0</v>
      </c>
      <c r="D80" s="653">
        <v>0</v>
      </c>
      <c r="E80" s="653">
        <v>0</v>
      </c>
      <c r="F80" s="652">
        <v>113</v>
      </c>
      <c r="G80" s="657">
        <v>159942.34000000003</v>
      </c>
      <c r="H80" s="687">
        <v>0</v>
      </c>
    </row>
    <row r="81" spans="1:9">
      <c r="A81" s="569" t="s">
        <v>567</v>
      </c>
      <c r="B81" s="571">
        <v>10</v>
      </c>
      <c r="C81" s="653">
        <v>0</v>
      </c>
      <c r="D81" s="653">
        <v>0</v>
      </c>
      <c r="E81" s="653">
        <v>0</v>
      </c>
      <c r="F81" s="652">
        <v>341</v>
      </c>
      <c r="G81" s="657">
        <v>375646.3899999999</v>
      </c>
      <c r="H81" s="687">
        <v>0</v>
      </c>
    </row>
    <row r="82" spans="1:9">
      <c r="A82" s="569" t="s">
        <v>567</v>
      </c>
      <c r="B82" s="571">
        <v>13</v>
      </c>
      <c r="C82" s="653">
        <v>0</v>
      </c>
      <c r="D82" s="653">
        <v>0</v>
      </c>
      <c r="E82" s="653">
        <v>0</v>
      </c>
      <c r="F82" s="652">
        <v>14</v>
      </c>
      <c r="G82" s="657">
        <v>11221.5</v>
      </c>
      <c r="H82" s="687">
        <v>0</v>
      </c>
    </row>
    <row r="83" spans="1:9">
      <c r="A83" s="569" t="s">
        <v>567</v>
      </c>
      <c r="B83" s="571">
        <v>14</v>
      </c>
      <c r="C83" s="653">
        <v>0</v>
      </c>
      <c r="D83" s="653">
        <v>0</v>
      </c>
      <c r="E83" s="653">
        <v>0</v>
      </c>
      <c r="F83" s="652">
        <v>72</v>
      </c>
      <c r="G83" s="657">
        <v>82620.419999999984</v>
      </c>
      <c r="H83" s="687">
        <v>0</v>
      </c>
    </row>
    <row r="84" spans="1:9">
      <c r="A84" s="569" t="s">
        <v>567</v>
      </c>
      <c r="B84" s="571">
        <v>15</v>
      </c>
      <c r="C84" s="653">
        <v>0</v>
      </c>
      <c r="D84" s="653">
        <v>0</v>
      </c>
      <c r="E84" s="653">
        <v>0</v>
      </c>
      <c r="F84" s="652">
        <v>43</v>
      </c>
      <c r="G84" s="657">
        <v>53501.270000000004</v>
      </c>
      <c r="H84" s="687">
        <v>0</v>
      </c>
      <c r="I84" s="6"/>
    </row>
    <row r="85" spans="1:9">
      <c r="A85" s="569" t="s">
        <v>567</v>
      </c>
      <c r="B85" s="571">
        <v>16</v>
      </c>
      <c r="C85" s="653">
        <v>0</v>
      </c>
      <c r="D85" s="653">
        <v>0</v>
      </c>
      <c r="E85" s="653">
        <v>0</v>
      </c>
      <c r="F85" s="652">
        <v>22</v>
      </c>
      <c r="G85" s="657">
        <v>29653.260000000002</v>
      </c>
      <c r="H85" s="687">
        <v>0</v>
      </c>
    </row>
    <row r="86" spans="1:9">
      <c r="A86" s="569" t="s">
        <v>568</v>
      </c>
      <c r="B86" s="571">
        <v>4</v>
      </c>
      <c r="C86" s="653">
        <v>0</v>
      </c>
      <c r="D86" s="653">
        <v>0</v>
      </c>
      <c r="E86" s="653">
        <v>0</v>
      </c>
      <c r="F86" s="652">
        <v>6</v>
      </c>
      <c r="G86" s="657">
        <v>3321.2000000000007</v>
      </c>
      <c r="H86" s="687">
        <v>0</v>
      </c>
    </row>
    <row r="87" spans="1:9">
      <c r="A87" s="569" t="s">
        <v>568</v>
      </c>
      <c r="B87" s="571">
        <v>5</v>
      </c>
      <c r="C87" s="653">
        <v>0</v>
      </c>
      <c r="D87" s="653">
        <v>0</v>
      </c>
      <c r="E87" s="653">
        <v>0</v>
      </c>
      <c r="F87" s="652">
        <v>149</v>
      </c>
      <c r="G87" s="657">
        <v>151128.1099999999</v>
      </c>
      <c r="H87" s="687">
        <v>0</v>
      </c>
    </row>
    <row r="88" spans="1:9">
      <c r="A88" s="569" t="s">
        <v>568</v>
      </c>
      <c r="B88" s="571">
        <v>6</v>
      </c>
      <c r="C88" s="653">
        <v>0</v>
      </c>
      <c r="D88" s="653">
        <v>0</v>
      </c>
      <c r="E88" s="653">
        <v>0</v>
      </c>
      <c r="F88" s="652">
        <v>452</v>
      </c>
      <c r="G88" s="657">
        <v>622353.2200000002</v>
      </c>
      <c r="H88" s="687">
        <v>0</v>
      </c>
    </row>
    <row r="89" spans="1:9">
      <c r="A89" s="569" t="s">
        <v>568</v>
      </c>
      <c r="B89" s="571">
        <v>7</v>
      </c>
      <c r="C89" s="658" t="s">
        <v>481</v>
      </c>
      <c r="D89" s="658" t="s">
        <v>481</v>
      </c>
      <c r="E89" s="658" t="s">
        <v>481</v>
      </c>
      <c r="F89" s="658" t="s">
        <v>481</v>
      </c>
      <c r="G89" s="658" t="s">
        <v>481</v>
      </c>
      <c r="H89" s="688" t="s">
        <v>481</v>
      </c>
    </row>
    <row r="90" spans="1:9">
      <c r="A90" s="569" t="s">
        <v>568</v>
      </c>
      <c r="B90" s="571">
        <v>8</v>
      </c>
      <c r="C90" s="653">
        <v>0</v>
      </c>
      <c r="D90" s="653">
        <v>0</v>
      </c>
      <c r="E90" s="653">
        <v>0</v>
      </c>
      <c r="F90" s="652">
        <v>1891</v>
      </c>
      <c r="G90" s="657">
        <v>2308515.4999999702</v>
      </c>
      <c r="H90" s="687">
        <v>0</v>
      </c>
    </row>
    <row r="91" spans="1:9">
      <c r="A91" s="569" t="s">
        <v>568</v>
      </c>
      <c r="B91" s="571">
        <v>9</v>
      </c>
      <c r="C91" s="653">
        <v>0</v>
      </c>
      <c r="D91" s="653">
        <v>0</v>
      </c>
      <c r="E91" s="653">
        <v>0</v>
      </c>
      <c r="F91" s="652">
        <v>1421</v>
      </c>
      <c r="G91" s="657">
        <v>1770644.6599999832</v>
      </c>
      <c r="H91" s="687">
        <v>0</v>
      </c>
      <c r="I91" s="6"/>
    </row>
    <row r="92" spans="1:9">
      <c r="A92" s="569" t="s">
        <v>568</v>
      </c>
      <c r="B92" s="571">
        <v>10</v>
      </c>
      <c r="C92" s="653">
        <v>0</v>
      </c>
      <c r="D92" s="653">
        <v>0</v>
      </c>
      <c r="E92" s="653">
        <v>0</v>
      </c>
      <c r="F92" s="652">
        <v>1488</v>
      </c>
      <c r="G92" s="657">
        <v>1691772.9099999878</v>
      </c>
      <c r="H92" s="687">
        <v>0</v>
      </c>
      <c r="I92" s="6"/>
    </row>
    <row r="93" spans="1:9">
      <c r="A93" s="569" t="s">
        <v>568</v>
      </c>
      <c r="B93" s="571">
        <v>13</v>
      </c>
      <c r="C93" s="653">
        <v>0</v>
      </c>
      <c r="D93" s="653">
        <v>0</v>
      </c>
      <c r="E93" s="653">
        <v>0</v>
      </c>
      <c r="F93" s="652">
        <v>190</v>
      </c>
      <c r="G93" s="657">
        <v>236290.66000000009</v>
      </c>
      <c r="H93" s="687">
        <v>0</v>
      </c>
    </row>
    <row r="94" spans="1:9">
      <c r="A94" s="569" t="s">
        <v>568</v>
      </c>
      <c r="B94" s="571">
        <v>14</v>
      </c>
      <c r="C94" s="653">
        <v>0</v>
      </c>
      <c r="D94" s="653">
        <v>0</v>
      </c>
      <c r="E94" s="653">
        <v>0</v>
      </c>
      <c r="F94" s="652">
        <v>332</v>
      </c>
      <c r="G94" s="657">
        <v>393697.63999999984</v>
      </c>
      <c r="H94" s="687">
        <v>0</v>
      </c>
    </row>
    <row r="95" spans="1:9">
      <c r="A95" s="569" t="s">
        <v>568</v>
      </c>
      <c r="B95" s="571">
        <v>15</v>
      </c>
      <c r="C95" s="653">
        <v>0</v>
      </c>
      <c r="D95" s="653">
        <v>0</v>
      </c>
      <c r="E95" s="653">
        <v>0</v>
      </c>
      <c r="F95" s="652">
        <v>151</v>
      </c>
      <c r="G95" s="657">
        <v>153306.03000000026</v>
      </c>
      <c r="H95" s="687">
        <v>0</v>
      </c>
    </row>
    <row r="96" spans="1:9">
      <c r="A96" s="569" t="s">
        <v>568</v>
      </c>
      <c r="B96" s="571">
        <v>16</v>
      </c>
      <c r="C96" s="653">
        <v>0</v>
      </c>
      <c r="D96" s="653">
        <v>0</v>
      </c>
      <c r="E96" s="653">
        <v>0</v>
      </c>
      <c r="F96" s="652">
        <v>160</v>
      </c>
      <c r="G96" s="657">
        <v>171469.25</v>
      </c>
      <c r="H96" s="687">
        <v>0</v>
      </c>
    </row>
    <row r="97" spans="1:9">
      <c r="A97" s="108" t="s">
        <v>569</v>
      </c>
      <c r="B97" s="571" t="s">
        <v>554</v>
      </c>
      <c r="C97" s="653">
        <v>0.09</v>
      </c>
      <c r="D97" s="653">
        <v>7.0000000000000007E-2</v>
      </c>
      <c r="E97" s="654">
        <v>0.06</v>
      </c>
      <c r="F97" s="652">
        <v>248</v>
      </c>
      <c r="G97" s="657">
        <v>14376.56</v>
      </c>
      <c r="H97" s="687">
        <v>491.10253761194105</v>
      </c>
    </row>
    <row r="98" spans="1:9" ht="15" customHeight="1">
      <c r="A98" s="570" t="s">
        <v>570</v>
      </c>
      <c r="B98" s="571" t="s">
        <v>554</v>
      </c>
      <c r="C98" s="653">
        <v>0.38</v>
      </c>
      <c r="D98" s="653">
        <v>0.32</v>
      </c>
      <c r="E98" s="654">
        <v>0.25</v>
      </c>
      <c r="F98" s="652">
        <v>210</v>
      </c>
      <c r="G98" s="657">
        <v>5155.5</v>
      </c>
      <c r="H98" s="687">
        <v>1030.1897489858948</v>
      </c>
      <c r="I98" s="6"/>
    </row>
    <row r="99" spans="1:9" ht="17.100000000000001" customHeight="1">
      <c r="A99" s="108" t="s">
        <v>571</v>
      </c>
      <c r="B99" s="571" t="s">
        <v>554</v>
      </c>
      <c r="C99" s="653">
        <v>0.83</v>
      </c>
      <c r="D99" s="653">
        <v>0.91</v>
      </c>
      <c r="E99" s="654">
        <v>0.55000000000000004</v>
      </c>
      <c r="F99" s="652">
        <v>32068</v>
      </c>
      <c r="G99" s="657">
        <v>323886.8</v>
      </c>
      <c r="H99" s="687">
        <v>306951.41809498961</v>
      </c>
    </row>
    <row r="100" spans="1:9">
      <c r="A100" s="108" t="s">
        <v>572</v>
      </c>
      <c r="B100" s="571" t="s">
        <v>554</v>
      </c>
      <c r="C100" s="653">
        <v>0</v>
      </c>
      <c r="D100" s="653">
        <v>0</v>
      </c>
      <c r="E100" s="659">
        <v>0</v>
      </c>
      <c r="F100" s="652">
        <v>12</v>
      </c>
      <c r="G100" s="657">
        <v>32363.159999999996</v>
      </c>
      <c r="H100" s="687">
        <v>0</v>
      </c>
    </row>
    <row r="101" spans="1:9">
      <c r="A101" s="108" t="s">
        <v>573</v>
      </c>
      <c r="B101" s="571" t="s">
        <v>554</v>
      </c>
      <c r="C101" s="653">
        <v>0.04</v>
      </c>
      <c r="D101" s="653">
        <v>2.6708625979150503E-2</v>
      </c>
      <c r="E101" s="654">
        <v>2.2839681471248385E-2</v>
      </c>
      <c r="F101" s="652">
        <v>188</v>
      </c>
      <c r="G101" s="657">
        <v>262284.44</v>
      </c>
      <c r="H101" s="687">
        <v>3417.2349287664451</v>
      </c>
    </row>
    <row r="102" spans="1:9">
      <c r="A102" s="108" t="s">
        <v>574</v>
      </c>
      <c r="B102" s="571" t="s">
        <v>554</v>
      </c>
      <c r="C102" s="653">
        <v>0.04</v>
      </c>
      <c r="D102" s="653">
        <v>2.6539367943167774E-2</v>
      </c>
      <c r="E102" s="654">
        <v>2.2694966871800906E-2</v>
      </c>
      <c r="F102" s="652">
        <v>946</v>
      </c>
      <c r="G102" s="657">
        <v>1328411.04</v>
      </c>
      <c r="H102" s="687">
        <v>17195.235333048175</v>
      </c>
      <c r="I102" s="6"/>
    </row>
    <row r="103" spans="1:9" s="125" customFormat="1">
      <c r="A103" s="174"/>
      <c r="B103" s="155"/>
      <c r="C103" s="156"/>
      <c r="D103" s="156"/>
      <c r="E103" s="156"/>
      <c r="F103" s="157"/>
      <c r="G103" s="157"/>
      <c r="H103" s="158"/>
    </row>
    <row r="104" spans="1:9">
      <c r="A104" s="175" t="s">
        <v>555</v>
      </c>
      <c r="B104" s="155"/>
      <c r="C104" s="156"/>
      <c r="D104" s="156"/>
      <c r="E104" s="156"/>
      <c r="F104" s="157"/>
      <c r="G104" s="157"/>
      <c r="H104" s="158"/>
    </row>
    <row r="105" spans="1:9" ht="14.25" customHeight="1">
      <c r="A105" s="175" t="s">
        <v>846</v>
      </c>
      <c r="B105" s="175"/>
      <c r="C105" s="175"/>
      <c r="D105" s="175"/>
      <c r="E105" s="175"/>
      <c r="F105" s="175"/>
      <c r="G105" s="175"/>
      <c r="H105" s="175"/>
    </row>
    <row r="106" spans="1:9">
      <c r="E106" s="41" t="s">
        <v>626</v>
      </c>
    </row>
  </sheetData>
  <mergeCells count="5">
    <mergeCell ref="C5:E5"/>
    <mergeCell ref="A3:H3"/>
    <mergeCell ref="A4:H4"/>
    <mergeCell ref="A1:H1"/>
    <mergeCell ref="A2:H2"/>
  </mergeCells>
  <phoneticPr fontId="7" type="noConversion"/>
  <printOptions horizontalCentered="1" verticalCentered="1" headings="1"/>
  <pageMargins left="0.2" right="0.25" top="0.25" bottom="0.25" header="0.3" footer="0.3"/>
  <pageSetup scale="97" firstPageNumber="72" fitToHeight="0" orientation="landscape" useFirstPageNumber="1" r:id="rId1"/>
  <headerFooter scaleWithDoc="0" alignWithMargins="0"/>
  <customProperties>
    <customPr name="_pios_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7"/>
  <sheetViews>
    <sheetView zoomScaleNormal="100" workbookViewId="0">
      <selection activeCell="B24" sqref="B24"/>
    </sheetView>
  </sheetViews>
  <sheetFormatPr defaultColWidth="9.140625" defaultRowHeight="14.25"/>
  <cols>
    <col min="1" max="1" width="35.42578125" style="3" customWidth="1"/>
    <col min="2" max="2" width="14.5703125" style="3" customWidth="1"/>
    <col min="3" max="3" width="16.42578125" style="3" customWidth="1"/>
    <col min="4" max="4" width="16.28515625" style="3" customWidth="1"/>
    <col min="5" max="5" width="15.85546875" style="3" customWidth="1"/>
    <col min="6" max="6" width="14.5703125" style="3" customWidth="1"/>
    <col min="7" max="7" width="14" style="3" customWidth="1"/>
    <col min="8" max="8" width="19.42578125" style="3" customWidth="1"/>
    <col min="9" max="9" width="11.85546875" style="3" bestFit="1" customWidth="1"/>
    <col min="10" max="10" width="9.140625" style="3"/>
    <col min="11" max="11" width="10" style="3" bestFit="1" customWidth="1"/>
    <col min="12" max="16384" width="9.140625" style="3"/>
  </cols>
  <sheetData>
    <row r="1" spans="1:9" s="9" customFormat="1" ht="20.25" customHeight="1">
      <c r="A1" s="891" t="s">
        <v>734</v>
      </c>
      <c r="B1" s="891"/>
      <c r="C1" s="891"/>
      <c r="D1" s="891"/>
      <c r="E1" s="891"/>
      <c r="F1" s="891"/>
      <c r="G1" s="891"/>
      <c r="H1" s="891"/>
    </row>
    <row r="2" spans="1:9" s="9" customFormat="1" ht="15.6" customHeight="1">
      <c r="A2" s="106" t="s">
        <v>353</v>
      </c>
      <c r="B2" s="106"/>
      <c r="C2" s="106"/>
      <c r="D2" s="106"/>
      <c r="E2" s="106"/>
      <c r="F2" s="106"/>
      <c r="G2" s="106"/>
      <c r="H2" s="106"/>
    </row>
    <row r="3" spans="1:9" s="9" customFormat="1" ht="20.25" customHeight="1">
      <c r="A3" s="892" t="s">
        <v>352</v>
      </c>
      <c r="B3" s="892"/>
      <c r="C3" s="892"/>
      <c r="D3" s="892"/>
      <c r="E3" s="892"/>
      <c r="F3" s="892"/>
      <c r="G3" s="892"/>
      <c r="H3" s="892"/>
    </row>
    <row r="4" spans="1:9" s="9" customFormat="1" ht="20.25" customHeight="1">
      <c r="A4" s="107" t="s">
        <v>480</v>
      </c>
      <c r="B4" s="106"/>
      <c r="C4" s="106"/>
      <c r="D4" s="106"/>
      <c r="E4" s="106"/>
      <c r="F4" s="106"/>
      <c r="G4" s="106"/>
      <c r="H4" s="106"/>
    </row>
    <row r="5" spans="1:9" s="65" customFormat="1" ht="12.75" customHeight="1">
      <c r="A5" s="893" t="s">
        <v>132</v>
      </c>
      <c r="B5" s="895" t="s">
        <v>255</v>
      </c>
      <c r="C5" s="895"/>
      <c r="D5" s="893" t="s">
        <v>56</v>
      </c>
      <c r="E5" s="896" t="s">
        <v>701</v>
      </c>
      <c r="F5" s="893" t="s">
        <v>224</v>
      </c>
      <c r="G5" s="895" t="s">
        <v>628</v>
      </c>
      <c r="H5" s="895" t="s">
        <v>861</v>
      </c>
    </row>
    <row r="6" spans="1:9" s="65" customFormat="1" ht="12.75">
      <c r="A6" s="894"/>
      <c r="B6" s="236" t="s">
        <v>0</v>
      </c>
      <c r="C6" s="236" t="s">
        <v>130</v>
      </c>
      <c r="D6" s="893"/>
      <c r="E6" s="896"/>
      <c r="F6" s="893"/>
      <c r="G6" s="895"/>
      <c r="H6" s="895"/>
    </row>
    <row r="7" spans="1:9" s="65" customFormat="1" ht="63.75">
      <c r="A7" s="456" t="s">
        <v>851</v>
      </c>
      <c r="B7" s="418">
        <v>0</v>
      </c>
      <c r="C7" s="418">
        <v>3882068.41</v>
      </c>
      <c r="D7" s="419">
        <f t="shared" ref="D7:D16" si="0">B7+C7</f>
        <v>3882068.41</v>
      </c>
      <c r="E7" s="419">
        <v>3750223</v>
      </c>
      <c r="F7" s="420">
        <f>D7/E7</f>
        <v>1.0351566853491112</v>
      </c>
      <c r="G7" s="458">
        <v>131845.41000000015</v>
      </c>
      <c r="H7" s="421" t="s">
        <v>768</v>
      </c>
      <c r="I7" s="434"/>
    </row>
    <row r="8" spans="1:9" s="65" customFormat="1" ht="33" customHeight="1">
      <c r="A8" s="483" t="s">
        <v>702</v>
      </c>
      <c r="B8" s="418">
        <v>0</v>
      </c>
      <c r="C8" s="418">
        <v>1138809.94</v>
      </c>
      <c r="D8" s="419">
        <f t="shared" si="0"/>
        <v>1138809.94</v>
      </c>
      <c r="E8" s="419">
        <v>4488248</v>
      </c>
      <c r="F8" s="420">
        <f t="shared" ref="F8:F22" si="1">D8/E8</f>
        <v>0.25373150948878048</v>
      </c>
      <c r="G8" s="458"/>
      <c r="H8" s="421"/>
      <c r="I8" s="434"/>
    </row>
    <row r="9" spans="1:9" s="65" customFormat="1" ht="13.5" customHeight="1">
      <c r="A9" s="456" t="s">
        <v>703</v>
      </c>
      <c r="B9" s="418">
        <v>0</v>
      </c>
      <c r="C9" s="418">
        <v>129027.74000000005</v>
      </c>
      <c r="D9" s="419">
        <f t="shared" si="0"/>
        <v>129027.74000000005</v>
      </c>
      <c r="E9" s="419">
        <v>3744000</v>
      </c>
      <c r="F9" s="420">
        <f t="shared" si="1"/>
        <v>3.4462537393162407E-2</v>
      </c>
      <c r="G9" s="458"/>
      <c r="H9" s="421"/>
      <c r="I9" s="434"/>
    </row>
    <row r="10" spans="1:9" s="65" customFormat="1" ht="127.5">
      <c r="A10" s="456" t="s">
        <v>129</v>
      </c>
      <c r="B10" s="418">
        <v>0</v>
      </c>
      <c r="C10" s="418">
        <v>530359.32999999996</v>
      </c>
      <c r="D10" s="419">
        <f t="shared" si="0"/>
        <v>530359.32999999996</v>
      </c>
      <c r="E10" s="419">
        <v>2937450</v>
      </c>
      <c r="F10" s="420">
        <f t="shared" si="1"/>
        <v>0.18055093022859961</v>
      </c>
      <c r="G10" s="458">
        <f>-165000-131845</f>
        <v>-296845</v>
      </c>
      <c r="H10" s="421" t="s">
        <v>767</v>
      </c>
      <c r="I10" s="434"/>
    </row>
    <row r="11" spans="1:9" s="65" customFormat="1" ht="12.75">
      <c r="A11" s="456" t="s">
        <v>872</v>
      </c>
      <c r="B11" s="418">
        <v>0</v>
      </c>
      <c r="C11" s="418">
        <v>0</v>
      </c>
      <c r="D11" s="419">
        <f t="shared" si="0"/>
        <v>0</v>
      </c>
      <c r="E11" s="419">
        <v>0</v>
      </c>
      <c r="F11" s="420" t="s">
        <v>481</v>
      </c>
      <c r="G11" s="458"/>
      <c r="H11" s="421"/>
      <c r="I11" s="434"/>
    </row>
    <row r="12" spans="1:9" s="65" customFormat="1">
      <c r="A12" s="456" t="s">
        <v>758</v>
      </c>
      <c r="B12" s="418">
        <v>0</v>
      </c>
      <c r="C12" s="418">
        <v>167700</v>
      </c>
      <c r="D12" s="419">
        <f t="shared" si="0"/>
        <v>167700</v>
      </c>
      <c r="E12" s="419">
        <v>183600</v>
      </c>
      <c r="F12" s="420">
        <f t="shared" si="1"/>
        <v>0.91339869281045749</v>
      </c>
      <c r="G12" s="458"/>
      <c r="H12" s="421"/>
      <c r="I12" s="434"/>
    </row>
    <row r="13" spans="1:9" s="65" customFormat="1" ht="12.75">
      <c r="A13" s="456" t="s">
        <v>759</v>
      </c>
      <c r="B13" s="418">
        <v>0</v>
      </c>
      <c r="C13" s="418">
        <v>0</v>
      </c>
      <c r="D13" s="419">
        <f t="shared" si="0"/>
        <v>0</v>
      </c>
      <c r="E13" s="419">
        <v>18659</v>
      </c>
      <c r="F13" s="420">
        <f t="shared" si="1"/>
        <v>0</v>
      </c>
      <c r="G13" s="458"/>
      <c r="H13" s="457"/>
      <c r="I13" s="434"/>
    </row>
    <row r="14" spans="1:9" s="65" customFormat="1" ht="89.25">
      <c r="A14" s="456" t="s">
        <v>852</v>
      </c>
      <c r="B14" s="418">
        <v>0</v>
      </c>
      <c r="C14" s="418">
        <v>396548.69999999995</v>
      </c>
      <c r="D14" s="419">
        <f t="shared" si="0"/>
        <v>396548.69999999995</v>
      </c>
      <c r="E14" s="419">
        <v>242507</v>
      </c>
      <c r="F14" s="420">
        <f t="shared" si="1"/>
        <v>1.635205169335318</v>
      </c>
      <c r="G14" s="458">
        <v>165000</v>
      </c>
      <c r="H14" s="421" t="s">
        <v>769</v>
      </c>
      <c r="I14" s="434"/>
    </row>
    <row r="15" spans="1:9" s="65" customFormat="1" ht="12.75">
      <c r="A15" s="456" t="s">
        <v>51</v>
      </c>
      <c r="B15" s="418">
        <v>0</v>
      </c>
      <c r="C15" s="418">
        <v>726496.47</v>
      </c>
      <c r="D15" s="419">
        <f t="shared" si="0"/>
        <v>726496.47</v>
      </c>
      <c r="E15" s="419">
        <v>943426</v>
      </c>
      <c r="F15" s="420">
        <f t="shared" si="1"/>
        <v>0.77006195504469876</v>
      </c>
      <c r="G15" s="458"/>
      <c r="H15" s="457"/>
      <c r="I15" s="434"/>
    </row>
    <row r="16" spans="1:9" s="65" customFormat="1" ht="12.75">
      <c r="A16" s="324" t="s">
        <v>6</v>
      </c>
      <c r="B16" s="418">
        <v>0</v>
      </c>
      <c r="C16" s="418">
        <v>43814.5</v>
      </c>
      <c r="D16" s="419">
        <f t="shared" si="0"/>
        <v>43814.5</v>
      </c>
      <c r="E16" s="419">
        <v>60000</v>
      </c>
      <c r="F16" s="420">
        <f t="shared" si="1"/>
        <v>0.73024166666666668</v>
      </c>
      <c r="G16" s="418"/>
      <c r="H16" s="422"/>
      <c r="I16" s="434"/>
    </row>
    <row r="17" spans="1:8" s="65" customFormat="1" ht="12.75">
      <c r="A17" s="325"/>
      <c r="B17" s="423"/>
      <c r="C17" s="423"/>
      <c r="D17" s="423"/>
      <c r="E17" s="423"/>
      <c r="F17" s="423"/>
      <c r="G17" s="423"/>
      <c r="H17" s="423"/>
    </row>
    <row r="18" spans="1:8" s="65" customFormat="1" ht="12.75">
      <c r="A18" s="326" t="s">
        <v>127</v>
      </c>
      <c r="B18" s="424">
        <f t="shared" ref="B18" si="2">SUM(B7:B17)</f>
        <v>0</v>
      </c>
      <c r="C18" s="424">
        <f>SUM(C7:C16)</f>
        <v>7014825.0899999999</v>
      </c>
      <c r="D18" s="424">
        <f>SUM(D7:D17)+1</f>
        <v>7014826.0899999999</v>
      </c>
      <c r="E18" s="424">
        <f>SUM(E7:E16)</f>
        <v>16368113</v>
      </c>
      <c r="F18" s="425">
        <f t="shared" si="1"/>
        <v>0.42856657270144699</v>
      </c>
      <c r="G18" s="426"/>
      <c r="H18" s="427"/>
    </row>
    <row r="19" spans="1:8" s="65" customFormat="1" ht="12.75">
      <c r="A19" s="325"/>
      <c r="B19" s="423"/>
      <c r="C19" s="423"/>
      <c r="D19" s="423"/>
      <c r="E19" s="423"/>
      <c r="F19" s="423"/>
      <c r="G19" s="423"/>
      <c r="H19" s="423"/>
    </row>
    <row r="20" spans="1:8" s="65" customFormat="1" ht="12.75">
      <c r="A20" s="327" t="s">
        <v>126</v>
      </c>
      <c r="B20" s="419">
        <v>0</v>
      </c>
      <c r="C20" s="419">
        <v>102281402</v>
      </c>
      <c r="D20" s="419">
        <f>B20+C20</f>
        <v>102281402</v>
      </c>
      <c r="E20" s="428">
        <v>131142177</v>
      </c>
      <c r="F20" s="420">
        <f t="shared" si="1"/>
        <v>0.7799275895808867</v>
      </c>
      <c r="G20" s="429"/>
      <c r="H20" s="422"/>
    </row>
    <row r="21" spans="1:8" s="65" customFormat="1" ht="12.75">
      <c r="A21" s="325"/>
      <c r="B21" s="423"/>
      <c r="C21" s="423"/>
      <c r="D21" s="423"/>
      <c r="E21" s="423"/>
      <c r="F21" s="423"/>
      <c r="G21" s="423"/>
      <c r="H21" s="423"/>
    </row>
    <row r="22" spans="1:8" s="65" customFormat="1" ht="25.5">
      <c r="A22" s="328" t="s">
        <v>125</v>
      </c>
      <c r="B22" s="430">
        <f t="shared" ref="B22" si="3">SUM(B18,B20)</f>
        <v>0</v>
      </c>
      <c r="C22" s="432">
        <f>C20+C18</f>
        <v>109296227.09</v>
      </c>
      <c r="D22" s="432">
        <f>B22+C22</f>
        <v>109296227.09</v>
      </c>
      <c r="E22" s="437">
        <f>E20+E18</f>
        <v>147510290</v>
      </c>
      <c r="F22" s="431">
        <f t="shared" si="1"/>
        <v>0.74093968014028044</v>
      </c>
      <c r="G22" s="432"/>
      <c r="H22" s="433"/>
    </row>
    <row r="24" spans="1:8" s="5" customFormat="1" ht="14.25" customHeight="1">
      <c r="A24" s="595" t="s">
        <v>756</v>
      </c>
      <c r="B24" s="348"/>
      <c r="C24" s="348"/>
      <c r="D24" s="127"/>
      <c r="E24" s="706"/>
      <c r="F24" s="127"/>
      <c r="G24" s="127"/>
      <c r="H24" s="127"/>
    </row>
    <row r="25" spans="1:8" s="125" customFormat="1" ht="14.25" customHeight="1">
      <c r="A25" s="127" t="s">
        <v>850</v>
      </c>
      <c r="B25" s="348"/>
      <c r="C25" s="348"/>
      <c r="D25" s="127"/>
      <c r="E25" s="706"/>
      <c r="F25" s="127"/>
      <c r="G25" s="127"/>
      <c r="H25" s="127"/>
    </row>
    <row r="26" spans="1:8" s="125" customFormat="1" ht="14.25" customHeight="1">
      <c r="A26" s="596" t="s">
        <v>845</v>
      </c>
      <c r="B26" s="348"/>
      <c r="C26" s="348"/>
      <c r="D26" s="127"/>
      <c r="E26" s="706"/>
      <c r="F26" s="127"/>
      <c r="G26" s="127"/>
      <c r="H26" s="127"/>
    </row>
    <row r="27" spans="1:8" s="125" customFormat="1" ht="14.25" customHeight="1">
      <c r="A27" s="596" t="s">
        <v>770</v>
      </c>
      <c r="B27" s="348"/>
      <c r="C27" s="348"/>
      <c r="D27" s="127"/>
      <c r="E27" s="706"/>
      <c r="F27" s="127"/>
      <c r="G27" s="127"/>
      <c r="H27" s="127"/>
    </row>
    <row r="28" spans="1:8" s="5" customFormat="1" ht="14.25" customHeight="1">
      <c r="A28" s="596" t="s">
        <v>847</v>
      </c>
      <c r="B28" s="348"/>
      <c r="C28" s="348"/>
      <c r="D28" s="127"/>
      <c r="E28" s="706"/>
      <c r="F28" s="127"/>
      <c r="G28" s="127"/>
      <c r="H28" s="127"/>
    </row>
    <row r="29" spans="1:8" s="125" customFormat="1" ht="14.25" customHeight="1">
      <c r="A29" s="348" t="s">
        <v>757</v>
      </c>
      <c r="B29" s="348"/>
      <c r="C29" s="348"/>
      <c r="D29" s="127"/>
      <c r="E29" s="127"/>
      <c r="F29" s="127"/>
      <c r="G29" s="127"/>
      <c r="H29" s="127"/>
    </row>
    <row r="30" spans="1:8" s="125" customFormat="1" ht="14.25" customHeight="1">
      <c r="A30" s="127" t="s">
        <v>849</v>
      </c>
      <c r="B30" s="348"/>
      <c r="C30" s="348"/>
      <c r="D30" s="127"/>
      <c r="E30" s="127"/>
      <c r="F30" s="127"/>
      <c r="G30" s="127"/>
      <c r="H30" s="127"/>
    </row>
    <row r="31" spans="1:8" s="125" customFormat="1" ht="14.25" customHeight="1">
      <c r="A31" s="596" t="s">
        <v>862</v>
      </c>
      <c r="B31" s="348"/>
      <c r="C31" s="348"/>
      <c r="D31" s="127"/>
      <c r="E31" s="127"/>
      <c r="F31" s="127"/>
      <c r="G31" s="127"/>
      <c r="H31" s="127"/>
    </row>
    <row r="32" spans="1:8" s="125" customFormat="1" ht="14.25" customHeight="1">
      <c r="A32" s="596"/>
      <c r="B32" s="348"/>
      <c r="C32" s="348"/>
      <c r="D32" s="127"/>
      <c r="E32" s="127"/>
      <c r="F32" s="127"/>
      <c r="G32" s="127"/>
      <c r="H32" s="127"/>
    </row>
    <row r="33" spans="1:8" s="125" customFormat="1" ht="14.25" customHeight="1">
      <c r="B33" s="348"/>
      <c r="C33" s="348"/>
    </row>
    <row r="34" spans="1:8" s="125" customFormat="1" ht="14.25" customHeight="1">
      <c r="A34" s="127"/>
      <c r="B34" s="348"/>
      <c r="C34" s="348"/>
    </row>
    <row r="35" spans="1:8" s="125" customFormat="1" ht="14.25" customHeight="1">
      <c r="A35" s="596"/>
      <c r="B35" s="348"/>
      <c r="C35" s="348"/>
    </row>
    <row r="36" spans="1:8" s="125" customFormat="1" ht="14.25" customHeight="1">
      <c r="A36" s="596"/>
      <c r="B36" s="348"/>
      <c r="C36" s="348"/>
    </row>
    <row r="37" spans="1:8" s="125" customFormat="1" ht="14.25" customHeight="1">
      <c r="A37" s="348"/>
      <c r="B37" s="348"/>
      <c r="C37" s="348"/>
    </row>
    <row r="38" spans="1:8" ht="15">
      <c r="A38" s="804" t="s">
        <v>658</v>
      </c>
      <c r="B38" s="804"/>
      <c r="C38" s="804"/>
      <c r="D38" s="804"/>
      <c r="E38" s="804"/>
      <c r="F38" s="804"/>
      <c r="G38" s="804"/>
      <c r="H38" s="804"/>
    </row>
    <row r="39" spans="1:8">
      <c r="A39" s="139"/>
      <c r="B39" s="139"/>
      <c r="C39" s="139"/>
      <c r="D39" s="139"/>
      <c r="E39" s="139"/>
      <c r="F39" s="139"/>
      <c r="G39" s="139"/>
      <c r="H39" s="139"/>
    </row>
    <row r="40" spans="1:8">
      <c r="A40" s="139"/>
      <c r="B40" s="139"/>
      <c r="C40" s="139"/>
      <c r="D40" s="139"/>
      <c r="E40" s="139"/>
      <c r="F40" s="139"/>
      <c r="G40" s="139"/>
      <c r="H40" s="139"/>
    </row>
    <row r="41" spans="1:8">
      <c r="A41" s="139"/>
      <c r="B41" s="139"/>
      <c r="C41" s="139"/>
      <c r="D41" s="139"/>
      <c r="E41" s="139"/>
      <c r="F41" s="139"/>
      <c r="G41" s="139"/>
      <c r="H41" s="139"/>
    </row>
    <row r="42" spans="1:8">
      <c r="A42" s="139"/>
      <c r="B42" s="139"/>
      <c r="C42" s="139"/>
      <c r="D42" s="139"/>
      <c r="E42" s="139"/>
      <c r="F42" s="139"/>
      <c r="G42" s="139"/>
      <c r="H42" s="139"/>
    </row>
    <row r="43" spans="1:8">
      <c r="A43" s="139"/>
      <c r="B43" s="139"/>
      <c r="C43" s="139"/>
      <c r="D43" s="139"/>
      <c r="E43" s="139"/>
      <c r="F43" s="139"/>
      <c r="G43" s="139"/>
      <c r="H43" s="139"/>
    </row>
    <row r="44" spans="1:8">
      <c r="A44" s="139"/>
      <c r="B44" s="139"/>
      <c r="C44" s="139"/>
      <c r="D44" s="139"/>
      <c r="E44" s="139"/>
      <c r="F44" s="139"/>
      <c r="G44" s="139"/>
      <c r="H44" s="139"/>
    </row>
    <row r="45" spans="1:8">
      <c r="A45" s="139"/>
      <c r="B45" s="139"/>
      <c r="C45" s="139"/>
      <c r="D45" s="139"/>
      <c r="E45" s="139"/>
      <c r="F45" s="139"/>
      <c r="G45" s="139"/>
      <c r="H45" s="139"/>
    </row>
    <row r="46" spans="1:8">
      <c r="A46" s="139"/>
      <c r="B46" s="139"/>
      <c r="C46" s="139"/>
      <c r="D46" s="139"/>
      <c r="E46" s="139"/>
      <c r="F46" s="139"/>
      <c r="G46" s="139"/>
      <c r="H46" s="139"/>
    </row>
    <row r="47" spans="1:8">
      <c r="A47" s="139"/>
      <c r="B47" s="139"/>
      <c r="C47" s="139"/>
      <c r="D47" s="139"/>
      <c r="E47" s="139"/>
      <c r="F47" s="139"/>
      <c r="G47" s="139"/>
      <c r="H47" s="139"/>
    </row>
    <row r="48" spans="1:8">
      <c r="A48" s="139"/>
      <c r="B48" s="139"/>
      <c r="C48" s="139"/>
      <c r="D48" s="139"/>
      <c r="E48" s="139"/>
      <c r="F48" s="139"/>
      <c r="G48" s="139"/>
      <c r="H48" s="139"/>
    </row>
    <row r="49" spans="1:8">
      <c r="A49" s="139"/>
      <c r="B49" s="139"/>
      <c r="C49" s="139"/>
      <c r="D49" s="139"/>
      <c r="E49" s="139"/>
      <c r="F49" s="139"/>
      <c r="G49" s="139"/>
      <c r="H49" s="139"/>
    </row>
    <row r="50" spans="1:8">
      <c r="A50" s="139"/>
      <c r="B50" s="139"/>
      <c r="C50" s="139"/>
      <c r="D50" s="139"/>
      <c r="E50" s="139"/>
      <c r="F50" s="139"/>
      <c r="G50" s="139"/>
      <c r="H50" s="139"/>
    </row>
    <row r="51" spans="1:8">
      <c r="A51" s="139"/>
      <c r="B51" s="139"/>
      <c r="C51" s="139"/>
      <c r="D51" s="139"/>
      <c r="E51" s="139"/>
      <c r="F51" s="139"/>
      <c r="G51" s="139"/>
      <c r="H51" s="139"/>
    </row>
    <row r="52" spans="1:8">
      <c r="A52" s="139"/>
      <c r="B52" s="139"/>
      <c r="C52" s="139"/>
      <c r="D52" s="139"/>
      <c r="E52" s="139"/>
      <c r="F52" s="139"/>
      <c r="G52" s="139"/>
      <c r="H52" s="139"/>
    </row>
    <row r="53" spans="1:8">
      <c r="A53" s="139"/>
      <c r="B53" s="139"/>
      <c r="C53" s="139"/>
      <c r="D53" s="139"/>
      <c r="E53" s="139"/>
      <c r="F53" s="139"/>
      <c r="G53" s="139"/>
      <c r="H53" s="139"/>
    </row>
    <row r="54" spans="1:8">
      <c r="A54" s="139"/>
      <c r="B54" s="139"/>
      <c r="C54" s="139"/>
      <c r="D54" s="139"/>
      <c r="E54" s="139"/>
      <c r="F54" s="139"/>
      <c r="G54" s="139"/>
      <c r="H54" s="139"/>
    </row>
    <row r="55" spans="1:8">
      <c r="A55" s="139"/>
      <c r="B55" s="139"/>
      <c r="C55" s="139"/>
      <c r="D55" s="139"/>
      <c r="E55" s="139"/>
      <c r="F55" s="139"/>
      <c r="G55" s="139"/>
      <c r="H55" s="139"/>
    </row>
    <row r="56" spans="1:8">
      <c r="A56" s="139"/>
      <c r="B56" s="139"/>
      <c r="C56" s="139"/>
      <c r="D56" s="139"/>
      <c r="E56" s="139"/>
      <c r="F56" s="139"/>
      <c r="G56" s="139"/>
      <c r="H56" s="139"/>
    </row>
    <row r="57" spans="1:8">
      <c r="A57" s="139"/>
      <c r="B57" s="139"/>
      <c r="C57" s="139"/>
      <c r="D57" s="139"/>
      <c r="E57" s="139"/>
      <c r="F57" s="139"/>
      <c r="G57" s="139"/>
      <c r="H57" s="139"/>
    </row>
    <row r="58" spans="1:8">
      <c r="A58" s="139"/>
      <c r="B58" s="139"/>
      <c r="C58" s="139"/>
      <c r="D58" s="139"/>
      <c r="E58" s="139"/>
      <c r="F58" s="139"/>
      <c r="G58" s="139"/>
      <c r="H58" s="139"/>
    </row>
    <row r="59" spans="1:8">
      <c r="A59" s="139"/>
      <c r="B59" s="139"/>
      <c r="C59" s="139"/>
      <c r="D59" s="139"/>
      <c r="E59" s="139"/>
      <c r="F59" s="139"/>
      <c r="G59" s="139"/>
      <c r="H59" s="139"/>
    </row>
    <row r="60" spans="1:8">
      <c r="A60" s="139"/>
      <c r="B60" s="139"/>
      <c r="C60" s="139"/>
      <c r="D60" s="139"/>
      <c r="E60" s="139"/>
      <c r="F60" s="139"/>
      <c r="G60" s="139"/>
      <c r="H60" s="139"/>
    </row>
    <row r="61" spans="1:8">
      <c r="A61" s="139"/>
      <c r="B61" s="139"/>
      <c r="C61" s="139"/>
      <c r="D61" s="139"/>
      <c r="E61" s="139"/>
      <c r="F61" s="139"/>
      <c r="G61" s="139"/>
      <c r="H61" s="139"/>
    </row>
    <row r="62" spans="1:8">
      <c r="A62" s="139"/>
      <c r="B62" s="139"/>
      <c r="C62" s="139"/>
      <c r="D62" s="139"/>
      <c r="E62" s="139"/>
      <c r="F62" s="139"/>
      <c r="G62" s="139"/>
      <c r="H62" s="139"/>
    </row>
    <row r="63" spans="1:8">
      <c r="A63" s="139"/>
      <c r="B63" s="139"/>
      <c r="C63" s="139"/>
      <c r="D63" s="139"/>
      <c r="E63" s="139"/>
      <c r="F63" s="139"/>
      <c r="G63" s="139"/>
      <c r="H63" s="139"/>
    </row>
    <row r="85" spans="1:3">
      <c r="B85" s="348"/>
      <c r="C85" s="348"/>
    </row>
    <row r="86" spans="1:3">
      <c r="B86" s="597" t="s">
        <v>761</v>
      </c>
      <c r="C86" s="597" t="s">
        <v>762</v>
      </c>
    </row>
    <row r="87" spans="1:3">
      <c r="A87" s="348" t="s">
        <v>760</v>
      </c>
      <c r="B87" s="598">
        <f t="shared" ref="B87:B96" si="4">C7</f>
        <v>3882068.41</v>
      </c>
      <c r="C87" s="598">
        <f t="shared" ref="C87:C96" si="5">E7</f>
        <v>3750223</v>
      </c>
    </row>
    <row r="88" spans="1:3">
      <c r="A88" s="348" t="s">
        <v>702</v>
      </c>
      <c r="B88" s="598">
        <f t="shared" si="4"/>
        <v>1138809.94</v>
      </c>
      <c r="C88" s="598">
        <f t="shared" si="5"/>
        <v>4488248</v>
      </c>
    </row>
    <row r="89" spans="1:3">
      <c r="A89" s="348" t="s">
        <v>703</v>
      </c>
      <c r="B89" s="598">
        <f t="shared" si="4"/>
        <v>129027.74000000005</v>
      </c>
      <c r="C89" s="598">
        <f t="shared" si="5"/>
        <v>3744000</v>
      </c>
    </row>
    <row r="90" spans="1:3">
      <c r="A90" s="348" t="s">
        <v>129</v>
      </c>
      <c r="B90" s="598">
        <f t="shared" si="4"/>
        <v>530359.32999999996</v>
      </c>
      <c r="C90" s="598">
        <f t="shared" si="5"/>
        <v>2937450</v>
      </c>
    </row>
    <row r="91" spans="1:3">
      <c r="A91" s="348" t="s">
        <v>128</v>
      </c>
      <c r="B91" s="598">
        <f t="shared" si="4"/>
        <v>0</v>
      </c>
      <c r="C91" s="598">
        <f t="shared" si="5"/>
        <v>0</v>
      </c>
    </row>
    <row r="92" spans="1:3">
      <c r="A92" s="348" t="s">
        <v>35</v>
      </c>
      <c r="B92" s="598">
        <f t="shared" si="4"/>
        <v>167700</v>
      </c>
      <c r="C92" s="598">
        <f t="shared" si="5"/>
        <v>183600</v>
      </c>
    </row>
    <row r="93" spans="1:3">
      <c r="A93" s="348" t="s">
        <v>759</v>
      </c>
      <c r="B93" s="598">
        <f t="shared" si="4"/>
        <v>0</v>
      </c>
      <c r="C93" s="598">
        <f t="shared" si="5"/>
        <v>18659</v>
      </c>
    </row>
    <row r="94" spans="1:3">
      <c r="A94" s="348" t="s">
        <v>5</v>
      </c>
      <c r="B94" s="598">
        <f t="shared" si="4"/>
        <v>396548.69999999995</v>
      </c>
      <c r="C94" s="598">
        <f t="shared" si="5"/>
        <v>242507</v>
      </c>
    </row>
    <row r="95" spans="1:3">
      <c r="A95" s="348" t="s">
        <v>51</v>
      </c>
      <c r="B95" s="598">
        <f t="shared" si="4"/>
        <v>726496.47</v>
      </c>
      <c r="C95" s="598">
        <f t="shared" si="5"/>
        <v>943426</v>
      </c>
    </row>
    <row r="96" spans="1:3">
      <c r="A96" s="348" t="s">
        <v>6</v>
      </c>
      <c r="B96" s="598">
        <f t="shared" si="4"/>
        <v>43814.5</v>
      </c>
      <c r="C96" s="598">
        <f t="shared" si="5"/>
        <v>60000</v>
      </c>
    </row>
    <row r="97" spans="2:3">
      <c r="B97" s="348"/>
      <c r="C97" s="348"/>
    </row>
  </sheetData>
  <mergeCells count="10">
    <mergeCell ref="A38:H38"/>
    <mergeCell ref="A1:H1"/>
    <mergeCell ref="A3:H3"/>
    <mergeCell ref="A5:A6"/>
    <mergeCell ref="B5:C5"/>
    <mergeCell ref="D5:D6"/>
    <mergeCell ref="E5:E6"/>
    <mergeCell ref="F5:F6"/>
    <mergeCell ref="G5:G6"/>
    <mergeCell ref="H5:H6"/>
  </mergeCells>
  <printOptions horizontalCentered="1" verticalCentered="1" headings="1"/>
  <pageMargins left="0.7" right="0.7" top="0.75" bottom="0.75" header="0.3" footer="0.3"/>
  <pageSetup scale="58" orientation="portrait" r:id="rId1"/>
  <customProperties>
    <customPr name="_pios_id" r:id="rId2"/>
  </customProperties>
  <ignoredErrors>
    <ignoredError sqref="D18 D22" formula="1"/>
  </ignoredError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zoomScaleNormal="100" workbookViewId="0">
      <selection activeCell="H19" sqref="H19"/>
    </sheetView>
  </sheetViews>
  <sheetFormatPr defaultColWidth="9.140625" defaultRowHeight="15"/>
  <cols>
    <col min="1" max="1" width="20.42578125" style="4" customWidth="1"/>
    <col min="2" max="10" width="13.42578125" style="5" customWidth="1"/>
    <col min="11" max="11" width="14.5703125" style="5" bestFit="1" customWidth="1"/>
    <col min="12" max="14" width="13.42578125" style="5" customWidth="1"/>
    <col min="15" max="15" width="13.85546875" style="42" customWidth="1"/>
    <col min="16" max="17" width="13.42578125" style="5" customWidth="1"/>
    <col min="18" max="18" width="14.42578125" style="5" customWidth="1"/>
    <col min="19" max="19" width="9.42578125" style="5" bestFit="1" customWidth="1"/>
    <col min="20" max="20" width="10.5703125" style="5" customWidth="1"/>
    <col min="21" max="21" width="11.5703125" style="5" customWidth="1"/>
    <col min="22" max="22" width="10.42578125" style="5" customWidth="1"/>
    <col min="23" max="23" width="12.140625" style="5" customWidth="1"/>
    <col min="24" max="25" width="11.42578125" style="5" customWidth="1"/>
    <col min="26" max="16384" width="9.140625" style="5"/>
  </cols>
  <sheetData>
    <row r="1" spans="1:30" ht="20.25" customHeight="1">
      <c r="A1" s="897" t="s">
        <v>734</v>
      </c>
      <c r="B1" s="898"/>
      <c r="C1" s="898"/>
      <c r="D1" s="898"/>
      <c r="E1" s="898"/>
      <c r="F1" s="898"/>
      <c r="G1" s="898"/>
      <c r="H1" s="898"/>
      <c r="I1" s="898"/>
      <c r="J1" s="898"/>
      <c r="K1" s="898"/>
      <c r="L1" s="898"/>
      <c r="M1" s="898"/>
      <c r="N1" s="898"/>
      <c r="O1" s="898"/>
      <c r="P1" s="898"/>
      <c r="Q1" s="898"/>
      <c r="R1" s="898"/>
      <c r="S1" s="898"/>
      <c r="T1" s="898"/>
      <c r="U1" s="898"/>
      <c r="V1" s="898"/>
      <c r="W1" s="898"/>
      <c r="X1" s="898"/>
      <c r="Y1" s="899"/>
    </row>
    <row r="2" spans="1:30" ht="20.25" customHeight="1">
      <c r="A2" s="900" t="s">
        <v>354</v>
      </c>
      <c r="B2" s="901"/>
      <c r="C2" s="901"/>
      <c r="D2" s="901"/>
      <c r="E2" s="901"/>
      <c r="F2" s="901"/>
      <c r="G2" s="901"/>
      <c r="H2" s="901"/>
      <c r="I2" s="901"/>
      <c r="J2" s="901"/>
      <c r="K2" s="901"/>
      <c r="L2" s="901"/>
      <c r="M2" s="901"/>
      <c r="N2" s="901"/>
      <c r="O2" s="901"/>
      <c r="P2" s="901"/>
      <c r="Q2" s="901"/>
      <c r="R2" s="901"/>
      <c r="S2" s="901"/>
      <c r="T2" s="901"/>
      <c r="U2" s="901"/>
      <c r="V2" s="901"/>
      <c r="W2" s="901"/>
      <c r="X2" s="901"/>
      <c r="Y2" s="902"/>
    </row>
    <row r="3" spans="1:30" ht="20.25" customHeight="1">
      <c r="A3" s="900" t="s">
        <v>355</v>
      </c>
      <c r="B3" s="901"/>
      <c r="C3" s="901"/>
      <c r="D3" s="901"/>
      <c r="E3" s="901"/>
      <c r="F3" s="901"/>
      <c r="G3" s="901"/>
      <c r="H3" s="901"/>
      <c r="I3" s="901"/>
      <c r="J3" s="901"/>
      <c r="K3" s="901"/>
      <c r="L3" s="901"/>
      <c r="M3" s="901"/>
      <c r="N3" s="901"/>
      <c r="O3" s="901"/>
      <c r="P3" s="901"/>
      <c r="Q3" s="901"/>
      <c r="R3" s="901"/>
      <c r="S3" s="901"/>
      <c r="T3" s="901"/>
      <c r="U3" s="901"/>
      <c r="V3" s="901"/>
      <c r="W3" s="901"/>
      <c r="X3" s="901"/>
      <c r="Y3" s="902"/>
    </row>
    <row r="4" spans="1:30" ht="20.25" customHeight="1">
      <c r="A4" s="900" t="s">
        <v>480</v>
      </c>
      <c r="B4" s="901"/>
      <c r="C4" s="901"/>
      <c r="D4" s="901"/>
      <c r="E4" s="901"/>
      <c r="F4" s="901"/>
      <c r="G4" s="901"/>
      <c r="H4" s="901"/>
      <c r="I4" s="901"/>
      <c r="J4" s="901"/>
      <c r="K4" s="901"/>
      <c r="L4" s="901"/>
      <c r="M4" s="901"/>
      <c r="N4" s="901"/>
      <c r="O4" s="901"/>
      <c r="P4" s="901"/>
      <c r="Q4" s="901"/>
      <c r="R4" s="901"/>
      <c r="S4" s="901"/>
      <c r="T4" s="901"/>
      <c r="U4" s="901"/>
      <c r="V4" s="901"/>
      <c r="W4" s="901"/>
      <c r="X4" s="901"/>
      <c r="Y4" s="902"/>
    </row>
    <row r="5" spans="1:30" ht="14.25">
      <c r="A5" s="905"/>
      <c r="B5" s="903" t="s">
        <v>302</v>
      </c>
      <c r="C5" s="903"/>
      <c r="D5" s="903"/>
      <c r="E5" s="903"/>
      <c r="F5" s="903"/>
      <c r="G5" s="903"/>
      <c r="H5" s="903"/>
      <c r="I5" s="903"/>
      <c r="J5" s="903"/>
      <c r="K5" s="903"/>
      <c r="L5" s="903" t="s">
        <v>146</v>
      </c>
      <c r="M5" s="903"/>
      <c r="N5" s="903"/>
      <c r="O5" s="903"/>
      <c r="P5" s="903" t="s">
        <v>303</v>
      </c>
      <c r="Q5" s="903"/>
      <c r="R5" s="903"/>
      <c r="S5" s="903"/>
      <c r="T5" s="903"/>
      <c r="U5" s="904" t="s">
        <v>90</v>
      </c>
      <c r="V5" s="904"/>
      <c r="W5" s="903" t="s">
        <v>150</v>
      </c>
      <c r="X5" s="903" t="s">
        <v>149</v>
      </c>
      <c r="Y5" s="903" t="s">
        <v>304</v>
      </c>
    </row>
    <row r="6" spans="1:30" ht="14.25">
      <c r="A6" s="905"/>
      <c r="B6" s="903" t="s">
        <v>148</v>
      </c>
      <c r="C6" s="903"/>
      <c r="D6" s="903"/>
      <c r="E6" s="903"/>
      <c r="F6" s="903" t="s">
        <v>305</v>
      </c>
      <c r="G6" s="903"/>
      <c r="H6" s="903"/>
      <c r="I6" s="903"/>
      <c r="J6" s="903" t="s">
        <v>147</v>
      </c>
      <c r="K6" s="903" t="s">
        <v>306</v>
      </c>
      <c r="L6" s="903" t="s">
        <v>307</v>
      </c>
      <c r="M6" s="903" t="s">
        <v>308</v>
      </c>
      <c r="N6" s="903" t="s">
        <v>309</v>
      </c>
      <c r="O6" s="903" t="s">
        <v>310</v>
      </c>
      <c r="P6" s="903" t="s">
        <v>551</v>
      </c>
      <c r="Q6" s="903" t="s">
        <v>311</v>
      </c>
      <c r="R6" s="903" t="s">
        <v>312</v>
      </c>
      <c r="S6" s="903" t="s">
        <v>254</v>
      </c>
      <c r="T6" s="903" t="s">
        <v>313</v>
      </c>
      <c r="U6" s="904" t="s">
        <v>314</v>
      </c>
      <c r="V6" s="904" t="s">
        <v>315</v>
      </c>
      <c r="W6" s="903"/>
      <c r="X6" s="903"/>
      <c r="Y6" s="903"/>
    </row>
    <row r="7" spans="1:30" ht="51" customHeight="1">
      <c r="A7" s="905"/>
      <c r="B7" s="322" t="s">
        <v>620</v>
      </c>
      <c r="C7" s="322" t="s">
        <v>621</v>
      </c>
      <c r="D7" s="322" t="s">
        <v>622</v>
      </c>
      <c r="E7" s="322" t="s">
        <v>316</v>
      </c>
      <c r="F7" s="322" t="s">
        <v>317</v>
      </c>
      <c r="G7" s="322" t="s">
        <v>318</v>
      </c>
      <c r="H7" s="322" t="s">
        <v>319</v>
      </c>
      <c r="I7" s="322" t="s">
        <v>320</v>
      </c>
      <c r="J7" s="903"/>
      <c r="K7" s="903"/>
      <c r="L7" s="903"/>
      <c r="M7" s="903"/>
      <c r="N7" s="903"/>
      <c r="O7" s="903"/>
      <c r="P7" s="903"/>
      <c r="Q7" s="903"/>
      <c r="R7" s="903"/>
      <c r="S7" s="903"/>
      <c r="T7" s="903"/>
      <c r="U7" s="904"/>
      <c r="V7" s="904"/>
      <c r="W7" s="903"/>
      <c r="X7" s="903"/>
      <c r="Y7" s="903"/>
    </row>
    <row r="8" spans="1:30" ht="14.25">
      <c r="A8" s="323" t="s">
        <v>145</v>
      </c>
      <c r="B8" s="438">
        <v>1779</v>
      </c>
      <c r="C8" s="438">
        <v>2197</v>
      </c>
      <c r="D8" s="438">
        <v>129</v>
      </c>
      <c r="E8" s="439">
        <f>+D8+C8+B8</f>
        <v>4105</v>
      </c>
      <c r="F8" s="438">
        <v>2342</v>
      </c>
      <c r="G8" s="439">
        <v>14554</v>
      </c>
      <c r="H8" s="439">
        <v>1757</v>
      </c>
      <c r="I8" s="438">
        <f>+F8+G8+H8</f>
        <v>18653</v>
      </c>
      <c r="J8" s="439">
        <v>9</v>
      </c>
      <c r="K8" s="439">
        <f>+E8+I8+J8</f>
        <v>22767</v>
      </c>
      <c r="L8" s="439">
        <v>10071</v>
      </c>
      <c r="M8" s="439">
        <v>8626</v>
      </c>
      <c r="N8" s="439">
        <v>23444</v>
      </c>
      <c r="O8" s="438">
        <f>L8+M8+N8</f>
        <v>42141</v>
      </c>
      <c r="P8" s="438">
        <v>12715</v>
      </c>
      <c r="Q8" s="438">
        <v>2138</v>
      </c>
      <c r="R8" s="438">
        <v>369</v>
      </c>
      <c r="S8" s="438">
        <v>10916</v>
      </c>
      <c r="T8" s="438">
        <f>SUM(P8:S8)</f>
        <v>26138</v>
      </c>
      <c r="U8" s="438">
        <f>+K8+O8</f>
        <v>64908</v>
      </c>
      <c r="V8" s="438">
        <f>+K8-T8</f>
        <v>-3371</v>
      </c>
      <c r="W8" s="438">
        <v>1564640</v>
      </c>
      <c r="X8" s="441">
        <v>1894881</v>
      </c>
      <c r="Y8" s="616">
        <f>+W8/X8</f>
        <v>0.82571939873796829</v>
      </c>
      <c r="AC8" s="53"/>
      <c r="AD8" s="53"/>
    </row>
    <row r="9" spans="1:30" ht="14.25">
      <c r="A9" s="323" t="s">
        <v>144</v>
      </c>
      <c r="B9" s="438">
        <v>976</v>
      </c>
      <c r="C9" s="438">
        <v>2243</v>
      </c>
      <c r="D9" s="438">
        <v>174</v>
      </c>
      <c r="E9" s="439">
        <f t="shared" ref="E9:E19" si="0">+D9+C9+B9</f>
        <v>3393</v>
      </c>
      <c r="F9" s="438">
        <v>4536</v>
      </c>
      <c r="G9" s="439">
        <v>14547</v>
      </c>
      <c r="H9" s="439">
        <v>1659</v>
      </c>
      <c r="I9" s="438">
        <f t="shared" ref="I9:I19" si="1">+F9+G9+H9</f>
        <v>20742</v>
      </c>
      <c r="J9" s="439">
        <v>0</v>
      </c>
      <c r="K9" s="439">
        <f t="shared" ref="K9:K19" si="2">+E9+I9+J9</f>
        <v>24135</v>
      </c>
      <c r="L9" s="439">
        <v>12561</v>
      </c>
      <c r="M9" s="439">
        <v>9690</v>
      </c>
      <c r="N9" s="439">
        <v>13008</v>
      </c>
      <c r="O9" s="438">
        <f t="shared" ref="O9:O19" si="3">L9+M9+N9</f>
        <v>35259</v>
      </c>
      <c r="P9" s="438">
        <v>12373</v>
      </c>
      <c r="Q9" s="438">
        <v>2596</v>
      </c>
      <c r="R9" s="438">
        <v>410</v>
      </c>
      <c r="S9" s="438">
        <v>17427</v>
      </c>
      <c r="T9" s="438">
        <f t="shared" ref="T9:T19" si="4">SUM(P9:S9)</f>
        <v>32806</v>
      </c>
      <c r="U9" s="438">
        <f t="shared" ref="U9:U20" si="5">+K9+O9</f>
        <v>59394</v>
      </c>
      <c r="V9" s="438">
        <f t="shared" ref="V9:V19" si="6">+K9-T9</f>
        <v>-8671</v>
      </c>
      <c r="W9" s="438">
        <v>1555969</v>
      </c>
      <c r="X9" s="441">
        <v>1894881</v>
      </c>
      <c r="Y9" s="616">
        <f t="shared" ref="Y9:Y20" si="7">+W9/X9</f>
        <v>0.82114338578517598</v>
      </c>
      <c r="AC9" s="53"/>
      <c r="AD9" s="53"/>
    </row>
    <row r="10" spans="1:30" ht="14.25">
      <c r="A10" s="323" t="s">
        <v>143</v>
      </c>
      <c r="B10" s="438">
        <v>1858</v>
      </c>
      <c r="C10" s="438">
        <v>2385</v>
      </c>
      <c r="D10" s="438">
        <v>249</v>
      </c>
      <c r="E10" s="439">
        <f t="shared" si="0"/>
        <v>4492</v>
      </c>
      <c r="F10" s="439">
        <v>3921</v>
      </c>
      <c r="G10" s="439">
        <v>18714</v>
      </c>
      <c r="H10" s="439">
        <v>2308</v>
      </c>
      <c r="I10" s="438">
        <f t="shared" si="1"/>
        <v>24943</v>
      </c>
      <c r="J10" s="439">
        <v>0</v>
      </c>
      <c r="K10" s="439">
        <f t="shared" si="2"/>
        <v>29435</v>
      </c>
      <c r="L10" s="438">
        <v>19934</v>
      </c>
      <c r="M10" s="438">
        <v>15568</v>
      </c>
      <c r="N10" s="438">
        <v>19409</v>
      </c>
      <c r="O10" s="438">
        <f t="shared" si="3"/>
        <v>54911</v>
      </c>
      <c r="P10" s="438">
        <v>10061</v>
      </c>
      <c r="Q10" s="438">
        <v>4116</v>
      </c>
      <c r="R10" s="438">
        <v>538</v>
      </c>
      <c r="S10" s="438">
        <v>13728</v>
      </c>
      <c r="T10" s="438">
        <f t="shared" si="4"/>
        <v>28443</v>
      </c>
      <c r="U10" s="438">
        <f t="shared" si="5"/>
        <v>84346</v>
      </c>
      <c r="V10" s="438">
        <f t="shared" si="6"/>
        <v>992</v>
      </c>
      <c r="W10" s="438">
        <v>1556961</v>
      </c>
      <c r="X10" s="441">
        <v>1894881</v>
      </c>
      <c r="Y10" s="616">
        <f t="shared" si="7"/>
        <v>0.82166690150991017</v>
      </c>
      <c r="AC10" s="53"/>
      <c r="AD10" s="53"/>
    </row>
    <row r="11" spans="1:30" ht="14.25">
      <c r="A11" s="323" t="s">
        <v>142</v>
      </c>
      <c r="B11" s="438">
        <v>4367</v>
      </c>
      <c r="C11" s="438">
        <v>1969</v>
      </c>
      <c r="D11" s="438">
        <v>236</v>
      </c>
      <c r="E11" s="439">
        <f t="shared" si="0"/>
        <v>6572</v>
      </c>
      <c r="F11" s="439">
        <v>2580</v>
      </c>
      <c r="G11" s="439">
        <v>17730</v>
      </c>
      <c r="H11" s="439">
        <v>2367</v>
      </c>
      <c r="I11" s="438">
        <f t="shared" si="1"/>
        <v>22677</v>
      </c>
      <c r="J11" s="439">
        <v>0</v>
      </c>
      <c r="K11" s="439">
        <f t="shared" si="2"/>
        <v>29249</v>
      </c>
      <c r="L11" s="438">
        <v>14152</v>
      </c>
      <c r="M11" s="438">
        <v>14849</v>
      </c>
      <c r="N11" s="438">
        <v>15768</v>
      </c>
      <c r="O11" s="438">
        <f t="shared" si="3"/>
        <v>44769</v>
      </c>
      <c r="P11" s="438">
        <v>8097</v>
      </c>
      <c r="Q11" s="438">
        <v>1906</v>
      </c>
      <c r="R11" s="438">
        <v>580</v>
      </c>
      <c r="S11" s="438">
        <v>13146</v>
      </c>
      <c r="T11" s="438">
        <f t="shared" si="4"/>
        <v>23729</v>
      </c>
      <c r="U11" s="438">
        <f t="shared" si="5"/>
        <v>74018</v>
      </c>
      <c r="V11" s="438">
        <f t="shared" si="6"/>
        <v>5520</v>
      </c>
      <c r="W11" s="438">
        <v>1562481</v>
      </c>
      <c r="X11" s="441">
        <v>1899163</v>
      </c>
      <c r="Y11" s="616">
        <f t="shared" si="7"/>
        <v>0.82272085123815075</v>
      </c>
      <c r="AC11" s="53"/>
      <c r="AD11" s="53"/>
    </row>
    <row r="12" spans="1:30" ht="14.25">
      <c r="A12" s="323" t="s">
        <v>141</v>
      </c>
      <c r="B12" s="438">
        <v>3932</v>
      </c>
      <c r="C12" s="438">
        <v>1960</v>
      </c>
      <c r="D12" s="438">
        <v>209</v>
      </c>
      <c r="E12" s="439">
        <f t="shared" si="0"/>
        <v>6101</v>
      </c>
      <c r="F12" s="439">
        <v>2551</v>
      </c>
      <c r="G12" s="439">
        <v>14147</v>
      </c>
      <c r="H12" s="439">
        <v>1473</v>
      </c>
      <c r="I12" s="438">
        <f t="shared" si="1"/>
        <v>18171</v>
      </c>
      <c r="J12" s="439">
        <v>0</v>
      </c>
      <c r="K12" s="439">
        <f t="shared" si="2"/>
        <v>24272</v>
      </c>
      <c r="L12" s="438">
        <v>11885</v>
      </c>
      <c r="M12" s="438">
        <v>12767</v>
      </c>
      <c r="N12" s="438">
        <v>18198</v>
      </c>
      <c r="O12" s="440">
        <f t="shared" si="3"/>
        <v>42850</v>
      </c>
      <c r="P12" s="438">
        <v>9802</v>
      </c>
      <c r="Q12" s="438">
        <v>1472</v>
      </c>
      <c r="R12" s="438">
        <v>567</v>
      </c>
      <c r="S12" s="438">
        <v>6647</v>
      </c>
      <c r="T12" s="438">
        <f t="shared" si="4"/>
        <v>18488</v>
      </c>
      <c r="U12" s="438">
        <f t="shared" si="5"/>
        <v>67122</v>
      </c>
      <c r="V12" s="439">
        <f t="shared" si="6"/>
        <v>5784</v>
      </c>
      <c r="W12" s="438">
        <v>1568265</v>
      </c>
      <c r="X12" s="441">
        <v>1899163</v>
      </c>
      <c r="Y12" s="616">
        <f t="shared" si="7"/>
        <v>0.82576640341034446</v>
      </c>
      <c r="AC12" s="53"/>
      <c r="AD12" s="53"/>
    </row>
    <row r="13" spans="1:30" ht="14.25">
      <c r="A13" s="323" t="s">
        <v>140</v>
      </c>
      <c r="B13" s="438">
        <v>3596</v>
      </c>
      <c r="C13" s="438">
        <v>1476</v>
      </c>
      <c r="D13" s="438">
        <v>206</v>
      </c>
      <c r="E13" s="439">
        <f t="shared" si="0"/>
        <v>5278</v>
      </c>
      <c r="F13" s="439">
        <v>2100</v>
      </c>
      <c r="G13" s="439">
        <v>16452</v>
      </c>
      <c r="H13" s="439">
        <v>2651</v>
      </c>
      <c r="I13" s="438">
        <f t="shared" si="1"/>
        <v>21203</v>
      </c>
      <c r="J13" s="439">
        <v>6</v>
      </c>
      <c r="K13" s="439">
        <f t="shared" si="2"/>
        <v>26487</v>
      </c>
      <c r="L13" s="438">
        <v>14674</v>
      </c>
      <c r="M13" s="438">
        <v>15702</v>
      </c>
      <c r="N13" s="438">
        <v>20793</v>
      </c>
      <c r="O13" s="440">
        <f t="shared" si="3"/>
        <v>51169</v>
      </c>
      <c r="P13" s="438">
        <v>9697</v>
      </c>
      <c r="Q13" s="438">
        <v>1719</v>
      </c>
      <c r="R13" s="438">
        <v>448</v>
      </c>
      <c r="S13" s="438">
        <v>18389</v>
      </c>
      <c r="T13" s="438">
        <f t="shared" si="4"/>
        <v>30253</v>
      </c>
      <c r="U13" s="438">
        <f t="shared" si="5"/>
        <v>77656</v>
      </c>
      <c r="V13" s="439">
        <f t="shared" si="6"/>
        <v>-3766</v>
      </c>
      <c r="W13" s="438">
        <v>1564499</v>
      </c>
      <c r="X13" s="441">
        <v>1899163</v>
      </c>
      <c r="Y13" s="616">
        <f t="shared" si="7"/>
        <v>0.82378342459283382</v>
      </c>
      <c r="AC13" s="53"/>
      <c r="AD13" s="53"/>
    </row>
    <row r="14" spans="1:30" ht="14.25">
      <c r="A14" s="323" t="s">
        <v>139</v>
      </c>
      <c r="B14" s="438">
        <v>4901</v>
      </c>
      <c r="C14" s="438">
        <v>1837</v>
      </c>
      <c r="D14" s="438">
        <v>200</v>
      </c>
      <c r="E14" s="439">
        <f t="shared" si="0"/>
        <v>6938</v>
      </c>
      <c r="F14" s="439">
        <v>2131</v>
      </c>
      <c r="G14" s="439">
        <v>13137</v>
      </c>
      <c r="H14" s="439">
        <v>1138</v>
      </c>
      <c r="I14" s="438">
        <f t="shared" si="1"/>
        <v>16406</v>
      </c>
      <c r="J14" s="439">
        <v>0</v>
      </c>
      <c r="K14" s="439">
        <f t="shared" si="2"/>
        <v>23344</v>
      </c>
      <c r="L14" s="438">
        <v>13956</v>
      </c>
      <c r="M14" s="438">
        <v>14062</v>
      </c>
      <c r="N14" s="438">
        <v>25135</v>
      </c>
      <c r="O14" s="440">
        <f t="shared" si="3"/>
        <v>53153</v>
      </c>
      <c r="P14" s="438">
        <v>10369</v>
      </c>
      <c r="Q14" s="438">
        <v>2029</v>
      </c>
      <c r="R14" s="438">
        <v>431</v>
      </c>
      <c r="S14" s="438">
        <v>11718</v>
      </c>
      <c r="T14" s="438">
        <f t="shared" si="4"/>
        <v>24547</v>
      </c>
      <c r="U14" s="438">
        <f t="shared" si="5"/>
        <v>76497</v>
      </c>
      <c r="V14" s="439">
        <f t="shared" si="6"/>
        <v>-1203</v>
      </c>
      <c r="W14" s="438">
        <v>1563296</v>
      </c>
      <c r="X14" s="441">
        <v>1898272</v>
      </c>
      <c r="Y14" s="616">
        <f t="shared" si="7"/>
        <v>0.82353635306215334</v>
      </c>
      <c r="AC14" s="53"/>
      <c r="AD14" s="53"/>
    </row>
    <row r="15" spans="1:30" ht="14.25">
      <c r="A15" s="323" t="s">
        <v>138</v>
      </c>
      <c r="B15" s="438">
        <v>6131</v>
      </c>
      <c r="C15" s="438">
        <v>1767</v>
      </c>
      <c r="D15" s="438">
        <v>173</v>
      </c>
      <c r="E15" s="439">
        <f t="shared" si="0"/>
        <v>8071</v>
      </c>
      <c r="F15" s="439">
        <v>2107</v>
      </c>
      <c r="G15" s="439">
        <v>11400</v>
      </c>
      <c r="H15" s="519">
        <v>482</v>
      </c>
      <c r="I15" s="438">
        <f t="shared" si="1"/>
        <v>13989</v>
      </c>
      <c r="J15" s="439">
        <v>5</v>
      </c>
      <c r="K15" s="439">
        <f t="shared" si="2"/>
        <v>22065</v>
      </c>
      <c r="L15" s="438">
        <v>12221</v>
      </c>
      <c r="M15" s="438">
        <v>15434</v>
      </c>
      <c r="N15" s="438">
        <v>16813</v>
      </c>
      <c r="O15" s="440">
        <f t="shared" si="3"/>
        <v>44468</v>
      </c>
      <c r="P15" s="438">
        <v>7726</v>
      </c>
      <c r="Q15" s="438">
        <v>1933</v>
      </c>
      <c r="R15" s="438">
        <v>424</v>
      </c>
      <c r="S15" s="438">
        <v>17106</v>
      </c>
      <c r="T15" s="438">
        <f t="shared" si="4"/>
        <v>27189</v>
      </c>
      <c r="U15" s="438">
        <f t="shared" si="5"/>
        <v>66533</v>
      </c>
      <c r="V15" s="439">
        <f t="shared" si="6"/>
        <v>-5124</v>
      </c>
      <c r="W15" s="438">
        <v>1558172</v>
      </c>
      <c r="X15" s="441">
        <v>1898272</v>
      </c>
      <c r="Y15" s="616">
        <f t="shared" si="7"/>
        <v>0.82083705601726198</v>
      </c>
      <c r="AC15" s="53"/>
      <c r="AD15" s="53"/>
    </row>
    <row r="16" spans="1:30" ht="14.25">
      <c r="A16" s="323" t="s">
        <v>137</v>
      </c>
      <c r="B16" s="438">
        <v>4861</v>
      </c>
      <c r="C16" s="438">
        <v>1942</v>
      </c>
      <c r="D16" s="438">
        <v>211</v>
      </c>
      <c r="E16" s="439">
        <f t="shared" si="0"/>
        <v>7014</v>
      </c>
      <c r="F16" s="439">
        <v>1967</v>
      </c>
      <c r="G16" s="439">
        <v>10799</v>
      </c>
      <c r="H16" s="519">
        <v>327</v>
      </c>
      <c r="I16" s="438">
        <f t="shared" si="1"/>
        <v>13093</v>
      </c>
      <c r="J16" s="439">
        <v>0</v>
      </c>
      <c r="K16" s="439">
        <f t="shared" si="2"/>
        <v>20107</v>
      </c>
      <c r="L16" s="438">
        <v>11560</v>
      </c>
      <c r="M16" s="438">
        <v>11958</v>
      </c>
      <c r="N16" s="438">
        <v>15160</v>
      </c>
      <c r="O16" s="440">
        <f t="shared" si="3"/>
        <v>38678</v>
      </c>
      <c r="P16" s="438">
        <v>6633</v>
      </c>
      <c r="Q16" s="438">
        <v>1550</v>
      </c>
      <c r="R16" s="438">
        <v>403</v>
      </c>
      <c r="S16" s="438">
        <v>13568</v>
      </c>
      <c r="T16" s="438">
        <f t="shared" si="4"/>
        <v>22154</v>
      </c>
      <c r="U16" s="438">
        <f t="shared" si="5"/>
        <v>58785</v>
      </c>
      <c r="V16" s="439">
        <f t="shared" si="6"/>
        <v>-2047</v>
      </c>
      <c r="W16" s="438">
        <v>1556125</v>
      </c>
      <c r="X16" s="441">
        <v>1898272</v>
      </c>
      <c r="Y16" s="616">
        <f t="shared" si="7"/>
        <v>0.81975870686603391</v>
      </c>
      <c r="AC16" s="53"/>
      <c r="AD16" s="53"/>
    </row>
    <row r="17" spans="1:30" ht="14.25">
      <c r="A17" s="323" t="s">
        <v>136</v>
      </c>
      <c r="B17" s="438">
        <v>6741</v>
      </c>
      <c r="C17" s="438">
        <v>1705</v>
      </c>
      <c r="D17" s="438">
        <v>97</v>
      </c>
      <c r="E17" s="439">
        <f t="shared" si="0"/>
        <v>8543</v>
      </c>
      <c r="F17" s="439">
        <v>1827</v>
      </c>
      <c r="G17" s="439">
        <v>8853</v>
      </c>
      <c r="H17" s="439">
        <v>1166</v>
      </c>
      <c r="I17" s="438">
        <f t="shared" si="1"/>
        <v>11846</v>
      </c>
      <c r="J17" s="439">
        <v>2</v>
      </c>
      <c r="K17" s="439">
        <f t="shared" si="2"/>
        <v>20391</v>
      </c>
      <c r="L17" s="438">
        <v>12009</v>
      </c>
      <c r="M17" s="438">
        <v>14552</v>
      </c>
      <c r="N17" s="438">
        <v>16844</v>
      </c>
      <c r="O17" s="440">
        <f t="shared" si="3"/>
        <v>43405</v>
      </c>
      <c r="P17" s="438">
        <v>1398</v>
      </c>
      <c r="Q17" s="438">
        <v>175</v>
      </c>
      <c r="R17" s="438">
        <v>374</v>
      </c>
      <c r="S17" s="438">
        <v>11860</v>
      </c>
      <c r="T17" s="438">
        <f t="shared" si="4"/>
        <v>13807</v>
      </c>
      <c r="U17" s="438">
        <f t="shared" si="5"/>
        <v>63796</v>
      </c>
      <c r="V17" s="439">
        <f t="shared" si="6"/>
        <v>6584</v>
      </c>
      <c r="W17" s="438">
        <v>1562709</v>
      </c>
      <c r="X17" s="441">
        <v>1899819.5847677679</v>
      </c>
      <c r="Y17" s="616">
        <f t="shared" si="7"/>
        <v>0.82255652722467543</v>
      </c>
      <c r="AC17" s="53"/>
      <c r="AD17" s="53"/>
    </row>
    <row r="18" spans="1:30" ht="14.25">
      <c r="A18" s="323" t="s">
        <v>135</v>
      </c>
      <c r="B18" s="438">
        <v>4809</v>
      </c>
      <c r="C18" s="438">
        <v>1931</v>
      </c>
      <c r="D18" s="438">
        <v>151</v>
      </c>
      <c r="E18" s="439">
        <f t="shared" si="0"/>
        <v>6891</v>
      </c>
      <c r="F18" s="438">
        <v>1812</v>
      </c>
      <c r="G18" s="439">
        <v>8766</v>
      </c>
      <c r="H18" s="439">
        <v>2716</v>
      </c>
      <c r="I18" s="438">
        <f t="shared" si="1"/>
        <v>13294</v>
      </c>
      <c r="J18" s="439">
        <v>0</v>
      </c>
      <c r="K18" s="439">
        <f t="shared" si="2"/>
        <v>20185</v>
      </c>
      <c r="L18" s="438">
        <v>6285</v>
      </c>
      <c r="M18" s="438">
        <v>8814</v>
      </c>
      <c r="N18" s="438">
        <v>269</v>
      </c>
      <c r="O18" s="440">
        <f t="shared" si="3"/>
        <v>15368</v>
      </c>
      <c r="P18" s="438">
        <v>15105</v>
      </c>
      <c r="Q18" s="438">
        <v>70</v>
      </c>
      <c r="R18" s="438">
        <v>323</v>
      </c>
      <c r="S18" s="438">
        <v>9078</v>
      </c>
      <c r="T18" s="438">
        <f t="shared" si="4"/>
        <v>24576</v>
      </c>
      <c r="U18" s="438">
        <f t="shared" si="5"/>
        <v>35553</v>
      </c>
      <c r="V18" s="439">
        <f t="shared" si="6"/>
        <v>-4391</v>
      </c>
      <c r="W18" s="438">
        <v>1558318</v>
      </c>
      <c r="X18" s="441">
        <v>1899819.5847677679</v>
      </c>
      <c r="Y18" s="616">
        <f t="shared" si="7"/>
        <v>0.8202452551253635</v>
      </c>
      <c r="AC18" s="53"/>
      <c r="AD18" s="53"/>
    </row>
    <row r="19" spans="1:30" ht="14.25">
      <c r="A19" s="323" t="s">
        <v>134</v>
      </c>
      <c r="B19" s="438">
        <v>3824</v>
      </c>
      <c r="C19" s="438">
        <v>1924</v>
      </c>
      <c r="D19" s="438">
        <v>110</v>
      </c>
      <c r="E19" s="439">
        <f t="shared" si="0"/>
        <v>5858</v>
      </c>
      <c r="F19" s="438">
        <v>1280</v>
      </c>
      <c r="G19" s="439">
        <v>7864</v>
      </c>
      <c r="H19" s="439">
        <v>1718</v>
      </c>
      <c r="I19" s="438">
        <f t="shared" si="1"/>
        <v>10862</v>
      </c>
      <c r="J19" s="439">
        <v>0</v>
      </c>
      <c r="K19" s="439">
        <f t="shared" si="2"/>
        <v>16720</v>
      </c>
      <c r="L19" s="438">
        <v>4717</v>
      </c>
      <c r="M19" s="438">
        <v>7548</v>
      </c>
      <c r="N19" s="438">
        <v>49075</v>
      </c>
      <c r="O19" s="440">
        <f t="shared" si="3"/>
        <v>61340</v>
      </c>
      <c r="P19" s="438">
        <v>7659</v>
      </c>
      <c r="Q19" s="438">
        <v>1471</v>
      </c>
      <c r="R19" s="438">
        <v>178</v>
      </c>
      <c r="S19" s="438">
        <v>8824</v>
      </c>
      <c r="T19" s="438">
        <f t="shared" si="4"/>
        <v>18132</v>
      </c>
      <c r="U19" s="438">
        <f t="shared" si="5"/>
        <v>78060</v>
      </c>
      <c r="V19" s="439">
        <f t="shared" si="6"/>
        <v>-1412</v>
      </c>
      <c r="W19" s="438">
        <v>1556906</v>
      </c>
      <c r="X19" s="441">
        <v>1899819.5847677679</v>
      </c>
      <c r="Y19" s="616">
        <f t="shared" si="7"/>
        <v>0.81950202665708105</v>
      </c>
      <c r="AC19" s="53"/>
      <c r="AD19" s="53"/>
    </row>
    <row r="20" spans="1:30">
      <c r="A20" s="317" t="s">
        <v>133</v>
      </c>
      <c r="B20" s="444">
        <f>SUM(B8:B19)</f>
        <v>47775</v>
      </c>
      <c r="C20" s="444">
        <f t="shared" ref="C20:T20" si="8">SUM(C8:C19)</f>
        <v>23336</v>
      </c>
      <c r="D20" s="444">
        <f>SUM(D8:D19)</f>
        <v>2145</v>
      </c>
      <c r="E20" s="444">
        <f t="shared" si="8"/>
        <v>73256</v>
      </c>
      <c r="F20" s="444">
        <f t="shared" si="8"/>
        <v>29154</v>
      </c>
      <c r="G20" s="444">
        <f t="shared" si="8"/>
        <v>156963</v>
      </c>
      <c r="H20" s="444">
        <f t="shared" si="8"/>
        <v>19762</v>
      </c>
      <c r="I20" s="444">
        <f t="shared" si="8"/>
        <v>205879</v>
      </c>
      <c r="J20" s="444">
        <f t="shared" si="8"/>
        <v>22</v>
      </c>
      <c r="K20" s="444">
        <f t="shared" si="8"/>
        <v>279157</v>
      </c>
      <c r="L20" s="444">
        <f t="shared" si="8"/>
        <v>144025</v>
      </c>
      <c r="M20" s="444">
        <f t="shared" si="8"/>
        <v>149570</v>
      </c>
      <c r="N20" s="444">
        <f t="shared" si="8"/>
        <v>233916</v>
      </c>
      <c r="O20" s="444">
        <f t="shared" si="8"/>
        <v>527511</v>
      </c>
      <c r="P20" s="444">
        <f t="shared" si="8"/>
        <v>111635</v>
      </c>
      <c r="Q20" s="444">
        <f t="shared" si="8"/>
        <v>21175</v>
      </c>
      <c r="R20" s="444">
        <f t="shared" si="8"/>
        <v>5045</v>
      </c>
      <c r="S20" s="444">
        <f t="shared" si="8"/>
        <v>152407</v>
      </c>
      <c r="T20" s="444">
        <f t="shared" si="8"/>
        <v>290262</v>
      </c>
      <c r="U20" s="617">
        <f t="shared" si="5"/>
        <v>806668</v>
      </c>
      <c r="V20" s="617">
        <f>+K20-T20</f>
        <v>-11105</v>
      </c>
      <c r="W20" s="444">
        <f>+W19</f>
        <v>1556906</v>
      </c>
      <c r="X20" s="444">
        <f>X17</f>
        <v>1899819.5847677679</v>
      </c>
      <c r="Y20" s="618">
        <f t="shared" si="7"/>
        <v>0.81950202665708105</v>
      </c>
    </row>
    <row r="21" spans="1:30">
      <c r="A21" s="95"/>
      <c r="B21" s="96"/>
      <c r="C21" s="96"/>
      <c r="D21" s="96"/>
      <c r="E21" s="96"/>
      <c r="F21" s="96"/>
      <c r="G21" s="96"/>
      <c r="H21" s="96"/>
      <c r="I21" s="96"/>
      <c r="J21" s="96"/>
      <c r="K21" s="96"/>
      <c r="L21" s="96"/>
      <c r="M21" s="96"/>
      <c r="N21" s="96"/>
      <c r="O21" s="96"/>
      <c r="P21" s="96"/>
      <c r="Q21" s="96"/>
      <c r="R21" s="96"/>
      <c r="S21" s="96"/>
      <c r="T21" s="96"/>
      <c r="U21" s="96"/>
      <c r="V21" s="97"/>
      <c r="W21" s="98"/>
      <c r="X21" s="98"/>
      <c r="Y21" s="98"/>
    </row>
    <row r="22" spans="1:30" ht="14.25">
      <c r="A22" s="148" t="s">
        <v>548</v>
      </c>
      <c r="B22" s="100"/>
      <c r="C22" s="100"/>
      <c r="D22" s="100"/>
      <c r="E22" s="100"/>
      <c r="F22" s="100"/>
      <c r="G22" s="100"/>
      <c r="H22" s="100"/>
      <c r="I22" s="100"/>
      <c r="J22" s="100"/>
      <c r="K22" s="100"/>
      <c r="L22" s="100"/>
      <c r="M22" s="100"/>
      <c r="N22" s="100"/>
      <c r="O22" s="100"/>
      <c r="P22" s="100"/>
      <c r="Q22" s="100"/>
      <c r="R22" s="100"/>
      <c r="S22" s="100"/>
      <c r="T22" s="100"/>
      <c r="U22" s="100"/>
      <c r="V22" s="101"/>
      <c r="W22" s="100"/>
      <c r="X22" s="100"/>
      <c r="Y22" s="100"/>
    </row>
    <row r="23" spans="1:30" ht="14.25">
      <c r="A23" s="148" t="s">
        <v>549</v>
      </c>
      <c r="B23" s="100"/>
      <c r="C23" s="100"/>
      <c r="D23" s="100"/>
      <c r="E23" s="100"/>
      <c r="F23" s="100"/>
      <c r="G23" s="100"/>
      <c r="H23" s="100"/>
      <c r="I23" s="100"/>
      <c r="J23" s="100"/>
      <c r="K23" s="100"/>
      <c r="L23" s="100"/>
      <c r="M23" s="100"/>
      <c r="N23" s="100"/>
      <c r="O23" s="100"/>
      <c r="P23" s="100"/>
      <c r="Q23" s="100"/>
      <c r="R23" s="100"/>
      <c r="S23" s="100"/>
      <c r="T23" s="100"/>
      <c r="U23" s="100"/>
      <c r="V23" s="101"/>
      <c r="W23" s="100"/>
      <c r="X23" s="100"/>
      <c r="Y23" s="100"/>
    </row>
    <row r="24" spans="1:30" ht="14.25">
      <c r="A24" s="148" t="s">
        <v>550</v>
      </c>
      <c r="B24" s="100"/>
      <c r="C24" s="100"/>
      <c r="D24" s="100"/>
      <c r="E24" s="100"/>
      <c r="F24" s="100"/>
      <c r="G24" s="100"/>
      <c r="H24" s="100"/>
      <c r="I24" s="100"/>
      <c r="J24" s="100"/>
      <c r="K24" s="100"/>
      <c r="L24" s="100"/>
      <c r="M24" s="100"/>
      <c r="N24" s="100"/>
      <c r="O24" s="100"/>
      <c r="P24" s="100"/>
      <c r="Q24" s="100"/>
      <c r="R24" s="100"/>
      <c r="S24" s="100"/>
      <c r="T24" s="100"/>
      <c r="U24" s="100"/>
      <c r="V24" s="101"/>
      <c r="W24" s="100"/>
      <c r="X24" s="100"/>
      <c r="Y24" s="100"/>
    </row>
    <row r="25" spans="1:30" ht="14.25">
      <c r="A25" s="148" t="s">
        <v>656</v>
      </c>
      <c r="B25" s="100"/>
      <c r="C25" s="100"/>
      <c r="D25" s="100"/>
      <c r="E25" s="100"/>
      <c r="F25" s="100"/>
      <c r="G25" s="100"/>
      <c r="H25" s="100"/>
      <c r="I25" s="100"/>
      <c r="J25" s="100"/>
      <c r="K25" s="100"/>
      <c r="L25" s="100"/>
      <c r="M25" s="100"/>
      <c r="N25" s="100"/>
      <c r="O25" s="100"/>
      <c r="P25" s="100"/>
      <c r="Q25" s="100"/>
      <c r="R25" s="100"/>
      <c r="S25" s="100"/>
      <c r="T25" s="100"/>
      <c r="U25" s="100"/>
      <c r="V25" s="101"/>
      <c r="W25" s="100"/>
      <c r="X25" s="100"/>
      <c r="Y25" s="100"/>
    </row>
    <row r="26" spans="1:30" ht="16.5">
      <c r="A26" s="99"/>
      <c r="B26" s="100"/>
      <c r="C26" s="100"/>
      <c r="D26" s="100"/>
      <c r="E26" s="100"/>
      <c r="F26" s="100"/>
      <c r="G26" s="100"/>
      <c r="H26" s="100"/>
      <c r="I26" s="100"/>
      <c r="J26" s="100"/>
      <c r="K26" s="100"/>
      <c r="L26" s="100"/>
      <c r="M26" s="100"/>
      <c r="N26" s="100"/>
      <c r="O26" s="100"/>
      <c r="P26" s="100"/>
      <c r="Q26" s="100"/>
      <c r="R26" s="100"/>
      <c r="S26" s="100"/>
      <c r="T26" s="100"/>
      <c r="U26" s="100"/>
      <c r="V26" s="101"/>
      <c r="W26" s="100"/>
      <c r="X26" s="100"/>
      <c r="Y26" s="100"/>
    </row>
    <row r="27" spans="1:30" ht="14.25">
      <c r="A27" s="88"/>
      <c r="B27" s="100"/>
      <c r="C27" s="100"/>
      <c r="D27" s="100"/>
      <c r="E27" s="100"/>
      <c r="F27" s="100"/>
      <c r="G27" s="100"/>
      <c r="H27" s="100"/>
      <c r="I27" s="100"/>
      <c r="J27" s="100"/>
      <c r="K27" s="100"/>
      <c r="L27" s="100"/>
      <c r="M27" s="100"/>
      <c r="N27" s="100"/>
      <c r="O27" s="100"/>
      <c r="P27" s="100"/>
      <c r="Q27" s="100"/>
      <c r="R27" s="100"/>
      <c r="S27" s="100"/>
      <c r="T27" s="100"/>
      <c r="U27" s="100"/>
      <c r="V27" s="101"/>
      <c r="W27" s="100"/>
      <c r="X27" s="100"/>
      <c r="Y27" s="100"/>
    </row>
    <row r="28" spans="1:30">
      <c r="A28" s="102"/>
      <c r="B28" s="100"/>
      <c r="C28" s="100"/>
      <c r="D28" s="100"/>
      <c r="E28" s="100"/>
      <c r="F28" s="100"/>
      <c r="G28" s="100"/>
      <c r="H28" s="100"/>
      <c r="I28" s="100"/>
      <c r="J28" s="100"/>
      <c r="K28" s="100"/>
      <c r="L28" s="100"/>
      <c r="M28" s="100"/>
      <c r="N28" s="100"/>
      <c r="O28" s="100"/>
      <c r="P28" s="100"/>
      <c r="Q28" s="100"/>
      <c r="R28" s="100"/>
      <c r="S28" s="100"/>
      <c r="T28" s="100"/>
      <c r="U28" s="100"/>
      <c r="V28" s="101"/>
      <c r="W28" s="100"/>
      <c r="X28" s="100"/>
      <c r="Y28" s="100"/>
    </row>
  </sheetData>
  <mergeCells count="27">
    <mergeCell ref="A5:A7"/>
    <mergeCell ref="B5:K5"/>
    <mergeCell ref="L5:O5"/>
    <mergeCell ref="P5:T5"/>
    <mergeCell ref="U5:V5"/>
    <mergeCell ref="S6:S7"/>
    <mergeCell ref="T6:T7"/>
    <mergeCell ref="O6:O7"/>
    <mergeCell ref="P6:P7"/>
    <mergeCell ref="Q6:Q7"/>
    <mergeCell ref="R6:R7"/>
    <mergeCell ref="A1:Y1"/>
    <mergeCell ref="A2:Y2"/>
    <mergeCell ref="A3:Y3"/>
    <mergeCell ref="A4:Y4"/>
    <mergeCell ref="W5:W7"/>
    <mergeCell ref="X5:X7"/>
    <mergeCell ref="Y5:Y7"/>
    <mergeCell ref="B6:E6"/>
    <mergeCell ref="F6:I6"/>
    <mergeCell ref="J6:J7"/>
    <mergeCell ref="K6:K7"/>
    <mergeCell ref="L6:L7"/>
    <mergeCell ref="M6:M7"/>
    <mergeCell ref="N6:N7"/>
    <mergeCell ref="U6:U7"/>
    <mergeCell ref="V6:V7"/>
  </mergeCells>
  <printOptions horizontalCentered="1" verticalCentered="1" headings="1"/>
  <pageMargins left="0.2" right="0.2" top="0.5" bottom="0.5" header="0.3" footer="0.3"/>
  <pageSetup paperSize="5" scale="50" orientation="landscape" r:id="rId1"/>
  <headerFooter>
    <oddHeader xml:space="preserve">&amp;C&amp;"Arial,Bold"&amp;12 </oddHeader>
  </headerFooter>
  <customProperties>
    <customPr name="_pios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CH1238"/>
  <sheetViews>
    <sheetView zoomScaleNormal="100" workbookViewId="0">
      <selection activeCell="B24" sqref="B24"/>
    </sheetView>
  </sheetViews>
  <sheetFormatPr defaultColWidth="34.5703125" defaultRowHeight="14.25"/>
  <cols>
    <col min="1" max="1" width="37.5703125" style="5" customWidth="1"/>
    <col min="2" max="2" width="14.140625" style="5" customWidth="1"/>
    <col min="3" max="4" width="14.140625" style="5" bestFit="1" customWidth="1"/>
    <col min="5" max="5" width="12" style="5" customWidth="1"/>
    <col min="6" max="7" width="13.140625" style="5" customWidth="1"/>
    <col min="8" max="10" width="10.5703125" style="5" customWidth="1"/>
    <col min="11" max="20" width="16.5703125" style="5" customWidth="1"/>
    <col min="21" max="21" width="17.5703125" style="5" customWidth="1"/>
    <col min="22" max="22" width="14.85546875" style="5" customWidth="1"/>
    <col min="23" max="23" width="14.5703125" style="5" customWidth="1"/>
    <col min="24" max="24" width="12" style="5" customWidth="1"/>
    <col min="25" max="25" width="14.5703125" style="10" customWidth="1"/>
    <col min="26" max="26" width="12.5703125" style="5" customWidth="1"/>
    <col min="27" max="27" width="11" style="5" customWidth="1"/>
    <col min="28" max="28" width="14.85546875" style="5" customWidth="1"/>
    <col min="29" max="29" width="16.5703125" style="5" customWidth="1"/>
    <col min="30" max="30" width="16.42578125" style="5" customWidth="1"/>
    <col min="31" max="31" width="15.42578125" style="5" customWidth="1"/>
    <col min="32" max="33" width="14" style="5" customWidth="1"/>
    <col min="34" max="34" width="15.42578125" style="5" customWidth="1"/>
    <col min="35" max="35" width="19.5703125" style="5" customWidth="1"/>
    <col min="36" max="36" width="12.140625" style="5" customWidth="1"/>
    <col min="37" max="37" width="12.5703125" style="5" customWidth="1"/>
    <col min="38" max="38" width="14.5703125" style="5" customWidth="1"/>
    <col min="39" max="16384" width="34.5703125" style="6"/>
  </cols>
  <sheetData>
    <row r="1" spans="1:46" s="14" customFormat="1" ht="66.599999999999994" customHeight="1">
      <c r="A1" s="802" t="s">
        <v>718</v>
      </c>
      <c r="B1" s="802"/>
      <c r="C1" s="802"/>
      <c r="D1" s="802"/>
      <c r="E1" s="802"/>
      <c r="F1" s="802"/>
      <c r="G1" s="802"/>
      <c r="H1" s="802"/>
      <c r="I1" s="802"/>
      <c r="J1" s="80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60"/>
      <c r="AN1" s="60"/>
      <c r="AO1" s="60"/>
      <c r="AP1" s="60"/>
      <c r="AQ1" s="60"/>
      <c r="AR1" s="60"/>
      <c r="AS1" s="60"/>
      <c r="AT1" s="60"/>
    </row>
    <row r="2" spans="1:46" ht="17.100000000000001" customHeight="1">
      <c r="A2" s="93"/>
      <c r="B2" s="345" t="s">
        <v>737</v>
      </c>
      <c r="C2" s="345"/>
      <c r="D2" s="345"/>
      <c r="E2" s="345" t="s">
        <v>738</v>
      </c>
      <c r="F2" s="345"/>
      <c r="G2" s="345"/>
      <c r="H2" s="345" t="s">
        <v>291</v>
      </c>
      <c r="I2" s="345"/>
      <c r="J2" s="345"/>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46" s="15" customFormat="1" ht="34.5" customHeight="1">
      <c r="A3" s="335" t="s">
        <v>123</v>
      </c>
      <c r="B3" s="342" t="s">
        <v>0</v>
      </c>
      <c r="C3" s="342" t="s">
        <v>130</v>
      </c>
      <c r="D3" s="342" t="s">
        <v>56</v>
      </c>
      <c r="E3" s="342" t="s">
        <v>0</v>
      </c>
      <c r="F3" s="342" t="s">
        <v>130</v>
      </c>
      <c r="G3" s="342" t="s">
        <v>56</v>
      </c>
      <c r="H3" s="342" t="s">
        <v>0</v>
      </c>
      <c r="I3" s="342" t="s">
        <v>130</v>
      </c>
      <c r="J3" s="342" t="s">
        <v>56</v>
      </c>
      <c r="K3" s="61"/>
      <c r="L3" s="61"/>
      <c r="M3" s="61"/>
      <c r="N3" s="61"/>
      <c r="O3" s="61"/>
      <c r="P3" s="61"/>
      <c r="Q3" s="61"/>
      <c r="R3" s="61"/>
      <c r="S3" s="61"/>
      <c r="T3" s="61"/>
      <c r="U3" s="61"/>
      <c r="V3" s="61"/>
      <c r="W3" s="61"/>
      <c r="X3" s="61"/>
      <c r="Y3" s="61"/>
      <c r="Z3" s="61"/>
      <c r="AA3" s="61"/>
      <c r="AB3" s="61"/>
      <c r="AC3" s="61"/>
      <c r="AD3" s="61"/>
      <c r="AE3" s="61"/>
      <c r="AF3" s="61"/>
      <c r="AG3" s="61"/>
      <c r="AH3" s="61"/>
      <c r="AI3" s="61"/>
      <c r="AJ3" s="61"/>
    </row>
    <row r="4" spans="1:46" ht="17.100000000000001" customHeight="1">
      <c r="A4" s="93" t="s">
        <v>1</v>
      </c>
      <c r="B4" s="197"/>
      <c r="C4" s="197"/>
      <c r="D4" s="197"/>
      <c r="E4" s="197"/>
      <c r="F4" s="197"/>
      <c r="G4" s="197"/>
      <c r="H4" s="197"/>
      <c r="I4" s="197"/>
      <c r="J4" s="197"/>
      <c r="K4" s="6"/>
      <c r="L4" s="6"/>
      <c r="M4" s="6"/>
      <c r="N4" s="6"/>
      <c r="O4" s="6"/>
      <c r="P4" s="6"/>
      <c r="Q4" s="6"/>
      <c r="R4" s="6"/>
      <c r="S4" s="6"/>
      <c r="T4" s="6"/>
      <c r="U4" s="6"/>
      <c r="V4" s="6"/>
      <c r="W4" s="6"/>
      <c r="X4" s="6"/>
      <c r="Y4" s="6"/>
      <c r="Z4" s="6"/>
      <c r="AA4" s="6"/>
      <c r="AB4" s="6"/>
      <c r="AC4" s="6"/>
      <c r="AD4" s="6"/>
      <c r="AE4" s="6"/>
      <c r="AF4" s="6"/>
      <c r="AG4" s="6"/>
      <c r="AH4" s="6"/>
      <c r="AI4" s="6"/>
      <c r="AJ4" s="6"/>
      <c r="AK4" s="6"/>
      <c r="AL4" s="6"/>
    </row>
    <row r="5" spans="1:46" ht="17.100000000000001" customHeight="1">
      <c r="A5" s="196" t="s">
        <v>627</v>
      </c>
      <c r="B5" s="382"/>
      <c r="C5" s="383">
        <v>17785150.5</v>
      </c>
      <c r="D5" s="384">
        <f>SUM(B5:C5)</f>
        <v>17785150.5</v>
      </c>
      <c r="E5" s="382"/>
      <c r="F5" s="383">
        <v>8164512.3199999994</v>
      </c>
      <c r="G5" s="383">
        <f>SUM(E5:F5)</f>
        <v>8164512.3199999994</v>
      </c>
      <c r="H5" s="385"/>
      <c r="I5" s="386">
        <f>F5/C5</f>
        <v>0.45906343721971876</v>
      </c>
      <c r="J5" s="386">
        <f>G5/D5</f>
        <v>0.45906343721971876</v>
      </c>
      <c r="K5" s="16"/>
      <c r="L5" s="16"/>
      <c r="M5" s="16"/>
      <c r="N5" s="16"/>
      <c r="O5" s="16"/>
      <c r="P5" s="16"/>
      <c r="Q5" s="16"/>
      <c r="R5" s="16"/>
      <c r="S5" s="16"/>
      <c r="T5" s="16"/>
      <c r="U5" s="16"/>
      <c r="V5" s="16"/>
      <c r="W5" s="16"/>
      <c r="X5" s="16"/>
      <c r="Y5" s="16"/>
      <c r="Z5" s="16"/>
      <c r="AA5" s="16"/>
      <c r="AB5" s="16"/>
      <c r="AC5" s="6"/>
      <c r="AD5" s="6"/>
      <c r="AE5" s="6"/>
      <c r="AF5" s="6"/>
      <c r="AG5" s="6"/>
      <c r="AH5" s="6"/>
      <c r="AI5" s="6"/>
      <c r="AJ5" s="6"/>
      <c r="AK5" s="6"/>
      <c r="AL5" s="6"/>
    </row>
    <row r="6" spans="1:46" ht="17.100000000000001" customHeight="1">
      <c r="A6" s="196" t="s">
        <v>293</v>
      </c>
      <c r="B6" s="382"/>
      <c r="C6" s="383">
        <v>16843374</v>
      </c>
      <c r="D6" s="384">
        <f t="shared" ref="D6:D24" si="0">SUM(B6:C6)</f>
        <v>16843374</v>
      </c>
      <c r="E6" s="382"/>
      <c r="F6" s="383">
        <v>11425498.969599999</v>
      </c>
      <c r="G6" s="383">
        <f t="shared" ref="G6:G24" si="1">SUM(E6:F6)</f>
        <v>11425498.969599999</v>
      </c>
      <c r="H6" s="385"/>
      <c r="I6" s="386">
        <f t="shared" ref="I6:J9" si="2">F6/C6</f>
        <v>0.67833790127797433</v>
      </c>
      <c r="J6" s="386">
        <f t="shared" si="2"/>
        <v>0.67833790127797433</v>
      </c>
      <c r="K6" s="16"/>
      <c r="L6" s="16"/>
      <c r="M6" s="16"/>
      <c r="N6" s="16"/>
      <c r="O6" s="16"/>
      <c r="P6" s="16"/>
      <c r="Q6" s="16"/>
      <c r="R6" s="16"/>
      <c r="S6" s="16"/>
      <c r="T6" s="16"/>
      <c r="U6" s="16"/>
      <c r="V6" s="16"/>
      <c r="W6" s="16"/>
      <c r="X6" s="16"/>
      <c r="Y6" s="16"/>
      <c r="Z6" s="16"/>
      <c r="AA6" s="16"/>
      <c r="AB6" s="16"/>
      <c r="AC6" s="6"/>
      <c r="AD6" s="6"/>
      <c r="AE6" s="6"/>
      <c r="AF6" s="6"/>
      <c r="AG6" s="6"/>
      <c r="AH6" s="6"/>
      <c r="AI6" s="6"/>
      <c r="AJ6" s="6"/>
      <c r="AK6" s="6"/>
      <c r="AL6" s="6"/>
    </row>
    <row r="7" spans="1:46" ht="17.100000000000001" customHeight="1">
      <c r="A7" s="196" t="s">
        <v>296</v>
      </c>
      <c r="B7" s="382"/>
      <c r="C7" s="383">
        <v>41983756</v>
      </c>
      <c r="D7" s="384">
        <f t="shared" si="0"/>
        <v>41983756</v>
      </c>
      <c r="E7" s="382"/>
      <c r="F7" s="383">
        <v>21906200.3312</v>
      </c>
      <c r="G7" s="383">
        <f t="shared" si="1"/>
        <v>21906200.3312</v>
      </c>
      <c r="H7" s="385"/>
      <c r="I7" s="386">
        <f t="shared" si="2"/>
        <v>0.52177800221590465</v>
      </c>
      <c r="J7" s="386">
        <f t="shared" si="2"/>
        <v>0.52177800221590465</v>
      </c>
      <c r="K7" s="16"/>
      <c r="L7" s="16"/>
      <c r="M7" s="16"/>
      <c r="N7" s="16"/>
      <c r="O7" s="16"/>
      <c r="P7" s="16"/>
      <c r="Q7" s="16"/>
      <c r="R7" s="16"/>
      <c r="S7" s="16"/>
      <c r="T7" s="16"/>
      <c r="U7" s="16"/>
      <c r="V7" s="16"/>
      <c r="W7" s="16"/>
      <c r="X7" s="16"/>
      <c r="Y7" s="16"/>
      <c r="Z7" s="16"/>
      <c r="AA7" s="16"/>
      <c r="AB7" s="16"/>
      <c r="AC7" s="6"/>
      <c r="AD7" s="6"/>
      <c r="AE7" s="6"/>
      <c r="AF7" s="6"/>
      <c r="AG7" s="6"/>
      <c r="AH7" s="6"/>
      <c r="AI7" s="6"/>
      <c r="AJ7" s="6"/>
      <c r="AK7" s="6"/>
      <c r="AL7" s="6"/>
    </row>
    <row r="8" spans="1:46" ht="17.100000000000001" customHeight="1">
      <c r="A8" s="198" t="s">
        <v>297</v>
      </c>
      <c r="B8" s="387"/>
      <c r="C8" s="388">
        <v>19210885</v>
      </c>
      <c r="D8" s="388">
        <f t="shared" si="0"/>
        <v>19210885</v>
      </c>
      <c r="E8" s="382"/>
      <c r="F8" s="383">
        <v>10138762.659999987</v>
      </c>
      <c r="G8" s="383">
        <f t="shared" si="1"/>
        <v>10138762.659999987</v>
      </c>
      <c r="H8" s="385"/>
      <c r="I8" s="386">
        <f t="shared" si="2"/>
        <v>0.52776135300377813</v>
      </c>
      <c r="J8" s="386">
        <f t="shared" si="2"/>
        <v>0.52776135300377813</v>
      </c>
      <c r="K8" s="16"/>
      <c r="L8" s="16"/>
      <c r="M8" s="16"/>
      <c r="N8" s="16"/>
      <c r="O8" s="16"/>
      <c r="P8" s="16"/>
      <c r="Q8" s="16"/>
      <c r="R8" s="16"/>
      <c r="S8" s="16"/>
      <c r="T8" s="16"/>
      <c r="U8" s="16"/>
      <c r="V8" s="16"/>
      <c r="W8" s="16"/>
      <c r="X8" s="16"/>
      <c r="Y8" s="16"/>
      <c r="Z8" s="16"/>
      <c r="AA8" s="16"/>
      <c r="AB8" s="16"/>
      <c r="AC8" s="6"/>
      <c r="AD8" s="6"/>
      <c r="AE8" s="6"/>
      <c r="AF8" s="6"/>
      <c r="AG8" s="6"/>
      <c r="AH8" s="6"/>
      <c r="AI8" s="6"/>
      <c r="AJ8" s="6"/>
      <c r="AK8" s="6"/>
      <c r="AL8" s="6"/>
    </row>
    <row r="9" spans="1:46">
      <c r="A9" s="196" t="s">
        <v>294</v>
      </c>
      <c r="B9" s="382"/>
      <c r="C9" s="383">
        <v>2128846</v>
      </c>
      <c r="D9" s="384">
        <f t="shared" si="0"/>
        <v>2128846</v>
      </c>
      <c r="E9" s="382"/>
      <c r="F9" s="383">
        <v>1343215.5192000037</v>
      </c>
      <c r="G9" s="383">
        <f t="shared" si="1"/>
        <v>1343215.5192000037</v>
      </c>
      <c r="H9" s="385"/>
      <c r="I9" s="386">
        <f t="shared" si="2"/>
        <v>0.6309594584108027</v>
      </c>
      <c r="J9" s="386">
        <f t="shared" si="2"/>
        <v>0.6309594584108027</v>
      </c>
      <c r="K9" s="16"/>
      <c r="L9" s="16"/>
      <c r="M9" s="16"/>
      <c r="N9" s="16"/>
      <c r="O9" s="16"/>
      <c r="P9" s="16"/>
      <c r="Q9" s="16"/>
      <c r="R9" s="16"/>
      <c r="S9" s="16"/>
      <c r="T9" s="16"/>
      <c r="U9" s="16"/>
      <c r="V9" s="16"/>
      <c r="W9" s="16"/>
      <c r="X9" s="16"/>
      <c r="Y9" s="16"/>
      <c r="Z9" s="16"/>
      <c r="AA9" s="16"/>
      <c r="AB9" s="16"/>
      <c r="AC9" s="6"/>
      <c r="AD9" s="6"/>
      <c r="AE9" s="6"/>
      <c r="AF9" s="6"/>
      <c r="AG9" s="6"/>
      <c r="AH9" s="6"/>
      <c r="AI9" s="6"/>
      <c r="AJ9" s="6"/>
      <c r="AK9" s="6"/>
      <c r="AL9" s="6"/>
    </row>
    <row r="10" spans="1:46">
      <c r="A10" s="196" t="s">
        <v>96</v>
      </c>
      <c r="B10" s="382"/>
      <c r="C10" s="383">
        <v>0</v>
      </c>
      <c r="D10" s="384">
        <f t="shared" si="0"/>
        <v>0</v>
      </c>
      <c r="E10" s="389"/>
      <c r="F10" s="383">
        <v>0</v>
      </c>
      <c r="G10" s="383">
        <f t="shared" si="1"/>
        <v>0</v>
      </c>
      <c r="H10" s="385"/>
      <c r="I10" s="386"/>
      <c r="J10" s="386"/>
      <c r="K10" s="16"/>
      <c r="L10" s="16"/>
      <c r="M10" s="16"/>
      <c r="N10" s="16"/>
      <c r="O10" s="16"/>
      <c r="P10" s="16"/>
      <c r="Q10" s="16"/>
      <c r="R10" s="16"/>
      <c r="S10" s="16"/>
      <c r="T10" s="16"/>
      <c r="U10" s="16"/>
      <c r="V10" s="16"/>
      <c r="W10" s="16"/>
      <c r="X10" s="16"/>
      <c r="Y10" s="16"/>
      <c r="Z10" s="16"/>
      <c r="AA10" s="16"/>
      <c r="AB10" s="16"/>
      <c r="AC10" s="6"/>
      <c r="AD10" s="6"/>
      <c r="AE10" s="6"/>
      <c r="AF10" s="6"/>
      <c r="AG10" s="6"/>
      <c r="AH10" s="6"/>
      <c r="AI10" s="6"/>
      <c r="AJ10" s="6"/>
      <c r="AK10" s="6"/>
      <c r="AL10" s="6"/>
    </row>
    <row r="11" spans="1:46" ht="17.100000000000001" customHeight="1">
      <c r="A11" s="196" t="s">
        <v>298</v>
      </c>
      <c r="B11" s="383"/>
      <c r="C11" s="383">
        <v>0</v>
      </c>
      <c r="D11" s="384">
        <f t="shared" si="0"/>
        <v>0</v>
      </c>
      <c r="E11" s="384"/>
      <c r="F11" s="384">
        <v>0</v>
      </c>
      <c r="G11" s="383">
        <f t="shared" si="1"/>
        <v>0</v>
      </c>
      <c r="H11" s="385"/>
      <c r="I11" s="386"/>
      <c r="J11" s="386"/>
      <c r="K11" s="16"/>
      <c r="L11" s="16"/>
      <c r="M11" s="16"/>
      <c r="N11" s="16"/>
      <c r="O11" s="16"/>
      <c r="P11" s="16"/>
      <c r="Q11" s="16"/>
      <c r="R11" s="16"/>
      <c r="S11" s="16"/>
      <c r="T11" s="16"/>
      <c r="U11" s="16"/>
      <c r="V11" s="16"/>
      <c r="W11" s="16"/>
      <c r="X11" s="16"/>
      <c r="Y11" s="16"/>
      <c r="Z11" s="16"/>
      <c r="AA11" s="16"/>
      <c r="AB11" s="16"/>
      <c r="AC11" s="6"/>
      <c r="AD11" s="6"/>
      <c r="AE11" s="6"/>
      <c r="AF11" s="6"/>
      <c r="AG11" s="6"/>
      <c r="AH11" s="6"/>
      <c r="AI11" s="6"/>
      <c r="AJ11" s="6"/>
      <c r="AK11" s="6"/>
      <c r="AL11" s="6"/>
    </row>
    <row r="12" spans="1:46">
      <c r="A12" s="196" t="s">
        <v>105</v>
      </c>
      <c r="B12" s="382"/>
      <c r="C12" s="383">
        <v>20834354</v>
      </c>
      <c r="D12" s="384">
        <f t="shared" si="0"/>
        <v>20834354</v>
      </c>
      <c r="E12" s="382"/>
      <c r="F12" s="383">
        <v>12498363.099999996</v>
      </c>
      <c r="G12" s="383">
        <f t="shared" si="1"/>
        <v>12498363.099999996</v>
      </c>
      <c r="H12" s="385"/>
      <c r="I12" s="386">
        <f t="shared" ref="I12:J13" si="3">F12/C12</f>
        <v>0.59989203888923059</v>
      </c>
      <c r="J12" s="386">
        <f t="shared" si="3"/>
        <v>0.59989203888923059</v>
      </c>
      <c r="K12" s="16"/>
      <c r="L12" s="16"/>
      <c r="M12" s="16"/>
      <c r="N12" s="16"/>
      <c r="O12" s="16"/>
      <c r="P12" s="16"/>
      <c r="Q12" s="16"/>
      <c r="R12" s="16"/>
      <c r="S12" s="16"/>
      <c r="T12" s="16"/>
      <c r="U12" s="16"/>
      <c r="V12" s="16"/>
      <c r="W12" s="16"/>
      <c r="X12" s="16"/>
      <c r="Y12" s="16"/>
      <c r="Z12" s="16"/>
      <c r="AA12" s="16"/>
      <c r="AB12" s="16"/>
      <c r="AC12" s="6"/>
      <c r="AD12" s="6"/>
      <c r="AE12" s="6"/>
      <c r="AF12" s="6"/>
      <c r="AG12" s="6"/>
      <c r="AH12" s="6"/>
      <c r="AI12" s="6"/>
      <c r="AJ12" s="6"/>
      <c r="AK12" s="6"/>
      <c r="AL12" s="6"/>
    </row>
    <row r="13" spans="1:46" ht="17.100000000000001" customHeight="1">
      <c r="A13" s="196" t="s">
        <v>282</v>
      </c>
      <c r="B13" s="382"/>
      <c r="C13" s="383">
        <v>2531192</v>
      </c>
      <c r="D13" s="384">
        <f t="shared" si="0"/>
        <v>2531192</v>
      </c>
      <c r="E13" s="382"/>
      <c r="F13" s="383">
        <v>1247683.71</v>
      </c>
      <c r="G13" s="383">
        <f t="shared" si="1"/>
        <v>1247683.71</v>
      </c>
      <c r="H13" s="385"/>
      <c r="I13" s="386">
        <f t="shared" si="3"/>
        <v>0.49292337760233124</v>
      </c>
      <c r="J13" s="386">
        <f t="shared" si="3"/>
        <v>0.49292337760233124</v>
      </c>
      <c r="K13" s="16"/>
      <c r="L13" s="16"/>
      <c r="M13" s="16"/>
      <c r="N13" s="16"/>
      <c r="O13" s="16"/>
      <c r="P13" s="16"/>
      <c r="Q13" s="16"/>
      <c r="R13" s="16"/>
      <c r="S13" s="16"/>
      <c r="T13" s="16"/>
      <c r="U13" s="16"/>
      <c r="V13" s="16"/>
      <c r="W13" s="16"/>
      <c r="X13" s="16"/>
      <c r="Y13" s="16"/>
      <c r="Z13" s="16"/>
      <c r="AA13" s="16"/>
      <c r="AB13" s="16"/>
      <c r="AC13" s="6"/>
      <c r="AD13" s="6"/>
      <c r="AE13" s="6"/>
      <c r="AF13" s="6"/>
      <c r="AG13" s="6"/>
      <c r="AH13" s="6"/>
      <c r="AI13" s="6"/>
      <c r="AJ13" s="6"/>
      <c r="AK13" s="6"/>
      <c r="AL13" s="6"/>
    </row>
    <row r="14" spans="1:46" ht="17.100000000000001" customHeight="1">
      <c r="A14" s="196" t="s">
        <v>283</v>
      </c>
      <c r="B14" s="382"/>
      <c r="C14" s="383"/>
      <c r="D14" s="384">
        <f t="shared" si="0"/>
        <v>0</v>
      </c>
      <c r="E14" s="382"/>
      <c r="F14" s="383">
        <v>0</v>
      </c>
      <c r="G14" s="383">
        <f t="shared" si="1"/>
        <v>0</v>
      </c>
      <c r="H14" s="385"/>
      <c r="I14" s="386"/>
      <c r="J14" s="386"/>
      <c r="K14" s="16"/>
      <c r="L14" s="16"/>
      <c r="M14" s="16"/>
      <c r="N14" s="16"/>
      <c r="O14" s="16"/>
      <c r="P14" s="16"/>
      <c r="Q14" s="16"/>
      <c r="R14" s="16"/>
      <c r="S14" s="16"/>
      <c r="T14" s="16"/>
      <c r="U14" s="16"/>
      <c r="V14" s="16"/>
      <c r="W14" s="16"/>
      <c r="X14" s="16"/>
      <c r="Y14" s="16"/>
      <c r="Z14" s="16"/>
      <c r="AA14" s="16"/>
      <c r="AB14" s="16"/>
      <c r="AC14" s="6"/>
      <c r="AD14" s="6"/>
      <c r="AE14" s="6"/>
      <c r="AF14" s="6"/>
      <c r="AG14" s="6"/>
      <c r="AH14" s="6"/>
      <c r="AI14" s="6"/>
      <c r="AJ14" s="6"/>
      <c r="AK14" s="6"/>
      <c r="AL14" s="6"/>
    </row>
    <row r="15" spans="1:46" ht="17.100000000000001" customHeight="1">
      <c r="A15" s="199" t="s">
        <v>2</v>
      </c>
      <c r="B15" s="381"/>
      <c r="C15" s="381">
        <f>SUM(C5:C14)</f>
        <v>121317557.5</v>
      </c>
      <c r="D15" s="381">
        <f t="shared" si="0"/>
        <v>121317557.5</v>
      </c>
      <c r="E15" s="380"/>
      <c r="F15" s="380">
        <f>SUM(F5:F14)</f>
        <v>66724236.609999992</v>
      </c>
      <c r="G15" s="380">
        <f t="shared" si="1"/>
        <v>66724236.609999992</v>
      </c>
      <c r="H15" s="385"/>
      <c r="I15" s="386">
        <f t="shared" ref="I15:J15" si="4">F15/C15</f>
        <v>0.54999653788776615</v>
      </c>
      <c r="J15" s="386">
        <f t="shared" si="4"/>
        <v>0.54999653788776615</v>
      </c>
      <c r="K15" s="16"/>
      <c r="L15" s="16"/>
      <c r="M15" s="16"/>
      <c r="N15" s="16"/>
      <c r="O15" s="16"/>
      <c r="P15" s="16"/>
      <c r="Q15" s="16"/>
      <c r="R15" s="16"/>
      <c r="S15" s="16"/>
      <c r="T15" s="16"/>
      <c r="U15" s="16"/>
      <c r="V15" s="16"/>
      <c r="W15" s="16"/>
      <c r="X15" s="16"/>
      <c r="Y15" s="16"/>
      <c r="Z15" s="16"/>
      <c r="AA15" s="16"/>
      <c r="AB15" s="16"/>
      <c r="AC15" s="6"/>
      <c r="AD15" s="6"/>
      <c r="AE15" s="6"/>
      <c r="AF15" s="6"/>
      <c r="AG15" s="6"/>
      <c r="AH15" s="6"/>
      <c r="AI15" s="6"/>
      <c r="AJ15" s="6"/>
      <c r="AK15" s="6"/>
      <c r="AL15" s="6"/>
    </row>
    <row r="16" spans="1:46" ht="17.100000000000001" customHeight="1">
      <c r="A16" s="200"/>
      <c r="B16" s="200"/>
      <c r="C16" s="200"/>
      <c r="D16" s="200"/>
      <c r="E16" s="200"/>
      <c r="F16" s="200"/>
      <c r="G16" s="200"/>
      <c r="H16" s="200"/>
      <c r="I16" s="200"/>
      <c r="J16" s="200"/>
      <c r="K16" s="16"/>
      <c r="L16" s="16"/>
      <c r="M16" s="16"/>
      <c r="N16" s="16"/>
      <c r="O16" s="16"/>
      <c r="P16" s="16"/>
      <c r="Q16" s="16"/>
      <c r="R16" s="16"/>
      <c r="S16" s="16"/>
      <c r="T16" s="16"/>
      <c r="U16" s="16"/>
      <c r="V16" s="16"/>
      <c r="W16" s="16"/>
      <c r="X16" s="16"/>
      <c r="Y16" s="16"/>
      <c r="Z16" s="16"/>
      <c r="AA16" s="16"/>
      <c r="AB16" s="16"/>
      <c r="AC16" s="6"/>
      <c r="AD16" s="6"/>
      <c r="AE16" s="6"/>
      <c r="AF16" s="6"/>
      <c r="AG16" s="6"/>
      <c r="AH16" s="6"/>
      <c r="AI16" s="6"/>
      <c r="AJ16" s="6"/>
      <c r="AK16" s="6"/>
      <c r="AL16" s="6"/>
    </row>
    <row r="17" spans="1:75" ht="17.100000000000001" customHeight="1">
      <c r="A17" s="196" t="s">
        <v>3</v>
      </c>
      <c r="B17" s="382"/>
      <c r="C17" s="383">
        <v>681105</v>
      </c>
      <c r="D17" s="384">
        <f t="shared" si="0"/>
        <v>681105</v>
      </c>
      <c r="E17" s="382"/>
      <c r="F17" s="383">
        <v>297204.11000000004</v>
      </c>
      <c r="G17" s="384">
        <f t="shared" si="1"/>
        <v>297204.11000000004</v>
      </c>
      <c r="H17" s="385"/>
      <c r="I17" s="386">
        <f t="shared" ref="I17:J24" si="5">F17/C17</f>
        <v>0.43635578948913906</v>
      </c>
      <c r="J17" s="386">
        <f t="shared" si="5"/>
        <v>0.43635578948913906</v>
      </c>
      <c r="K17" s="16"/>
      <c r="L17" s="16"/>
      <c r="M17" s="16"/>
      <c r="N17" s="16"/>
      <c r="O17" s="16"/>
      <c r="P17" s="16"/>
      <c r="Q17" s="16"/>
      <c r="R17" s="16"/>
      <c r="S17" s="16"/>
      <c r="T17" s="16"/>
      <c r="U17" s="16"/>
      <c r="V17" s="16"/>
      <c r="W17" s="16"/>
      <c r="X17" s="16"/>
      <c r="Y17" s="16"/>
      <c r="Z17" s="16"/>
      <c r="AA17" s="16"/>
      <c r="AB17" s="16"/>
      <c r="AC17" s="6"/>
      <c r="AD17" s="6"/>
      <c r="AE17" s="6"/>
      <c r="AF17" s="6"/>
      <c r="AG17" s="6"/>
      <c r="AH17" s="6"/>
      <c r="AI17" s="6"/>
      <c r="AJ17" s="6"/>
      <c r="AK17" s="6"/>
      <c r="AL17" s="6"/>
    </row>
    <row r="18" spans="1:75" ht="17.100000000000001" customHeight="1">
      <c r="A18" s="196" t="s">
        <v>4</v>
      </c>
      <c r="B18" s="382"/>
      <c r="C18" s="383">
        <v>3361051</v>
      </c>
      <c r="D18" s="384">
        <f t="shared" si="0"/>
        <v>3361051</v>
      </c>
      <c r="E18" s="382"/>
      <c r="F18" s="383">
        <v>1604154.0999999999</v>
      </c>
      <c r="G18" s="384">
        <f t="shared" si="1"/>
        <v>1604154.0999999999</v>
      </c>
      <c r="H18" s="385"/>
      <c r="I18" s="386">
        <f t="shared" si="5"/>
        <v>0.4772775242029948</v>
      </c>
      <c r="J18" s="386">
        <f t="shared" si="5"/>
        <v>0.4772775242029948</v>
      </c>
      <c r="K18" s="16"/>
      <c r="L18" s="16"/>
      <c r="M18" s="16"/>
      <c r="N18" s="16"/>
      <c r="O18" s="16"/>
      <c r="P18" s="16"/>
      <c r="Q18" s="16"/>
      <c r="R18" s="16"/>
      <c r="S18" s="16"/>
      <c r="T18" s="16"/>
      <c r="U18" s="16"/>
      <c r="V18" s="16"/>
      <c r="W18" s="16"/>
      <c r="X18" s="16"/>
      <c r="Y18" s="16"/>
      <c r="Z18" s="16"/>
      <c r="AA18" s="16"/>
      <c r="AB18" s="16"/>
      <c r="AC18" s="6"/>
      <c r="AD18" s="6"/>
      <c r="AE18" s="6"/>
      <c r="AF18" s="6"/>
      <c r="AG18" s="6"/>
      <c r="AH18" s="6"/>
      <c r="AI18" s="6"/>
      <c r="AJ18" s="6"/>
      <c r="AK18" s="6"/>
      <c r="AL18" s="6"/>
    </row>
    <row r="19" spans="1:75" ht="17.100000000000001" customHeight="1">
      <c r="A19" s="108" t="s">
        <v>657</v>
      </c>
      <c r="B19" s="382"/>
      <c r="C19" s="383">
        <v>1198436</v>
      </c>
      <c r="D19" s="384">
        <f t="shared" si="0"/>
        <v>1198436</v>
      </c>
      <c r="E19" s="382"/>
      <c r="F19" s="383">
        <v>1383640.45</v>
      </c>
      <c r="G19" s="384">
        <f t="shared" si="1"/>
        <v>1383640.45</v>
      </c>
      <c r="H19" s="385"/>
      <c r="I19" s="386">
        <f t="shared" si="5"/>
        <v>1.1545384567886812</v>
      </c>
      <c r="J19" s="386">
        <f t="shared" si="5"/>
        <v>1.1545384567886812</v>
      </c>
      <c r="K19" s="16"/>
      <c r="L19" s="16"/>
      <c r="M19" s="16"/>
      <c r="N19" s="16"/>
      <c r="O19" s="16"/>
      <c r="P19" s="16"/>
      <c r="Q19" s="16"/>
      <c r="R19" s="16"/>
      <c r="S19" s="16"/>
      <c r="T19" s="16"/>
      <c r="U19" s="16"/>
      <c r="V19" s="16"/>
      <c r="W19" s="16"/>
      <c r="X19" s="16"/>
      <c r="Y19" s="16"/>
      <c r="Z19" s="16"/>
      <c r="AA19" s="16"/>
      <c r="AB19" s="16"/>
      <c r="AC19" s="6"/>
      <c r="AD19" s="6"/>
      <c r="AE19" s="6"/>
      <c r="AF19" s="6"/>
      <c r="AG19" s="6"/>
      <c r="AH19" s="6"/>
      <c r="AI19" s="6"/>
      <c r="AJ19" s="6"/>
      <c r="AK19" s="6"/>
      <c r="AL19" s="6"/>
    </row>
    <row r="20" spans="1:75" ht="27.75" customHeight="1">
      <c r="A20" s="201" t="s">
        <v>295</v>
      </c>
      <c r="B20" s="382"/>
      <c r="C20" s="383">
        <v>100000</v>
      </c>
      <c r="D20" s="384">
        <f t="shared" si="0"/>
        <v>100000</v>
      </c>
      <c r="E20" s="382"/>
      <c r="F20" s="383">
        <v>0</v>
      </c>
      <c r="G20" s="384">
        <f t="shared" si="1"/>
        <v>0</v>
      </c>
      <c r="H20" s="385"/>
      <c r="I20" s="386">
        <f t="shared" si="5"/>
        <v>0</v>
      </c>
      <c r="J20" s="386">
        <f t="shared" si="5"/>
        <v>0</v>
      </c>
      <c r="K20" s="16"/>
      <c r="L20" s="16"/>
      <c r="M20" s="16"/>
      <c r="N20" s="16"/>
      <c r="O20" s="16"/>
      <c r="P20" s="16"/>
      <c r="Q20" s="16"/>
      <c r="R20" s="16"/>
      <c r="S20" s="16"/>
      <c r="T20" s="16"/>
      <c r="U20" s="16"/>
      <c r="V20" s="16"/>
      <c r="W20" s="16"/>
      <c r="X20" s="16"/>
      <c r="Y20" s="16"/>
      <c r="Z20" s="16"/>
      <c r="AA20" s="16"/>
      <c r="AB20" s="16"/>
      <c r="AC20" s="6"/>
      <c r="AD20" s="6"/>
      <c r="AE20" s="6"/>
      <c r="AF20" s="6"/>
      <c r="AG20" s="6"/>
      <c r="AH20" s="6"/>
      <c r="AI20" s="6"/>
      <c r="AJ20" s="6"/>
      <c r="AK20" s="6"/>
      <c r="AL20" s="6"/>
    </row>
    <row r="21" spans="1:75" ht="30" customHeight="1">
      <c r="A21" s="201" t="s">
        <v>747</v>
      </c>
      <c r="B21" s="382"/>
      <c r="C21" s="383">
        <v>91667</v>
      </c>
      <c r="D21" s="384">
        <f t="shared" si="0"/>
        <v>91667</v>
      </c>
      <c r="E21" s="382"/>
      <c r="F21" s="383">
        <v>0</v>
      </c>
      <c r="G21" s="384">
        <f t="shared" si="1"/>
        <v>0</v>
      </c>
      <c r="H21" s="385"/>
      <c r="I21" s="386">
        <f t="shared" si="5"/>
        <v>0</v>
      </c>
      <c r="J21" s="386">
        <f t="shared" si="5"/>
        <v>0</v>
      </c>
      <c r="K21" s="16"/>
      <c r="L21" s="16"/>
      <c r="M21" s="16"/>
      <c r="N21" s="16"/>
      <c r="O21" s="16"/>
      <c r="P21" s="16"/>
      <c r="Q21" s="16"/>
      <c r="R21" s="16"/>
      <c r="S21" s="16"/>
      <c r="T21" s="16"/>
      <c r="U21" s="16"/>
      <c r="V21" s="16"/>
      <c r="W21" s="16"/>
      <c r="X21" s="16"/>
      <c r="Y21" s="16"/>
      <c r="Z21" s="16"/>
      <c r="AA21" s="16"/>
      <c r="AB21" s="16"/>
      <c r="AC21" s="6"/>
      <c r="AD21" s="6"/>
      <c r="AE21" s="6"/>
      <c r="AF21" s="6"/>
      <c r="AG21" s="6"/>
      <c r="AH21" s="6"/>
      <c r="AI21" s="6"/>
      <c r="AJ21" s="6"/>
      <c r="AK21" s="6"/>
      <c r="AL21" s="6"/>
    </row>
    <row r="22" spans="1:75" ht="16.5" customHeight="1">
      <c r="A22" s="196" t="s">
        <v>5</v>
      </c>
      <c r="B22" s="382"/>
      <c r="C22" s="383">
        <v>295333</v>
      </c>
      <c r="D22" s="384">
        <f t="shared" si="0"/>
        <v>295333</v>
      </c>
      <c r="E22" s="382"/>
      <c r="F22" s="383">
        <v>281574.78000000003</v>
      </c>
      <c r="G22" s="384">
        <f t="shared" si="1"/>
        <v>281574.78000000003</v>
      </c>
      <c r="H22" s="385"/>
      <c r="I22" s="386">
        <f t="shared" si="5"/>
        <v>0.95341455238662809</v>
      </c>
      <c r="J22" s="386">
        <f t="shared" si="5"/>
        <v>0.95341455238662809</v>
      </c>
      <c r="K22" s="16"/>
      <c r="L22" s="16"/>
      <c r="M22" s="16"/>
      <c r="N22" s="16"/>
      <c r="O22" s="16"/>
      <c r="P22" s="16"/>
      <c r="Q22" s="16"/>
      <c r="R22" s="16"/>
      <c r="S22" s="16"/>
      <c r="T22" s="16"/>
      <c r="U22" s="16"/>
      <c r="V22" s="16"/>
      <c r="W22" s="16"/>
      <c r="X22" s="16"/>
      <c r="Y22" s="16"/>
      <c r="Z22" s="16"/>
      <c r="AA22" s="16"/>
      <c r="AB22" s="16"/>
      <c r="AC22" s="6"/>
      <c r="AD22" s="6"/>
      <c r="AE22" s="6"/>
      <c r="AF22" s="6"/>
      <c r="AG22" s="6"/>
      <c r="AH22" s="6"/>
      <c r="AI22" s="6"/>
      <c r="AJ22" s="6"/>
      <c r="AK22" s="6"/>
      <c r="AL22" s="6"/>
    </row>
    <row r="23" spans="1:75">
      <c r="A23" s="196" t="s">
        <v>51</v>
      </c>
      <c r="B23" s="382"/>
      <c r="C23" s="383">
        <v>5286041</v>
      </c>
      <c r="D23" s="384">
        <f t="shared" si="0"/>
        <v>5286041</v>
      </c>
      <c r="E23" s="382"/>
      <c r="F23" s="383">
        <v>4508000.03</v>
      </c>
      <c r="G23" s="384">
        <f t="shared" si="1"/>
        <v>4508000.03</v>
      </c>
      <c r="H23" s="385"/>
      <c r="I23" s="386">
        <f t="shared" si="5"/>
        <v>0.85281215752961437</v>
      </c>
      <c r="J23" s="386">
        <f t="shared" si="5"/>
        <v>0.85281215752961437</v>
      </c>
      <c r="K23" s="16"/>
      <c r="L23" s="16"/>
      <c r="M23" s="16"/>
      <c r="N23" s="16"/>
      <c r="O23" s="16"/>
      <c r="P23" s="16"/>
      <c r="Q23" s="16"/>
      <c r="R23" s="16"/>
      <c r="S23" s="16"/>
      <c r="T23" s="16"/>
      <c r="U23" s="16"/>
      <c r="V23" s="16"/>
      <c r="W23" s="16"/>
      <c r="X23" s="16"/>
      <c r="Y23" s="16"/>
      <c r="Z23" s="16"/>
      <c r="AA23" s="16"/>
      <c r="AB23" s="16"/>
      <c r="AC23" s="6"/>
      <c r="AD23" s="6"/>
      <c r="AE23" s="6"/>
      <c r="AF23" s="6"/>
      <c r="AG23" s="6"/>
      <c r="AH23" s="6"/>
      <c r="AI23" s="6"/>
      <c r="AJ23" s="6"/>
      <c r="AK23" s="6"/>
      <c r="AL23" s="6"/>
    </row>
    <row r="24" spans="1:75" ht="17.100000000000001" customHeight="1">
      <c r="A24" s="196" t="s">
        <v>6</v>
      </c>
      <c r="B24" s="382"/>
      <c r="C24" s="383">
        <v>86000</v>
      </c>
      <c r="D24" s="384">
        <f t="shared" si="0"/>
        <v>86000</v>
      </c>
      <c r="E24" s="382"/>
      <c r="F24" s="383">
        <v>18777.650000000001</v>
      </c>
      <c r="G24" s="384">
        <f t="shared" si="1"/>
        <v>18777.650000000001</v>
      </c>
      <c r="H24" s="385"/>
      <c r="I24" s="386">
        <f t="shared" si="5"/>
        <v>0.21834476744186049</v>
      </c>
      <c r="J24" s="386">
        <f t="shared" si="5"/>
        <v>0.21834476744186049</v>
      </c>
      <c r="K24" s="16"/>
      <c r="L24" s="16"/>
      <c r="M24" s="16"/>
      <c r="N24" s="16"/>
      <c r="O24" s="16"/>
      <c r="P24" s="16"/>
      <c r="Q24" s="16"/>
      <c r="R24" s="16"/>
      <c r="S24" s="16"/>
      <c r="T24" s="16"/>
      <c r="U24" s="16"/>
      <c r="V24" s="16"/>
      <c r="W24" s="16"/>
      <c r="X24" s="16"/>
      <c r="Y24" s="16"/>
      <c r="Z24" s="16"/>
      <c r="AA24" s="16"/>
      <c r="AB24" s="16"/>
      <c r="AC24" s="6"/>
      <c r="AD24" s="6"/>
      <c r="AE24" s="6"/>
      <c r="AF24" s="6"/>
      <c r="AG24" s="6"/>
      <c r="AH24" s="6"/>
      <c r="AI24" s="6"/>
      <c r="AJ24" s="6"/>
      <c r="AK24" s="6"/>
      <c r="AL24" s="6"/>
    </row>
    <row r="25" spans="1:75" s="17" customFormat="1" ht="17.100000000000001" customHeight="1">
      <c r="A25" s="200"/>
      <c r="B25" s="200"/>
      <c r="C25" s="200"/>
      <c r="D25" s="200"/>
      <c r="E25" s="200"/>
      <c r="F25" s="200"/>
      <c r="G25" s="200"/>
      <c r="H25" s="200"/>
      <c r="I25" s="200"/>
      <c r="J25" s="200"/>
    </row>
    <row r="26" spans="1:75">
      <c r="A26" s="199" t="s">
        <v>7</v>
      </c>
      <c r="B26" s="381"/>
      <c r="C26" s="381">
        <f>SUM(C15:C24)</f>
        <v>132417190.5</v>
      </c>
      <c r="D26" s="381">
        <f>SUM(D15:D24)</f>
        <v>132417190.5</v>
      </c>
      <c r="E26" s="381"/>
      <c r="F26" s="381">
        <f>SUM(F15:F24)</f>
        <v>74817587.730000004</v>
      </c>
      <c r="G26" s="381">
        <f>SUM(G15:G24)</f>
        <v>74817587.730000004</v>
      </c>
      <c r="H26" s="385"/>
      <c r="I26" s="386">
        <f t="shared" ref="I26:J26" si="6">F26/C26</f>
        <v>0.56501416052925546</v>
      </c>
      <c r="J26" s="386">
        <f t="shared" si="6"/>
        <v>0.56501416052925546</v>
      </c>
      <c r="K26" s="18"/>
      <c r="L26" s="18"/>
      <c r="M26" s="18"/>
      <c r="N26" s="18"/>
      <c r="O26" s="18"/>
      <c r="P26" s="18"/>
      <c r="Q26" s="18"/>
      <c r="R26" s="18"/>
      <c r="S26" s="18"/>
      <c r="T26" s="18"/>
      <c r="U26" s="18"/>
      <c r="V26" s="18"/>
      <c r="W26" s="18"/>
      <c r="X26" s="18"/>
      <c r="Y26" s="18"/>
      <c r="Z26" s="18"/>
      <c r="AA26" s="18"/>
      <c r="AB26" s="18"/>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row>
    <row r="27" spans="1:75" ht="17.100000000000001" customHeight="1">
      <c r="A27" s="202" t="s">
        <v>122</v>
      </c>
      <c r="B27" s="202"/>
      <c r="C27" s="202"/>
      <c r="D27" s="202"/>
      <c r="E27" s="202"/>
      <c r="F27" s="202"/>
      <c r="G27" s="202"/>
      <c r="H27" s="202"/>
      <c r="I27" s="202"/>
      <c r="J27" s="202"/>
      <c r="K27" s="16"/>
      <c r="L27" s="16"/>
      <c r="M27" s="16"/>
      <c r="N27" s="16"/>
      <c r="O27" s="16"/>
      <c r="P27" s="16"/>
      <c r="Q27" s="16"/>
      <c r="R27" s="16"/>
      <c r="S27" s="16"/>
      <c r="T27" s="16"/>
      <c r="U27" s="16"/>
      <c r="V27" s="16"/>
      <c r="W27" s="16"/>
      <c r="X27" s="16"/>
      <c r="Y27" s="16"/>
      <c r="Z27" s="16"/>
      <c r="AA27" s="16"/>
      <c r="AB27" s="16"/>
      <c r="AC27" s="6"/>
      <c r="AD27" s="6"/>
      <c r="AE27" s="6"/>
      <c r="AF27" s="6"/>
      <c r="AG27" s="6"/>
      <c r="AH27" s="6"/>
      <c r="AI27" s="6"/>
      <c r="AJ27" s="6"/>
      <c r="AK27" s="6"/>
      <c r="AL27" s="6"/>
    </row>
    <row r="28" spans="1:75" ht="17.100000000000001" customHeight="1">
      <c r="A28" s="196" t="s">
        <v>8</v>
      </c>
      <c r="B28" s="200"/>
      <c r="C28" s="200"/>
      <c r="D28" s="200"/>
      <c r="E28" s="380"/>
      <c r="F28" s="380">
        <v>2088439.1700000004</v>
      </c>
      <c r="G28" s="381">
        <f>SUM(E28:F28)</f>
        <v>2088439.1700000004</v>
      </c>
      <c r="H28" s="200"/>
      <c r="I28" s="200"/>
      <c r="J28" s="200"/>
      <c r="K28" s="16"/>
      <c r="L28" s="16"/>
      <c r="M28" s="16"/>
      <c r="N28" s="16"/>
      <c r="O28" s="16"/>
      <c r="P28" s="16"/>
      <c r="Q28" s="16"/>
      <c r="R28" s="16"/>
      <c r="S28" s="16"/>
      <c r="T28" s="16"/>
      <c r="U28" s="16"/>
      <c r="V28" s="16"/>
      <c r="W28" s="16"/>
      <c r="X28" s="16"/>
      <c r="Y28" s="16"/>
      <c r="Z28" s="16"/>
      <c r="AA28" s="16"/>
      <c r="AB28" s="16"/>
      <c r="AC28" s="6"/>
      <c r="AD28" s="6"/>
      <c r="AE28" s="6"/>
      <c r="AF28" s="6"/>
      <c r="AG28" s="6"/>
      <c r="AH28" s="6"/>
      <c r="AI28" s="6"/>
      <c r="AJ28" s="6"/>
      <c r="AK28" s="6"/>
      <c r="AL28" s="6"/>
    </row>
    <row r="29" spans="1:75">
      <c r="A29" s="196" t="s">
        <v>383</v>
      </c>
      <c r="B29" s="200"/>
      <c r="C29" s="200"/>
      <c r="D29" s="200"/>
      <c r="E29" s="380"/>
      <c r="F29" s="380">
        <v>1648820.2999999998</v>
      </c>
      <c r="G29" s="381">
        <f>SUM(E29:F29)</f>
        <v>1648820.2999999998</v>
      </c>
      <c r="H29" s="200"/>
      <c r="I29" s="200"/>
      <c r="J29" s="200"/>
      <c r="K29" s="18"/>
      <c r="L29" s="18"/>
      <c r="M29" s="18"/>
      <c r="N29" s="18"/>
      <c r="O29" s="18"/>
      <c r="P29" s="18"/>
      <c r="Q29" s="18"/>
      <c r="R29" s="18"/>
      <c r="S29" s="18"/>
      <c r="T29" s="18"/>
      <c r="U29" s="18"/>
      <c r="V29" s="18"/>
      <c r="W29" s="18"/>
      <c r="X29" s="18"/>
      <c r="Y29" s="18"/>
      <c r="Z29" s="18"/>
      <c r="AA29" s="18"/>
      <c r="AB29" s="18"/>
      <c r="AC29" s="16"/>
      <c r="AD29" s="16"/>
      <c r="AE29" s="16"/>
      <c r="AF29" s="16"/>
      <c r="AG29" s="16"/>
      <c r="AH29" s="16"/>
      <c r="AI29" s="16"/>
      <c r="AJ29" s="16"/>
      <c r="AK29" s="16"/>
      <c r="AL29" s="16"/>
      <c r="AM29" s="16"/>
      <c r="AN29" s="16"/>
      <c r="AO29" s="16"/>
      <c r="AP29" s="16"/>
      <c r="AQ29" s="16"/>
      <c r="AR29" s="16"/>
      <c r="AS29" s="16"/>
      <c r="AT29" s="16"/>
      <c r="AU29" s="16"/>
      <c r="AV29" s="16"/>
      <c r="AW29" s="16"/>
      <c r="AX29" s="16"/>
    </row>
    <row r="30" spans="1:75">
      <c r="A30" s="159"/>
      <c r="B30" s="188"/>
      <c r="C30" s="188"/>
      <c r="D30" s="188"/>
      <c r="E30" s="189"/>
      <c r="F30" s="189"/>
      <c r="G30" s="190"/>
      <c r="H30" s="188"/>
      <c r="I30" s="188"/>
      <c r="J30" s="188"/>
      <c r="K30" s="18"/>
      <c r="L30" s="18"/>
      <c r="M30" s="18"/>
      <c r="N30" s="18"/>
      <c r="O30" s="18"/>
      <c r="P30" s="18"/>
      <c r="Q30" s="18"/>
      <c r="R30" s="18"/>
      <c r="S30" s="18"/>
      <c r="T30" s="18"/>
      <c r="U30" s="18"/>
      <c r="V30" s="18"/>
      <c r="W30" s="18"/>
      <c r="X30" s="18"/>
      <c r="Y30" s="18"/>
      <c r="Z30" s="18"/>
      <c r="AA30" s="18"/>
      <c r="AB30" s="18"/>
      <c r="AC30" s="16"/>
      <c r="AD30" s="16"/>
      <c r="AE30" s="16"/>
      <c r="AF30" s="16"/>
      <c r="AG30" s="16"/>
      <c r="AH30" s="16"/>
      <c r="AI30" s="16"/>
      <c r="AJ30" s="16"/>
      <c r="AK30" s="16"/>
      <c r="AL30" s="16"/>
      <c r="AM30" s="16"/>
      <c r="AN30" s="16"/>
      <c r="AO30" s="16"/>
      <c r="AP30" s="16"/>
      <c r="AQ30" s="16"/>
      <c r="AR30" s="16"/>
      <c r="AS30" s="16"/>
      <c r="AT30" s="16"/>
      <c r="AU30" s="16"/>
      <c r="AV30" s="16"/>
      <c r="AW30" s="16"/>
      <c r="AX30" s="16"/>
    </row>
    <row r="31" spans="1:75">
      <c r="A31" s="390" t="s">
        <v>863</v>
      </c>
      <c r="B31" s="20"/>
      <c r="C31" s="21"/>
      <c r="D31" s="16"/>
      <c r="E31" s="20"/>
      <c r="F31" s="20"/>
      <c r="G31" s="20"/>
      <c r="H31" s="18"/>
      <c r="I31" s="18"/>
      <c r="J31" s="18"/>
      <c r="K31" s="18"/>
      <c r="L31" s="18"/>
      <c r="M31" s="18"/>
      <c r="N31" s="18"/>
      <c r="O31" s="18"/>
      <c r="P31" s="18"/>
      <c r="Q31" s="18"/>
      <c r="R31" s="18"/>
      <c r="S31" s="18"/>
      <c r="T31" s="18"/>
      <c r="U31" s="18"/>
      <c r="V31" s="18"/>
      <c r="W31" s="18"/>
      <c r="X31" s="18"/>
      <c r="Y31" s="18"/>
      <c r="Z31" s="18"/>
      <c r="AA31" s="18"/>
      <c r="AB31" s="18"/>
      <c r="AC31" s="16"/>
      <c r="AD31" s="16"/>
      <c r="AE31" s="16"/>
      <c r="AF31" s="16"/>
      <c r="AG31" s="16"/>
      <c r="AH31" s="16"/>
      <c r="AI31" s="16"/>
      <c r="AJ31" s="16"/>
      <c r="AK31" s="16"/>
      <c r="AL31" s="16"/>
      <c r="AM31" s="16"/>
      <c r="AN31" s="16"/>
      <c r="AO31" s="16"/>
      <c r="AP31" s="16"/>
      <c r="AQ31" s="16"/>
      <c r="AR31" s="16"/>
      <c r="AS31" s="16"/>
      <c r="AT31" s="16"/>
      <c r="AU31" s="16"/>
      <c r="AV31" s="16"/>
      <c r="AW31" s="16"/>
      <c r="AX31" s="16"/>
    </row>
    <row r="32" spans="1:75">
      <c r="A32" s="127" t="s">
        <v>748</v>
      </c>
      <c r="B32" s="20"/>
      <c r="C32" s="21"/>
      <c r="D32" s="16"/>
      <c r="E32" s="20"/>
      <c r="F32" s="20"/>
      <c r="G32" s="20"/>
      <c r="H32" s="18"/>
      <c r="I32" s="18"/>
      <c r="J32" s="18"/>
      <c r="K32" s="18"/>
      <c r="L32" s="18"/>
      <c r="M32" s="18"/>
      <c r="N32" s="18"/>
      <c r="O32" s="18"/>
      <c r="P32" s="18"/>
      <c r="Q32" s="18"/>
      <c r="R32" s="18"/>
      <c r="S32" s="18"/>
      <c r="T32" s="18"/>
      <c r="U32" s="18"/>
      <c r="V32" s="18"/>
      <c r="W32" s="18"/>
      <c r="X32" s="18"/>
      <c r="Y32" s="18"/>
      <c r="Z32" s="18"/>
      <c r="AA32" s="18"/>
      <c r="AB32" s="18"/>
      <c r="AC32" s="16"/>
      <c r="AD32" s="16"/>
      <c r="AE32" s="16"/>
      <c r="AF32" s="16"/>
      <c r="AG32" s="16"/>
      <c r="AH32" s="16"/>
      <c r="AI32" s="16"/>
      <c r="AJ32" s="16"/>
      <c r="AK32" s="16"/>
      <c r="AL32" s="16"/>
      <c r="AM32" s="16"/>
      <c r="AN32" s="16"/>
      <c r="AO32" s="16"/>
      <c r="AP32" s="16"/>
      <c r="AQ32" s="16"/>
      <c r="AR32" s="16"/>
      <c r="AS32" s="16"/>
      <c r="AT32" s="16"/>
      <c r="AU32" s="16"/>
      <c r="AV32" s="16"/>
      <c r="AW32" s="16"/>
      <c r="AX32" s="16"/>
    </row>
    <row r="33" spans="1:50" ht="16.5" customHeight="1">
      <c r="A33" s="127" t="s">
        <v>749</v>
      </c>
      <c r="B33" s="20"/>
      <c r="C33" s="21"/>
      <c r="D33" s="16"/>
      <c r="E33" s="20"/>
      <c r="F33" s="20"/>
      <c r="G33" s="20"/>
      <c r="H33" s="18"/>
      <c r="I33" s="18"/>
      <c r="J33" s="18"/>
      <c r="K33" s="18"/>
      <c r="L33" s="18"/>
      <c r="M33" s="18"/>
      <c r="N33" s="18"/>
      <c r="O33" s="18"/>
      <c r="P33" s="18"/>
      <c r="Q33" s="18"/>
      <c r="R33" s="18"/>
      <c r="S33" s="18"/>
      <c r="T33" s="18"/>
      <c r="U33" s="18"/>
      <c r="V33" s="18"/>
      <c r="W33" s="18"/>
      <c r="X33" s="18"/>
      <c r="Y33" s="18"/>
      <c r="Z33" s="18"/>
      <c r="AA33" s="18"/>
      <c r="AB33" s="18"/>
      <c r="AC33" s="16"/>
      <c r="AD33" s="16"/>
      <c r="AE33" s="16"/>
      <c r="AF33" s="16"/>
      <c r="AG33" s="16"/>
      <c r="AH33" s="16"/>
      <c r="AI33" s="16"/>
      <c r="AJ33" s="16"/>
      <c r="AK33" s="16"/>
      <c r="AL33" s="16"/>
      <c r="AM33" s="16"/>
      <c r="AN33" s="16"/>
      <c r="AO33" s="16"/>
      <c r="AP33" s="16"/>
      <c r="AQ33" s="16"/>
      <c r="AR33" s="16"/>
      <c r="AS33" s="16"/>
      <c r="AT33" s="16"/>
      <c r="AU33" s="16"/>
      <c r="AV33" s="16"/>
      <c r="AW33" s="16"/>
      <c r="AX33" s="16"/>
    </row>
    <row r="34" spans="1:50" ht="16.5" customHeight="1">
      <c r="A34" s="160" t="s">
        <v>746</v>
      </c>
      <c r="B34" s="20"/>
      <c r="C34" s="21"/>
      <c r="D34" s="16"/>
      <c r="E34" s="20"/>
      <c r="F34" s="20"/>
      <c r="G34" s="20"/>
      <c r="H34" s="18"/>
      <c r="I34" s="18"/>
      <c r="J34" s="18"/>
      <c r="K34" s="18"/>
      <c r="L34" s="18"/>
      <c r="M34" s="18"/>
      <c r="N34" s="18"/>
      <c r="O34" s="18"/>
      <c r="P34" s="18"/>
      <c r="Q34" s="18"/>
      <c r="R34" s="18"/>
      <c r="S34" s="18"/>
      <c r="T34" s="18"/>
      <c r="U34" s="18"/>
      <c r="V34" s="18"/>
      <c r="W34" s="18"/>
      <c r="X34" s="18"/>
      <c r="Y34" s="18"/>
      <c r="Z34" s="18"/>
      <c r="AA34" s="18"/>
      <c r="AB34" s="18"/>
      <c r="AC34" s="16"/>
      <c r="AD34" s="16"/>
      <c r="AE34" s="16"/>
      <c r="AF34" s="16"/>
      <c r="AG34" s="16"/>
      <c r="AH34" s="16"/>
      <c r="AI34" s="16"/>
      <c r="AJ34" s="16"/>
      <c r="AK34" s="16"/>
      <c r="AL34" s="16"/>
      <c r="AM34" s="16"/>
      <c r="AN34" s="16"/>
      <c r="AO34" s="16"/>
      <c r="AP34" s="16"/>
      <c r="AQ34" s="16"/>
      <c r="AR34" s="16"/>
      <c r="AS34" s="16"/>
      <c r="AT34" s="16"/>
      <c r="AU34" s="16"/>
      <c r="AV34" s="16"/>
      <c r="AW34" s="16"/>
      <c r="AX34" s="16"/>
    </row>
    <row r="35" spans="1:50">
      <c r="A35" s="20"/>
      <c r="B35" s="20"/>
      <c r="C35" s="21"/>
      <c r="D35" s="16"/>
      <c r="E35" s="20"/>
      <c r="F35" s="20"/>
      <c r="G35" s="20"/>
      <c r="H35" s="18"/>
      <c r="I35" s="18"/>
      <c r="J35" s="18"/>
      <c r="K35" s="18"/>
      <c r="L35" s="18"/>
      <c r="M35" s="18"/>
      <c r="N35" s="18"/>
      <c r="O35" s="18"/>
      <c r="P35" s="18"/>
      <c r="Q35" s="18"/>
      <c r="R35" s="18"/>
      <c r="S35" s="18"/>
      <c r="T35" s="18"/>
      <c r="U35" s="18"/>
      <c r="V35" s="18"/>
      <c r="W35" s="18"/>
      <c r="X35" s="18"/>
      <c r="Y35" s="18"/>
      <c r="Z35" s="18"/>
      <c r="AA35" s="18"/>
      <c r="AB35" s="18"/>
      <c r="AC35" s="16"/>
      <c r="AD35" s="16"/>
      <c r="AE35" s="16"/>
      <c r="AF35" s="16"/>
      <c r="AG35" s="16"/>
      <c r="AH35" s="16"/>
      <c r="AI35" s="16"/>
      <c r="AJ35" s="16"/>
      <c r="AK35" s="16"/>
      <c r="AL35" s="16"/>
      <c r="AM35" s="16"/>
      <c r="AN35" s="16"/>
      <c r="AO35" s="16"/>
      <c r="AP35" s="16"/>
      <c r="AQ35" s="16"/>
      <c r="AR35" s="16"/>
      <c r="AS35" s="16"/>
      <c r="AT35" s="16"/>
      <c r="AU35" s="16"/>
      <c r="AV35" s="16"/>
      <c r="AW35" s="16"/>
      <c r="AX35" s="16"/>
    </row>
    <row r="36" spans="1:50">
      <c r="A36" s="20"/>
      <c r="B36" s="20"/>
      <c r="C36" s="21"/>
      <c r="D36" s="16"/>
      <c r="E36" s="20"/>
      <c r="F36" s="20"/>
      <c r="G36" s="20"/>
      <c r="H36" s="18"/>
      <c r="I36" s="18"/>
      <c r="J36" s="18"/>
      <c r="K36" s="18"/>
      <c r="L36" s="18"/>
      <c r="M36" s="18"/>
      <c r="N36" s="18"/>
      <c r="O36" s="18"/>
      <c r="P36" s="18"/>
      <c r="Q36" s="18"/>
      <c r="R36" s="18"/>
      <c r="S36" s="18"/>
      <c r="T36" s="18"/>
      <c r="U36" s="18"/>
      <c r="V36" s="18"/>
      <c r="W36" s="18"/>
      <c r="X36" s="18"/>
      <c r="Y36" s="18"/>
      <c r="Z36" s="18"/>
      <c r="AA36" s="18"/>
      <c r="AB36" s="18"/>
      <c r="AC36" s="16"/>
      <c r="AD36" s="16"/>
      <c r="AE36" s="16"/>
      <c r="AF36" s="16"/>
      <c r="AG36" s="16"/>
      <c r="AH36" s="16"/>
      <c r="AI36" s="16"/>
      <c r="AJ36" s="16"/>
      <c r="AK36" s="16"/>
      <c r="AL36" s="16"/>
      <c r="AM36" s="16"/>
      <c r="AN36" s="16"/>
      <c r="AO36" s="16"/>
      <c r="AP36" s="16"/>
      <c r="AQ36" s="16"/>
      <c r="AR36" s="16"/>
      <c r="AS36" s="16"/>
      <c r="AT36" s="16"/>
      <c r="AU36" s="16"/>
      <c r="AV36" s="16"/>
      <c r="AW36" s="16"/>
      <c r="AX36" s="16"/>
    </row>
    <row r="37" spans="1:50">
      <c r="A37" s="20"/>
      <c r="B37" s="20"/>
      <c r="C37" s="21"/>
      <c r="D37" s="16"/>
      <c r="E37" s="20"/>
      <c r="F37" s="20"/>
      <c r="G37" s="20"/>
      <c r="H37" s="18"/>
      <c r="I37" s="18"/>
      <c r="J37" s="18"/>
      <c r="K37" s="18"/>
      <c r="L37" s="18"/>
      <c r="M37" s="18"/>
      <c r="N37" s="18"/>
      <c r="O37" s="18"/>
      <c r="P37" s="18"/>
      <c r="Q37" s="18"/>
      <c r="R37" s="18"/>
      <c r="S37" s="18"/>
      <c r="T37" s="18"/>
      <c r="U37" s="18"/>
      <c r="V37" s="18"/>
      <c r="W37" s="18"/>
      <c r="X37" s="18"/>
      <c r="Y37" s="18"/>
      <c r="Z37" s="18"/>
      <c r="AA37" s="18"/>
      <c r="AB37" s="18"/>
      <c r="AC37" s="16"/>
      <c r="AD37" s="16"/>
      <c r="AE37" s="16"/>
      <c r="AF37" s="16"/>
      <c r="AG37" s="16"/>
      <c r="AH37" s="16"/>
      <c r="AI37" s="16"/>
      <c r="AJ37" s="16"/>
      <c r="AK37" s="16"/>
      <c r="AL37" s="16"/>
      <c r="AM37" s="16"/>
      <c r="AN37" s="16"/>
      <c r="AO37" s="16"/>
      <c r="AP37" s="16"/>
      <c r="AQ37" s="16"/>
      <c r="AR37" s="16"/>
      <c r="AS37" s="16"/>
      <c r="AT37" s="16"/>
      <c r="AU37" s="16"/>
      <c r="AV37" s="16"/>
      <c r="AW37" s="16"/>
      <c r="AX37" s="16"/>
    </row>
    <row r="38" spans="1:50" ht="15">
      <c r="A38" s="804"/>
      <c r="B38" s="804"/>
      <c r="C38" s="804"/>
      <c r="D38" s="804"/>
      <c r="E38" s="804"/>
      <c r="F38" s="804"/>
      <c r="G38" s="804"/>
      <c r="H38" s="804"/>
      <c r="I38" s="804"/>
      <c r="J38" s="804"/>
      <c r="K38" s="18"/>
      <c r="L38" s="18"/>
      <c r="M38" s="18"/>
      <c r="N38" s="18"/>
      <c r="O38" s="18"/>
      <c r="P38" s="18"/>
      <c r="Q38" s="18"/>
      <c r="R38" s="18"/>
      <c r="S38" s="18"/>
      <c r="T38" s="18"/>
      <c r="U38" s="18"/>
      <c r="V38" s="18"/>
      <c r="W38" s="18"/>
      <c r="X38" s="18"/>
      <c r="Y38" s="18"/>
      <c r="Z38" s="18"/>
      <c r="AA38" s="18"/>
      <c r="AB38" s="18"/>
      <c r="AC38" s="16"/>
      <c r="AD38" s="16"/>
      <c r="AE38" s="16"/>
      <c r="AF38" s="16"/>
      <c r="AG38" s="16"/>
      <c r="AH38" s="16"/>
      <c r="AI38" s="16"/>
      <c r="AJ38" s="16"/>
      <c r="AK38" s="16"/>
      <c r="AL38" s="16"/>
      <c r="AM38" s="16"/>
      <c r="AN38" s="16"/>
      <c r="AO38" s="16"/>
      <c r="AP38" s="16"/>
      <c r="AQ38" s="16"/>
      <c r="AR38" s="16"/>
      <c r="AS38" s="16"/>
      <c r="AT38" s="16"/>
      <c r="AU38" s="16"/>
      <c r="AV38" s="16"/>
      <c r="AW38" s="16"/>
      <c r="AX38" s="16"/>
    </row>
    <row r="39" spans="1:50" ht="15">
      <c r="A39" s="804" t="s">
        <v>658</v>
      </c>
      <c r="B39" s="804"/>
      <c r="C39" s="804"/>
      <c r="D39" s="804"/>
      <c r="E39" s="804"/>
      <c r="F39" s="804"/>
      <c r="G39" s="804"/>
      <c r="H39" s="804"/>
      <c r="I39" s="804"/>
      <c r="J39" s="804"/>
      <c r="K39" s="18"/>
      <c r="L39" s="18"/>
      <c r="M39" s="18"/>
      <c r="N39" s="18"/>
      <c r="O39" s="18"/>
      <c r="P39" s="18"/>
      <c r="Q39" s="18"/>
      <c r="R39" s="18"/>
      <c r="S39" s="18"/>
      <c r="T39" s="18"/>
      <c r="U39" s="18"/>
      <c r="V39" s="18"/>
      <c r="W39" s="18"/>
      <c r="X39" s="18"/>
      <c r="Y39" s="18"/>
      <c r="Z39" s="18"/>
      <c r="AA39" s="18"/>
      <c r="AB39" s="18"/>
      <c r="AC39" s="16"/>
      <c r="AD39" s="16"/>
      <c r="AE39" s="16"/>
      <c r="AF39" s="16"/>
      <c r="AG39" s="16"/>
      <c r="AH39" s="16"/>
      <c r="AI39" s="16"/>
      <c r="AJ39" s="16"/>
      <c r="AK39" s="16"/>
      <c r="AL39" s="16"/>
      <c r="AM39" s="16"/>
      <c r="AN39" s="16"/>
      <c r="AO39" s="16"/>
      <c r="AP39" s="16"/>
      <c r="AQ39" s="16"/>
      <c r="AR39" s="16"/>
      <c r="AS39" s="16"/>
      <c r="AT39" s="16"/>
      <c r="AU39" s="16"/>
      <c r="AV39" s="16"/>
      <c r="AW39" s="16"/>
      <c r="AX39" s="16"/>
    </row>
    <row r="40" spans="1:50" ht="10.5" customHeight="1">
      <c r="B40" s="20"/>
      <c r="C40" s="21"/>
      <c r="D40" s="16"/>
      <c r="E40" s="20"/>
      <c r="F40" s="20"/>
      <c r="G40" s="20"/>
      <c r="H40" s="18"/>
      <c r="I40" s="18"/>
      <c r="J40" s="18"/>
      <c r="K40" s="18"/>
      <c r="L40" s="18"/>
      <c r="M40" s="18"/>
      <c r="N40" s="18"/>
      <c r="O40" s="18"/>
      <c r="P40" s="18"/>
      <c r="Q40" s="18"/>
      <c r="R40" s="18"/>
      <c r="S40" s="18"/>
      <c r="T40" s="18"/>
      <c r="U40" s="18"/>
      <c r="V40" s="18"/>
      <c r="W40" s="18"/>
      <c r="X40" s="18"/>
      <c r="Y40" s="18"/>
      <c r="Z40" s="18"/>
      <c r="AA40" s="18"/>
      <c r="AB40" s="18"/>
      <c r="AC40" s="16"/>
      <c r="AD40" s="16"/>
      <c r="AE40" s="16"/>
      <c r="AF40" s="16"/>
      <c r="AG40" s="16"/>
      <c r="AH40" s="16"/>
      <c r="AI40" s="16"/>
      <c r="AJ40" s="16"/>
      <c r="AK40" s="16"/>
      <c r="AL40" s="16"/>
      <c r="AM40" s="16"/>
      <c r="AN40" s="16"/>
      <c r="AO40" s="16"/>
      <c r="AP40" s="16"/>
      <c r="AQ40" s="16"/>
      <c r="AR40" s="16"/>
      <c r="AS40" s="16"/>
      <c r="AT40" s="16"/>
      <c r="AU40" s="16"/>
      <c r="AV40" s="16"/>
      <c r="AW40" s="16"/>
      <c r="AX40" s="16"/>
    </row>
    <row r="41" spans="1:50">
      <c r="A41" s="20"/>
      <c r="B41" s="20"/>
      <c r="C41" s="21"/>
      <c r="D41" s="16"/>
      <c r="E41" s="20"/>
      <c r="F41" s="20"/>
      <c r="G41" s="20"/>
      <c r="H41" s="18"/>
      <c r="I41" s="18"/>
      <c r="J41" s="18"/>
      <c r="K41" s="18"/>
      <c r="L41" s="18"/>
      <c r="M41" s="18"/>
      <c r="N41" s="18"/>
      <c r="O41" s="18"/>
      <c r="P41" s="18"/>
      <c r="Q41" s="18"/>
      <c r="R41" s="18"/>
      <c r="S41" s="18"/>
      <c r="T41" s="18"/>
      <c r="U41" s="18"/>
      <c r="V41" s="18"/>
      <c r="W41" s="18"/>
      <c r="X41" s="18"/>
      <c r="Y41" s="18"/>
      <c r="Z41" s="18"/>
      <c r="AA41" s="18"/>
      <c r="AB41" s="18"/>
      <c r="AC41" s="16"/>
      <c r="AD41" s="16"/>
      <c r="AE41" s="16"/>
      <c r="AF41" s="16"/>
      <c r="AG41" s="16"/>
      <c r="AH41" s="16"/>
      <c r="AI41" s="16"/>
      <c r="AJ41" s="16"/>
      <c r="AK41" s="16"/>
      <c r="AL41" s="16"/>
      <c r="AM41" s="16"/>
      <c r="AN41" s="16"/>
      <c r="AO41" s="16"/>
      <c r="AP41" s="16"/>
      <c r="AQ41" s="16"/>
      <c r="AR41" s="16"/>
      <c r="AS41" s="16"/>
      <c r="AT41" s="16"/>
      <c r="AU41" s="16"/>
      <c r="AV41" s="16"/>
      <c r="AW41" s="16"/>
      <c r="AX41" s="16"/>
    </row>
    <row r="42" spans="1:50">
      <c r="A42" s="20"/>
      <c r="B42" s="20"/>
      <c r="C42" s="21"/>
      <c r="D42" s="16"/>
      <c r="E42" s="20"/>
      <c r="F42" s="20"/>
      <c r="G42" s="20"/>
      <c r="H42" s="18"/>
      <c r="I42" s="18"/>
      <c r="J42" s="18"/>
      <c r="K42" s="18"/>
      <c r="L42" s="18"/>
      <c r="M42" s="18"/>
      <c r="N42" s="18"/>
      <c r="O42" s="18"/>
      <c r="P42" s="18"/>
      <c r="Q42" s="18"/>
      <c r="R42" s="18"/>
      <c r="S42" s="18"/>
      <c r="T42" s="18"/>
      <c r="U42" s="18"/>
      <c r="V42" s="18"/>
      <c r="W42" s="18"/>
      <c r="X42" s="18"/>
      <c r="Y42" s="18"/>
      <c r="Z42" s="18"/>
      <c r="AA42" s="18"/>
      <c r="AB42" s="18"/>
      <c r="AC42" s="16"/>
      <c r="AD42" s="16"/>
      <c r="AE42" s="16"/>
      <c r="AF42" s="16"/>
      <c r="AG42" s="16"/>
      <c r="AH42" s="16"/>
      <c r="AI42" s="16"/>
      <c r="AJ42" s="16"/>
      <c r="AK42" s="16"/>
      <c r="AL42" s="16"/>
      <c r="AM42" s="16"/>
      <c r="AN42" s="16"/>
      <c r="AO42" s="16"/>
      <c r="AP42" s="16"/>
      <c r="AQ42" s="16"/>
      <c r="AR42" s="16"/>
      <c r="AS42" s="16"/>
      <c r="AT42" s="16"/>
      <c r="AU42" s="16"/>
      <c r="AV42" s="16"/>
      <c r="AW42" s="16"/>
      <c r="AX42" s="16"/>
    </row>
    <row r="43" spans="1:50">
      <c r="A43" s="20"/>
      <c r="B43" s="20"/>
      <c r="C43" s="21"/>
      <c r="D43" s="16"/>
      <c r="E43" s="20"/>
      <c r="F43" s="20"/>
      <c r="G43" s="20"/>
      <c r="H43" s="18"/>
      <c r="I43" s="18"/>
      <c r="J43" s="18"/>
      <c r="K43" s="18"/>
      <c r="L43" s="18"/>
      <c r="M43" s="18"/>
      <c r="N43" s="18"/>
      <c r="O43" s="18"/>
      <c r="P43" s="18"/>
      <c r="Q43" s="18"/>
      <c r="R43" s="18"/>
      <c r="S43" s="18"/>
      <c r="T43" s="18"/>
      <c r="U43" s="18"/>
      <c r="V43" s="18"/>
      <c r="W43" s="18"/>
      <c r="X43" s="18"/>
      <c r="Y43" s="18"/>
      <c r="Z43" s="18"/>
      <c r="AA43" s="18"/>
      <c r="AB43" s="18"/>
      <c r="AC43" s="16"/>
      <c r="AD43" s="16"/>
      <c r="AE43" s="16"/>
      <c r="AF43" s="16"/>
      <c r="AG43" s="16"/>
      <c r="AH43" s="16"/>
      <c r="AI43" s="16"/>
      <c r="AJ43" s="16"/>
      <c r="AK43" s="16"/>
      <c r="AL43" s="16"/>
      <c r="AM43" s="16"/>
      <c r="AN43" s="16"/>
      <c r="AO43" s="16"/>
      <c r="AP43" s="16"/>
      <c r="AQ43" s="16"/>
      <c r="AR43" s="16"/>
      <c r="AS43" s="16"/>
      <c r="AT43" s="16"/>
      <c r="AU43" s="16"/>
      <c r="AV43" s="16"/>
      <c r="AW43" s="16"/>
      <c r="AX43" s="16"/>
    </row>
    <row r="44" spans="1:50">
      <c r="A44" s="20"/>
      <c r="B44" s="20"/>
      <c r="C44" s="21"/>
      <c r="D44" s="16"/>
      <c r="E44" s="20"/>
      <c r="F44" s="20"/>
      <c r="G44" s="20"/>
      <c r="H44" s="18"/>
      <c r="I44" s="18"/>
      <c r="J44" s="18"/>
      <c r="K44" s="18"/>
      <c r="L44" s="18"/>
      <c r="M44" s="18"/>
      <c r="N44" s="18"/>
      <c r="O44" s="18"/>
      <c r="P44" s="18"/>
      <c r="Q44" s="18"/>
      <c r="R44" s="18"/>
      <c r="S44" s="18"/>
      <c r="T44" s="18"/>
      <c r="U44" s="18"/>
      <c r="V44" s="18"/>
      <c r="W44" s="18"/>
      <c r="X44" s="18"/>
      <c r="Y44" s="18"/>
      <c r="Z44" s="18"/>
      <c r="AA44" s="18"/>
      <c r="AB44" s="18"/>
      <c r="AC44" s="16"/>
      <c r="AD44" s="16"/>
      <c r="AE44" s="16"/>
      <c r="AF44" s="16"/>
      <c r="AG44" s="16"/>
      <c r="AH44" s="16"/>
      <c r="AI44" s="16"/>
      <c r="AJ44" s="16"/>
      <c r="AK44" s="16"/>
      <c r="AL44" s="16"/>
      <c r="AM44" s="16"/>
      <c r="AN44" s="16"/>
      <c r="AO44" s="16"/>
      <c r="AP44" s="16"/>
      <c r="AQ44" s="16"/>
      <c r="AR44" s="16"/>
      <c r="AS44" s="16"/>
      <c r="AT44" s="16"/>
      <c r="AU44" s="16"/>
      <c r="AV44" s="16"/>
      <c r="AW44" s="16"/>
      <c r="AX44" s="16"/>
    </row>
    <row r="45" spans="1:50">
      <c r="A45" s="20"/>
      <c r="B45" s="20"/>
      <c r="C45" s="21"/>
      <c r="D45" s="16"/>
      <c r="E45" s="20"/>
      <c r="F45" s="20"/>
      <c r="G45" s="20"/>
      <c r="H45" s="18"/>
      <c r="I45" s="18"/>
      <c r="J45" s="18"/>
      <c r="K45" s="18"/>
      <c r="L45" s="18"/>
      <c r="M45" s="18"/>
      <c r="N45" s="18"/>
      <c r="O45" s="18"/>
      <c r="P45" s="18"/>
      <c r="Q45" s="18"/>
      <c r="R45" s="18"/>
      <c r="S45" s="18"/>
      <c r="T45" s="18"/>
      <c r="U45" s="18"/>
      <c r="V45" s="18"/>
      <c r="W45" s="18"/>
      <c r="X45" s="18"/>
      <c r="Y45" s="18"/>
      <c r="Z45" s="18"/>
      <c r="AA45" s="18"/>
      <c r="AB45" s="18"/>
      <c r="AC45" s="16"/>
      <c r="AD45" s="16"/>
      <c r="AE45" s="16"/>
      <c r="AF45" s="16"/>
      <c r="AG45" s="16"/>
      <c r="AH45" s="16"/>
      <c r="AI45" s="16"/>
      <c r="AJ45" s="16"/>
      <c r="AK45" s="16"/>
      <c r="AL45" s="16"/>
      <c r="AM45" s="16"/>
      <c r="AN45" s="16"/>
      <c r="AO45" s="16"/>
      <c r="AP45" s="16"/>
      <c r="AQ45" s="16"/>
      <c r="AR45" s="16"/>
      <c r="AS45" s="16"/>
      <c r="AT45" s="16"/>
      <c r="AU45" s="16"/>
      <c r="AV45" s="16"/>
      <c r="AW45" s="16"/>
      <c r="AX45" s="16"/>
    </row>
    <row r="46" spans="1:50">
      <c r="A46" s="20"/>
      <c r="B46" s="20"/>
      <c r="C46" s="22"/>
      <c r="D46" s="16"/>
      <c r="E46" s="20"/>
      <c r="F46" s="20"/>
      <c r="G46" s="20"/>
      <c r="H46" s="18"/>
      <c r="I46" s="18"/>
      <c r="J46" s="18"/>
      <c r="K46" s="18"/>
      <c r="L46" s="18"/>
      <c r="M46" s="18"/>
      <c r="N46" s="18"/>
      <c r="O46" s="18"/>
      <c r="P46" s="18"/>
      <c r="Q46" s="18"/>
      <c r="R46" s="18"/>
      <c r="S46" s="18"/>
      <c r="T46" s="18"/>
      <c r="U46" s="18"/>
      <c r="V46" s="18"/>
      <c r="W46" s="18"/>
      <c r="X46" s="18"/>
      <c r="Y46" s="18"/>
      <c r="Z46" s="18"/>
      <c r="AA46" s="18"/>
      <c r="AB46" s="18"/>
      <c r="AC46" s="16"/>
      <c r="AD46" s="16"/>
      <c r="AE46" s="16"/>
      <c r="AF46" s="16"/>
      <c r="AG46" s="16"/>
      <c r="AH46" s="16"/>
      <c r="AI46" s="16"/>
      <c r="AJ46" s="16"/>
      <c r="AK46" s="16"/>
      <c r="AL46" s="16"/>
      <c r="AM46" s="16"/>
      <c r="AN46" s="16"/>
      <c r="AO46" s="16"/>
      <c r="AP46" s="16"/>
      <c r="AQ46" s="16"/>
      <c r="AR46" s="16"/>
      <c r="AS46" s="16"/>
      <c r="AT46" s="16"/>
      <c r="AU46" s="16"/>
      <c r="AV46" s="16"/>
      <c r="AW46" s="16"/>
      <c r="AX46" s="16"/>
    </row>
    <row r="47" spans="1:50">
      <c r="A47" s="20"/>
      <c r="B47" s="20"/>
      <c r="C47" s="21"/>
      <c r="D47" s="16"/>
      <c r="E47" s="20"/>
      <c r="F47" s="20"/>
      <c r="G47" s="20"/>
      <c r="H47" s="18"/>
      <c r="I47" s="18"/>
      <c r="J47" s="18"/>
      <c r="K47" s="18"/>
      <c r="L47" s="18"/>
      <c r="M47" s="18"/>
      <c r="N47" s="18"/>
      <c r="O47" s="18"/>
      <c r="P47" s="18"/>
      <c r="Q47" s="18"/>
      <c r="R47" s="18"/>
      <c r="S47" s="18"/>
      <c r="T47" s="18"/>
      <c r="U47" s="18"/>
      <c r="V47" s="18"/>
      <c r="W47" s="18"/>
      <c r="X47" s="18"/>
      <c r="Y47" s="18"/>
      <c r="Z47" s="18"/>
      <c r="AA47" s="18"/>
      <c r="AB47" s="18"/>
      <c r="AC47" s="16"/>
      <c r="AD47" s="16"/>
      <c r="AE47" s="16"/>
      <c r="AF47" s="16"/>
      <c r="AG47" s="16"/>
      <c r="AH47" s="16"/>
      <c r="AI47" s="16"/>
      <c r="AJ47" s="16"/>
      <c r="AK47" s="16"/>
      <c r="AL47" s="16"/>
      <c r="AM47" s="16"/>
      <c r="AN47" s="16"/>
      <c r="AO47" s="16"/>
      <c r="AP47" s="16"/>
      <c r="AQ47" s="16"/>
      <c r="AR47" s="16"/>
      <c r="AS47" s="16"/>
      <c r="AT47" s="16"/>
      <c r="AU47" s="16"/>
      <c r="AV47" s="16"/>
      <c r="AW47" s="16"/>
      <c r="AX47" s="16"/>
    </row>
    <row r="48" spans="1:50">
      <c r="A48" s="20"/>
      <c r="B48" s="20"/>
      <c r="C48" s="21"/>
      <c r="D48" s="16"/>
      <c r="E48" s="20"/>
      <c r="F48" s="20"/>
      <c r="G48" s="20"/>
      <c r="H48" s="18"/>
      <c r="I48" s="18"/>
      <c r="J48" s="18"/>
      <c r="K48" s="18"/>
      <c r="L48" s="18"/>
      <c r="M48" s="18"/>
      <c r="N48" s="18"/>
      <c r="O48" s="18"/>
      <c r="P48" s="18"/>
      <c r="Q48" s="18"/>
      <c r="R48" s="18"/>
      <c r="S48" s="18"/>
      <c r="T48" s="18"/>
      <c r="U48" s="18"/>
      <c r="V48" s="18"/>
      <c r="W48" s="18"/>
      <c r="X48" s="18"/>
      <c r="Y48" s="18"/>
      <c r="Z48" s="18"/>
      <c r="AA48" s="18"/>
      <c r="AB48" s="18"/>
      <c r="AC48" s="16"/>
      <c r="AD48" s="16"/>
      <c r="AE48" s="16"/>
      <c r="AF48" s="16"/>
      <c r="AG48" s="16"/>
      <c r="AH48" s="16"/>
      <c r="AI48" s="16"/>
      <c r="AJ48" s="16"/>
      <c r="AK48" s="16"/>
      <c r="AL48" s="16"/>
      <c r="AM48" s="16"/>
      <c r="AN48" s="16"/>
      <c r="AO48" s="16"/>
      <c r="AP48" s="16"/>
      <c r="AQ48" s="16"/>
      <c r="AR48" s="16"/>
      <c r="AS48" s="16"/>
      <c r="AT48" s="16"/>
      <c r="AU48" s="16"/>
      <c r="AV48" s="16"/>
      <c r="AW48" s="16"/>
      <c r="AX48" s="16"/>
    </row>
    <row r="49" spans="1:50">
      <c r="A49" s="20"/>
      <c r="B49" s="20"/>
      <c r="C49" s="21"/>
      <c r="D49" s="16"/>
      <c r="E49" s="20"/>
      <c r="F49" s="20"/>
      <c r="G49" s="20"/>
      <c r="H49" s="18"/>
      <c r="I49" s="18"/>
      <c r="J49" s="18"/>
      <c r="K49" s="18"/>
      <c r="L49" s="18"/>
      <c r="M49" s="18"/>
      <c r="N49" s="18"/>
      <c r="O49" s="18"/>
      <c r="P49" s="18"/>
      <c r="Q49" s="18"/>
      <c r="R49" s="18"/>
      <c r="S49" s="18"/>
      <c r="T49" s="18"/>
      <c r="U49" s="18"/>
      <c r="V49" s="18"/>
      <c r="W49" s="18"/>
      <c r="X49" s="18"/>
      <c r="Y49" s="18"/>
      <c r="Z49" s="18"/>
      <c r="AA49" s="18"/>
      <c r="AB49" s="18"/>
      <c r="AC49" s="16"/>
      <c r="AD49" s="16"/>
      <c r="AE49" s="16"/>
      <c r="AF49" s="16"/>
      <c r="AG49" s="16"/>
      <c r="AH49" s="16"/>
      <c r="AI49" s="16"/>
      <c r="AJ49" s="16"/>
      <c r="AK49" s="16"/>
      <c r="AL49" s="16"/>
      <c r="AM49" s="16"/>
      <c r="AN49" s="16"/>
      <c r="AO49" s="16"/>
      <c r="AP49" s="16"/>
      <c r="AQ49" s="16"/>
      <c r="AR49" s="16"/>
      <c r="AS49" s="16"/>
      <c r="AT49" s="16"/>
      <c r="AU49" s="16"/>
      <c r="AV49" s="16"/>
      <c r="AW49" s="16"/>
      <c r="AX49" s="16"/>
    </row>
    <row r="50" spans="1:50">
      <c r="A50" s="20"/>
      <c r="B50" s="20"/>
      <c r="C50" s="21"/>
      <c r="D50" s="16"/>
      <c r="E50" s="20"/>
      <c r="F50" s="20"/>
      <c r="G50" s="20"/>
      <c r="H50" s="18"/>
      <c r="I50" s="18"/>
      <c r="J50" s="18"/>
      <c r="K50" s="18"/>
      <c r="L50" s="18"/>
      <c r="M50" s="18"/>
      <c r="N50" s="18"/>
      <c r="O50" s="18"/>
      <c r="P50" s="18"/>
      <c r="Q50" s="18"/>
      <c r="R50" s="18"/>
      <c r="S50" s="18"/>
      <c r="T50" s="18"/>
      <c r="U50" s="18"/>
      <c r="V50" s="18"/>
      <c r="W50" s="18"/>
      <c r="X50" s="18"/>
      <c r="Y50" s="18"/>
      <c r="Z50" s="18"/>
      <c r="AA50" s="18"/>
      <c r="AB50" s="18"/>
      <c r="AC50" s="16"/>
      <c r="AD50" s="16"/>
      <c r="AE50" s="16"/>
      <c r="AF50" s="16"/>
      <c r="AG50" s="16"/>
      <c r="AH50" s="16"/>
      <c r="AI50" s="16"/>
      <c r="AJ50" s="16"/>
      <c r="AK50" s="16"/>
      <c r="AL50" s="16"/>
      <c r="AM50" s="16"/>
      <c r="AN50" s="16"/>
      <c r="AO50" s="16"/>
      <c r="AP50" s="16"/>
      <c r="AQ50" s="16"/>
      <c r="AR50" s="16"/>
      <c r="AS50" s="16"/>
      <c r="AT50" s="16"/>
      <c r="AU50" s="16"/>
      <c r="AV50" s="16"/>
      <c r="AW50" s="16"/>
      <c r="AX50" s="16"/>
    </row>
    <row r="51" spans="1:50">
      <c r="A51" s="20"/>
      <c r="B51" s="20"/>
      <c r="C51" s="21"/>
      <c r="D51" s="16"/>
      <c r="E51" s="20"/>
      <c r="F51" s="20"/>
      <c r="G51" s="20"/>
      <c r="H51" s="18"/>
      <c r="I51" s="18"/>
      <c r="J51" s="18"/>
      <c r="K51" s="18"/>
      <c r="L51" s="18"/>
      <c r="M51" s="18"/>
      <c r="N51" s="18"/>
      <c r="O51" s="18"/>
      <c r="P51" s="18"/>
      <c r="Q51" s="18"/>
      <c r="R51" s="18"/>
      <c r="S51" s="18"/>
      <c r="T51" s="18"/>
      <c r="U51" s="18"/>
      <c r="V51" s="18"/>
      <c r="W51" s="18"/>
      <c r="X51" s="18"/>
      <c r="Y51" s="18"/>
      <c r="Z51" s="18"/>
      <c r="AA51" s="18"/>
      <c r="AB51" s="18"/>
      <c r="AC51" s="16"/>
      <c r="AD51" s="16"/>
      <c r="AE51" s="16"/>
      <c r="AF51" s="16"/>
      <c r="AG51" s="16"/>
      <c r="AH51" s="16"/>
      <c r="AI51" s="16"/>
      <c r="AJ51" s="16"/>
      <c r="AK51" s="16"/>
      <c r="AL51" s="16"/>
      <c r="AM51" s="16"/>
      <c r="AN51" s="16"/>
      <c r="AO51" s="16"/>
      <c r="AP51" s="16"/>
      <c r="AQ51" s="16"/>
      <c r="AR51" s="16"/>
      <c r="AS51" s="16"/>
      <c r="AT51" s="16"/>
      <c r="AU51" s="16"/>
      <c r="AV51" s="16"/>
      <c r="AW51" s="16"/>
      <c r="AX51" s="16"/>
    </row>
    <row r="52" spans="1:50">
      <c r="A52" s="20"/>
      <c r="B52" s="20"/>
      <c r="C52" s="21"/>
      <c r="D52" s="16"/>
      <c r="E52" s="20"/>
      <c r="F52" s="20"/>
      <c r="G52" s="20"/>
      <c r="H52" s="18"/>
      <c r="I52" s="18"/>
      <c r="J52" s="18"/>
      <c r="K52" s="18"/>
      <c r="L52" s="18"/>
      <c r="M52" s="18"/>
      <c r="N52" s="18"/>
      <c r="O52" s="18"/>
      <c r="P52" s="18"/>
      <c r="Q52" s="18"/>
      <c r="R52" s="18"/>
      <c r="S52" s="18"/>
      <c r="T52" s="18"/>
      <c r="U52" s="18"/>
      <c r="V52" s="18"/>
      <c r="W52" s="18"/>
      <c r="X52" s="18"/>
      <c r="Y52" s="18"/>
      <c r="Z52" s="18"/>
      <c r="AA52" s="18"/>
      <c r="AB52" s="18"/>
      <c r="AC52" s="16"/>
      <c r="AD52" s="16"/>
      <c r="AE52" s="16"/>
      <c r="AF52" s="16"/>
      <c r="AG52" s="16"/>
      <c r="AH52" s="16"/>
      <c r="AI52" s="16"/>
      <c r="AJ52" s="16"/>
      <c r="AK52" s="16"/>
      <c r="AL52" s="16"/>
      <c r="AM52" s="16"/>
      <c r="AN52" s="16"/>
      <c r="AO52" s="16"/>
      <c r="AP52" s="16"/>
      <c r="AQ52" s="16"/>
      <c r="AR52" s="16"/>
      <c r="AS52" s="16"/>
      <c r="AT52" s="16"/>
      <c r="AU52" s="16"/>
      <c r="AV52" s="16"/>
      <c r="AW52" s="16"/>
      <c r="AX52" s="16"/>
    </row>
    <row r="53" spans="1:50">
      <c r="A53" s="20"/>
      <c r="B53" s="20"/>
      <c r="C53" s="21"/>
      <c r="D53" s="16"/>
      <c r="E53" s="20"/>
      <c r="F53" s="20"/>
      <c r="G53" s="20"/>
      <c r="H53" s="18"/>
      <c r="I53" s="18"/>
      <c r="J53" s="18"/>
      <c r="K53" s="18"/>
      <c r="L53" s="18"/>
      <c r="M53" s="18"/>
      <c r="N53" s="18"/>
      <c r="O53" s="18"/>
      <c r="P53" s="18"/>
      <c r="Q53" s="18"/>
      <c r="R53" s="18"/>
      <c r="S53" s="18"/>
      <c r="T53" s="18"/>
      <c r="U53" s="18"/>
      <c r="V53" s="18"/>
      <c r="W53" s="18"/>
      <c r="X53" s="18"/>
      <c r="Y53" s="18"/>
      <c r="Z53" s="18"/>
      <c r="AA53" s="18"/>
      <c r="AB53" s="18"/>
      <c r="AC53" s="16"/>
      <c r="AD53" s="16"/>
      <c r="AE53" s="16"/>
      <c r="AF53" s="16"/>
      <c r="AG53" s="16"/>
      <c r="AH53" s="16"/>
      <c r="AI53" s="16"/>
      <c r="AJ53" s="16"/>
      <c r="AK53" s="16"/>
      <c r="AL53" s="16"/>
      <c r="AM53" s="16"/>
      <c r="AN53" s="16"/>
      <c r="AO53" s="16"/>
      <c r="AP53" s="16"/>
      <c r="AQ53" s="16"/>
      <c r="AR53" s="16"/>
      <c r="AS53" s="16"/>
      <c r="AT53" s="16"/>
      <c r="AU53" s="16"/>
      <c r="AV53" s="16"/>
      <c r="AW53" s="16"/>
      <c r="AX53" s="16"/>
    </row>
    <row r="54" spans="1:50">
      <c r="A54" s="20"/>
      <c r="B54" s="20"/>
      <c r="C54" s="21"/>
      <c r="D54" s="16"/>
      <c r="E54" s="20"/>
      <c r="F54" s="20"/>
      <c r="G54" s="20"/>
      <c r="H54" s="18"/>
      <c r="I54" s="18"/>
      <c r="J54" s="18"/>
      <c r="K54" s="18"/>
      <c r="L54" s="18"/>
      <c r="M54" s="18"/>
      <c r="N54" s="18"/>
      <c r="O54" s="18"/>
      <c r="P54" s="18"/>
      <c r="Q54" s="18"/>
      <c r="R54" s="18"/>
      <c r="S54" s="18"/>
      <c r="T54" s="18"/>
      <c r="U54" s="18"/>
      <c r="V54" s="18"/>
      <c r="W54" s="18"/>
      <c r="X54" s="18"/>
      <c r="Y54" s="18"/>
      <c r="Z54" s="18"/>
      <c r="AA54" s="18"/>
      <c r="AB54" s="18"/>
      <c r="AC54" s="16"/>
      <c r="AD54" s="16"/>
      <c r="AE54" s="16"/>
      <c r="AF54" s="16"/>
      <c r="AG54" s="16"/>
      <c r="AH54" s="16"/>
      <c r="AI54" s="16"/>
      <c r="AJ54" s="16"/>
      <c r="AK54" s="16"/>
      <c r="AL54" s="16"/>
      <c r="AM54" s="16"/>
      <c r="AN54" s="16"/>
      <c r="AO54" s="16"/>
      <c r="AP54" s="16"/>
      <c r="AQ54" s="16"/>
      <c r="AR54" s="16"/>
      <c r="AS54" s="16"/>
      <c r="AT54" s="16"/>
      <c r="AU54" s="16"/>
      <c r="AV54" s="16"/>
      <c r="AW54" s="16"/>
      <c r="AX54" s="16"/>
    </row>
    <row r="55" spans="1:50">
      <c r="A55" s="20"/>
      <c r="B55" s="20"/>
      <c r="C55" s="20"/>
      <c r="D55" s="20"/>
      <c r="E55" s="20"/>
      <c r="F55" s="20"/>
      <c r="G55" s="20"/>
      <c r="H55" s="18"/>
      <c r="I55" s="18"/>
      <c r="J55" s="18"/>
      <c r="K55" s="18"/>
      <c r="L55" s="18"/>
      <c r="M55" s="18"/>
      <c r="N55" s="18"/>
      <c r="O55" s="18"/>
      <c r="P55" s="18"/>
      <c r="Q55" s="18"/>
      <c r="R55" s="18"/>
      <c r="S55" s="18"/>
      <c r="T55" s="18"/>
      <c r="U55" s="18"/>
      <c r="V55" s="18"/>
      <c r="W55" s="18"/>
      <c r="X55" s="18"/>
      <c r="Y55" s="18"/>
      <c r="Z55" s="18"/>
      <c r="AA55" s="18"/>
      <c r="AB55" s="18"/>
      <c r="AC55" s="16"/>
      <c r="AD55" s="16"/>
      <c r="AE55" s="16"/>
      <c r="AF55" s="16"/>
      <c r="AG55" s="16"/>
      <c r="AH55" s="16"/>
      <c r="AI55" s="16"/>
      <c r="AJ55" s="16"/>
      <c r="AK55" s="16"/>
      <c r="AL55" s="16"/>
      <c r="AM55" s="16"/>
      <c r="AN55" s="16"/>
      <c r="AO55" s="16"/>
      <c r="AP55" s="16"/>
      <c r="AQ55" s="16"/>
      <c r="AR55" s="16"/>
      <c r="AS55" s="16"/>
      <c r="AT55" s="16"/>
      <c r="AU55" s="16"/>
      <c r="AV55" s="16"/>
      <c r="AW55" s="16"/>
      <c r="AX55" s="16"/>
    </row>
    <row r="56" spans="1:50">
      <c r="A56" s="20"/>
      <c r="B56" s="20"/>
      <c r="C56" s="20"/>
      <c r="D56" s="20"/>
      <c r="E56" s="20"/>
      <c r="F56" s="20"/>
      <c r="G56" s="20"/>
      <c r="H56" s="18"/>
      <c r="I56" s="18"/>
      <c r="J56" s="18"/>
      <c r="K56" s="18"/>
      <c r="L56" s="18"/>
      <c r="M56" s="18"/>
      <c r="N56" s="18"/>
      <c r="O56" s="18"/>
      <c r="P56" s="18"/>
      <c r="Q56" s="18"/>
      <c r="R56" s="18"/>
      <c r="S56" s="18"/>
      <c r="T56" s="18"/>
      <c r="U56" s="18"/>
      <c r="V56" s="18"/>
      <c r="W56" s="18"/>
      <c r="X56" s="18"/>
      <c r="Y56" s="18"/>
      <c r="Z56" s="18"/>
      <c r="AA56" s="18"/>
      <c r="AB56" s="18"/>
      <c r="AC56" s="16"/>
      <c r="AD56" s="16"/>
      <c r="AE56" s="16"/>
      <c r="AF56" s="16"/>
      <c r="AG56" s="16"/>
      <c r="AH56" s="16"/>
      <c r="AI56" s="16"/>
      <c r="AJ56" s="16"/>
      <c r="AK56" s="16"/>
      <c r="AL56" s="16"/>
      <c r="AM56" s="16"/>
      <c r="AN56" s="16"/>
      <c r="AO56" s="16"/>
      <c r="AP56" s="16"/>
      <c r="AQ56" s="16"/>
      <c r="AR56" s="16"/>
      <c r="AS56" s="16"/>
      <c r="AT56" s="16"/>
      <c r="AU56" s="16"/>
      <c r="AV56" s="16"/>
      <c r="AW56" s="16"/>
      <c r="AX56" s="16"/>
    </row>
    <row r="57" spans="1:50">
      <c r="A57" s="20"/>
      <c r="B57" s="20"/>
      <c r="C57" s="20"/>
      <c r="D57" s="20"/>
      <c r="E57" s="20"/>
      <c r="F57" s="20"/>
      <c r="G57" s="20"/>
      <c r="H57" s="18"/>
      <c r="I57" s="18"/>
      <c r="J57" s="18"/>
      <c r="K57" s="18"/>
      <c r="L57" s="18"/>
      <c r="M57" s="18"/>
      <c r="N57" s="18"/>
      <c r="O57" s="18"/>
      <c r="P57" s="18"/>
      <c r="Q57" s="18"/>
      <c r="R57" s="18"/>
      <c r="S57" s="18"/>
      <c r="T57" s="18"/>
      <c r="U57" s="18"/>
      <c r="V57" s="18"/>
      <c r="W57" s="18"/>
      <c r="X57" s="18"/>
      <c r="Y57" s="18"/>
      <c r="Z57" s="18"/>
      <c r="AA57" s="18"/>
      <c r="AB57" s="18"/>
      <c r="AC57" s="16"/>
      <c r="AD57" s="16"/>
      <c r="AE57" s="16"/>
      <c r="AF57" s="16"/>
      <c r="AG57" s="16"/>
      <c r="AH57" s="16"/>
      <c r="AI57" s="16"/>
      <c r="AJ57" s="16"/>
      <c r="AK57" s="16"/>
      <c r="AL57" s="16"/>
      <c r="AM57" s="16"/>
      <c r="AN57" s="16"/>
      <c r="AO57" s="16"/>
      <c r="AP57" s="16"/>
      <c r="AQ57" s="16"/>
      <c r="AR57" s="16"/>
      <c r="AS57" s="16"/>
      <c r="AT57" s="16"/>
      <c r="AU57" s="16"/>
      <c r="AV57" s="16"/>
      <c r="AW57" s="16"/>
      <c r="AX57" s="16"/>
    </row>
    <row r="58" spans="1:50">
      <c r="A58" s="20"/>
      <c r="B58" s="20"/>
      <c r="C58" s="20"/>
      <c r="D58" s="20"/>
      <c r="E58" s="20"/>
      <c r="F58" s="20"/>
      <c r="G58" s="20"/>
      <c r="H58" s="18"/>
      <c r="I58" s="18"/>
      <c r="J58" s="18"/>
      <c r="K58" s="18"/>
      <c r="L58" s="18"/>
      <c r="M58" s="18"/>
      <c r="N58" s="18"/>
      <c r="O58" s="18"/>
      <c r="P58" s="18"/>
      <c r="Q58" s="18"/>
      <c r="R58" s="18"/>
      <c r="S58" s="18"/>
      <c r="T58" s="18"/>
      <c r="U58" s="18"/>
      <c r="V58" s="18"/>
      <c r="W58" s="18"/>
      <c r="X58" s="18"/>
      <c r="Y58" s="18"/>
      <c r="Z58" s="18"/>
      <c r="AA58" s="18"/>
      <c r="AB58" s="18"/>
      <c r="AC58" s="16"/>
      <c r="AD58" s="16"/>
      <c r="AE58" s="16"/>
      <c r="AF58" s="16"/>
      <c r="AG58" s="16"/>
      <c r="AH58" s="16"/>
      <c r="AI58" s="16"/>
      <c r="AJ58" s="16"/>
      <c r="AK58" s="16"/>
      <c r="AL58" s="16"/>
      <c r="AM58" s="16"/>
      <c r="AN58" s="16"/>
      <c r="AO58" s="16"/>
      <c r="AP58" s="16"/>
      <c r="AQ58" s="16"/>
      <c r="AR58" s="16"/>
      <c r="AS58" s="16"/>
      <c r="AT58" s="16"/>
      <c r="AU58" s="16"/>
      <c r="AV58" s="16"/>
      <c r="AW58" s="16"/>
      <c r="AX58" s="16"/>
    </row>
    <row r="59" spans="1:50" ht="16.5" customHeight="1">
      <c r="A59" s="23"/>
      <c r="B59" s="23"/>
      <c r="C59" s="23"/>
      <c r="D59" s="23"/>
      <c r="E59" s="23"/>
      <c r="F59" s="23"/>
      <c r="G59" s="23"/>
      <c r="H59" s="18"/>
      <c r="I59" s="18"/>
      <c r="J59" s="18"/>
      <c r="K59" s="18"/>
      <c r="L59" s="18"/>
      <c r="M59" s="18"/>
      <c r="N59" s="18"/>
      <c r="O59" s="18"/>
      <c r="P59" s="18"/>
      <c r="Q59" s="18"/>
      <c r="R59" s="18"/>
      <c r="S59" s="18"/>
      <c r="T59" s="18"/>
      <c r="U59" s="18"/>
      <c r="V59" s="18"/>
      <c r="W59" s="18"/>
      <c r="X59" s="18"/>
      <c r="Y59" s="18"/>
      <c r="Z59" s="18"/>
      <c r="AA59" s="18"/>
      <c r="AB59" s="18"/>
      <c r="AC59" s="16"/>
      <c r="AD59" s="16"/>
      <c r="AE59" s="16"/>
      <c r="AF59" s="16"/>
      <c r="AG59" s="16"/>
      <c r="AH59" s="16"/>
      <c r="AI59" s="16"/>
      <c r="AJ59" s="16"/>
      <c r="AK59" s="16"/>
      <c r="AL59" s="16"/>
      <c r="AM59" s="16"/>
      <c r="AN59" s="16"/>
      <c r="AO59" s="16"/>
      <c r="AP59" s="16"/>
      <c r="AQ59" s="16"/>
      <c r="AR59" s="16"/>
      <c r="AS59" s="16"/>
      <c r="AT59" s="16"/>
      <c r="AU59" s="16"/>
      <c r="AV59" s="16"/>
      <c r="AW59" s="16"/>
      <c r="AX59" s="16"/>
    </row>
    <row r="60" spans="1:50">
      <c r="A60" s="20"/>
      <c r="B60" s="20"/>
      <c r="C60" s="20"/>
      <c r="D60" s="20"/>
      <c r="E60" s="20"/>
      <c r="F60" s="20"/>
      <c r="G60" s="20"/>
      <c r="H60" s="18"/>
      <c r="I60" s="18"/>
      <c r="J60" s="18"/>
      <c r="K60" s="18"/>
      <c r="L60" s="18"/>
      <c r="M60" s="18"/>
      <c r="N60" s="18"/>
      <c r="O60" s="18"/>
      <c r="P60" s="18"/>
      <c r="Q60" s="18"/>
      <c r="R60" s="18"/>
      <c r="S60" s="18"/>
      <c r="T60" s="18"/>
      <c r="U60" s="18"/>
      <c r="V60" s="18"/>
      <c r="W60" s="18"/>
      <c r="X60" s="18"/>
      <c r="Y60" s="18"/>
      <c r="Z60" s="18"/>
      <c r="AA60" s="18"/>
      <c r="AB60" s="18"/>
      <c r="AC60" s="16"/>
      <c r="AD60" s="16"/>
      <c r="AE60" s="16"/>
      <c r="AF60" s="16"/>
      <c r="AG60" s="16"/>
      <c r="AH60" s="16"/>
      <c r="AI60" s="16"/>
      <c r="AJ60" s="16"/>
      <c r="AK60" s="16"/>
      <c r="AL60" s="16"/>
      <c r="AM60" s="16"/>
      <c r="AN60" s="16"/>
      <c r="AO60" s="16"/>
      <c r="AP60" s="16"/>
      <c r="AQ60" s="16"/>
      <c r="AR60" s="16"/>
      <c r="AS60" s="16"/>
      <c r="AT60" s="16"/>
      <c r="AU60" s="16"/>
      <c r="AV60" s="16"/>
      <c r="AW60" s="16"/>
      <c r="AX60" s="16"/>
    </row>
    <row r="61" spans="1:50">
      <c r="A61" s="16"/>
      <c r="B61" s="16"/>
      <c r="C61" s="16"/>
      <c r="D61" s="16"/>
      <c r="E61" s="16"/>
      <c r="F61" s="16"/>
      <c r="G61" s="16"/>
      <c r="H61" s="18"/>
      <c r="I61" s="18"/>
      <c r="J61" s="18"/>
      <c r="K61" s="18"/>
      <c r="L61" s="18"/>
      <c r="M61" s="18"/>
      <c r="N61" s="18"/>
      <c r="O61" s="18"/>
      <c r="P61" s="18"/>
      <c r="Q61" s="18"/>
      <c r="R61" s="18"/>
      <c r="S61" s="18"/>
      <c r="T61" s="18"/>
      <c r="U61" s="18"/>
      <c r="V61" s="18"/>
      <c r="W61" s="18"/>
      <c r="X61" s="18"/>
      <c r="Y61" s="18"/>
      <c r="Z61" s="18"/>
      <c r="AA61" s="18"/>
      <c r="AB61" s="18"/>
      <c r="AC61" s="16"/>
      <c r="AD61" s="16"/>
      <c r="AE61" s="16"/>
      <c r="AF61" s="16"/>
      <c r="AG61" s="16"/>
      <c r="AH61" s="16"/>
      <c r="AI61" s="16"/>
      <c r="AJ61" s="16"/>
      <c r="AK61" s="16"/>
      <c r="AL61" s="16"/>
      <c r="AM61" s="16"/>
      <c r="AN61" s="16"/>
      <c r="AO61" s="16"/>
      <c r="AP61" s="16"/>
      <c r="AQ61" s="16"/>
      <c r="AR61" s="16"/>
      <c r="AS61" s="16"/>
      <c r="AT61" s="16"/>
      <c r="AU61" s="16"/>
      <c r="AV61" s="16"/>
      <c r="AW61" s="16"/>
      <c r="AX61" s="16"/>
    </row>
    <row r="62" spans="1:50">
      <c r="A62" s="16"/>
      <c r="B62" s="16"/>
      <c r="C62" s="16"/>
      <c r="D62" s="16"/>
      <c r="E62" s="16"/>
      <c r="F62" s="16"/>
      <c r="G62" s="16"/>
      <c r="H62" s="18"/>
      <c r="I62" s="18"/>
      <c r="J62" s="18"/>
      <c r="K62" s="18"/>
      <c r="L62" s="18"/>
      <c r="M62" s="18"/>
      <c r="N62" s="18"/>
      <c r="O62" s="18"/>
      <c r="P62" s="18"/>
      <c r="Q62" s="18"/>
      <c r="R62" s="18"/>
      <c r="S62" s="18"/>
      <c r="T62" s="18"/>
      <c r="U62" s="18"/>
      <c r="V62" s="18"/>
      <c r="W62" s="18"/>
      <c r="X62" s="18"/>
      <c r="Y62" s="18"/>
      <c r="Z62" s="18"/>
      <c r="AA62" s="18"/>
      <c r="AB62" s="18"/>
      <c r="AC62" s="16"/>
      <c r="AD62" s="16"/>
      <c r="AE62" s="16"/>
      <c r="AF62" s="16"/>
      <c r="AG62" s="16"/>
      <c r="AH62" s="16"/>
      <c r="AI62" s="16"/>
      <c r="AJ62" s="16"/>
      <c r="AK62" s="16"/>
      <c r="AL62" s="16"/>
      <c r="AM62" s="16"/>
      <c r="AN62" s="16"/>
      <c r="AO62" s="16"/>
      <c r="AP62" s="16"/>
      <c r="AQ62" s="16"/>
      <c r="AR62" s="16"/>
      <c r="AS62" s="16"/>
      <c r="AT62" s="16"/>
      <c r="AU62" s="16"/>
      <c r="AV62" s="16"/>
      <c r="AW62" s="16"/>
      <c r="AX62" s="16"/>
    </row>
    <row r="63" spans="1:50" ht="18" customHeight="1">
      <c r="A63" s="16"/>
      <c r="B63" s="16"/>
      <c r="C63" s="16"/>
      <c r="D63" s="16"/>
      <c r="E63" s="16"/>
      <c r="F63" s="16"/>
      <c r="G63" s="16"/>
      <c r="H63" s="18"/>
      <c r="I63" s="18"/>
      <c r="J63" s="18"/>
      <c r="K63" s="18"/>
      <c r="L63" s="18"/>
      <c r="M63" s="18"/>
      <c r="N63" s="18"/>
      <c r="O63" s="18"/>
      <c r="P63" s="18"/>
      <c r="Q63" s="18"/>
      <c r="R63" s="18"/>
      <c r="S63" s="18"/>
      <c r="T63" s="18"/>
      <c r="U63" s="18"/>
      <c r="V63" s="18"/>
      <c r="W63" s="18"/>
      <c r="X63" s="18"/>
      <c r="Y63" s="18"/>
      <c r="Z63" s="18"/>
      <c r="AA63" s="18"/>
      <c r="AB63" s="18"/>
      <c r="AC63" s="16"/>
      <c r="AD63" s="16"/>
      <c r="AE63" s="16"/>
      <c r="AF63" s="16"/>
      <c r="AG63" s="16"/>
      <c r="AH63" s="16"/>
      <c r="AI63" s="16"/>
      <c r="AJ63" s="16"/>
      <c r="AK63" s="16"/>
      <c r="AL63" s="16"/>
      <c r="AM63" s="16"/>
      <c r="AN63" s="16"/>
      <c r="AO63" s="16"/>
      <c r="AP63" s="16"/>
      <c r="AQ63" s="16"/>
      <c r="AR63" s="16"/>
      <c r="AS63" s="16"/>
      <c r="AT63" s="16"/>
      <c r="AU63" s="16"/>
      <c r="AV63" s="16"/>
      <c r="AW63" s="16"/>
      <c r="AX63" s="16"/>
    </row>
    <row r="64" spans="1:50" ht="18" customHeight="1">
      <c r="A64" s="16"/>
      <c r="B64" s="16"/>
      <c r="C64" s="16"/>
      <c r="D64" s="16"/>
      <c r="E64" s="16"/>
      <c r="F64" s="16"/>
      <c r="G64" s="16"/>
      <c r="H64" s="18"/>
      <c r="I64" s="18"/>
      <c r="J64" s="18"/>
      <c r="K64" s="18"/>
      <c r="L64" s="18"/>
      <c r="M64" s="18"/>
      <c r="N64" s="18"/>
      <c r="O64" s="18"/>
      <c r="P64" s="18"/>
      <c r="Q64" s="18"/>
      <c r="R64" s="18"/>
      <c r="S64" s="18"/>
      <c r="T64" s="18"/>
      <c r="U64" s="18"/>
      <c r="V64" s="18"/>
      <c r="W64" s="18"/>
      <c r="X64" s="18"/>
      <c r="Y64" s="18"/>
      <c r="Z64" s="18"/>
      <c r="AA64" s="18"/>
      <c r="AB64" s="18"/>
      <c r="AC64" s="16"/>
      <c r="AD64" s="16"/>
      <c r="AE64" s="16"/>
      <c r="AF64" s="16"/>
      <c r="AG64" s="16"/>
      <c r="AH64" s="16"/>
      <c r="AI64" s="16"/>
      <c r="AJ64" s="16"/>
      <c r="AK64" s="16"/>
      <c r="AL64" s="16"/>
      <c r="AM64" s="16"/>
      <c r="AN64" s="16"/>
      <c r="AO64" s="16"/>
      <c r="AP64" s="16"/>
      <c r="AQ64" s="16"/>
      <c r="AR64" s="16"/>
      <c r="AS64" s="16"/>
      <c r="AT64" s="16"/>
      <c r="AU64" s="16"/>
      <c r="AV64" s="16"/>
      <c r="AW64" s="16"/>
      <c r="AX64" s="16"/>
    </row>
    <row r="65" spans="1:51" ht="18" customHeight="1">
      <c r="A65" s="16"/>
      <c r="B65" s="16"/>
      <c r="C65" s="16"/>
      <c r="D65" s="16"/>
      <c r="E65" s="16"/>
      <c r="F65" s="16"/>
      <c r="G65" s="16"/>
      <c r="H65" s="18"/>
      <c r="I65" s="18"/>
      <c r="J65" s="18"/>
      <c r="K65" s="18"/>
      <c r="L65" s="18"/>
      <c r="M65" s="18"/>
      <c r="N65" s="18"/>
      <c r="O65" s="18"/>
      <c r="P65" s="18"/>
      <c r="Q65" s="18"/>
      <c r="R65" s="18"/>
      <c r="S65" s="18"/>
      <c r="T65" s="18"/>
      <c r="U65" s="18"/>
      <c r="V65" s="18"/>
      <c r="W65" s="18"/>
      <c r="X65" s="18"/>
      <c r="Y65" s="18"/>
      <c r="Z65" s="18"/>
      <c r="AA65" s="18"/>
      <c r="AB65" s="18"/>
      <c r="AC65" s="16"/>
      <c r="AD65" s="16"/>
      <c r="AE65" s="16"/>
      <c r="AF65" s="16"/>
      <c r="AG65" s="16"/>
      <c r="AH65" s="16"/>
      <c r="AI65" s="16"/>
      <c r="AJ65" s="16"/>
      <c r="AK65" s="16"/>
      <c r="AL65" s="16"/>
      <c r="AM65" s="16"/>
      <c r="AN65" s="16"/>
      <c r="AO65" s="16"/>
      <c r="AP65" s="16"/>
      <c r="AQ65" s="16"/>
      <c r="AR65" s="16"/>
      <c r="AS65" s="16"/>
      <c r="AT65" s="16"/>
      <c r="AU65" s="16"/>
      <c r="AV65" s="16"/>
      <c r="AW65" s="16"/>
      <c r="AX65" s="16"/>
    </row>
    <row r="66" spans="1:51" ht="18" customHeight="1">
      <c r="A66" s="16"/>
      <c r="B66" s="16"/>
      <c r="C66" s="16"/>
      <c r="D66" s="16"/>
      <c r="E66" s="16"/>
      <c r="F66" s="16"/>
      <c r="G66" s="16"/>
      <c r="H66" s="18"/>
      <c r="I66" s="18"/>
      <c r="J66" s="18"/>
      <c r="K66" s="18"/>
      <c r="L66" s="18"/>
      <c r="M66" s="18"/>
      <c r="N66" s="18"/>
      <c r="O66" s="17"/>
      <c r="P66" s="18"/>
      <c r="Q66" s="18"/>
      <c r="R66" s="18"/>
      <c r="S66" s="18"/>
      <c r="T66" s="18"/>
      <c r="U66" s="18"/>
      <c r="V66" s="18"/>
      <c r="W66" s="18"/>
      <c r="X66" s="18"/>
      <c r="Y66" s="18"/>
      <c r="Z66" s="18"/>
      <c r="AA66" s="18"/>
      <c r="AB66" s="18"/>
      <c r="AC66" s="16"/>
      <c r="AD66" s="16"/>
      <c r="AE66" s="16"/>
      <c r="AF66" s="16"/>
      <c r="AG66" s="16"/>
      <c r="AH66" s="16"/>
      <c r="AI66" s="16"/>
      <c r="AJ66" s="16"/>
      <c r="AK66" s="16"/>
      <c r="AL66" s="16"/>
      <c r="AM66" s="16"/>
      <c r="AN66" s="16"/>
      <c r="AO66" s="16"/>
      <c r="AP66" s="16"/>
      <c r="AQ66" s="16"/>
      <c r="AR66" s="16"/>
      <c r="AS66" s="16"/>
      <c r="AT66" s="16"/>
      <c r="AU66" s="16"/>
      <c r="AV66" s="16"/>
      <c r="AW66" s="16"/>
      <c r="AX66" s="16"/>
      <c r="AY66" s="16"/>
    </row>
    <row r="67" spans="1:51" ht="18" customHeight="1">
      <c r="A67" s="16"/>
      <c r="B67" s="16"/>
      <c r="C67" s="16"/>
      <c r="D67" s="16"/>
      <c r="E67" s="16"/>
      <c r="F67" s="16"/>
      <c r="G67" s="16"/>
      <c r="H67" s="18"/>
      <c r="I67" s="18"/>
      <c r="J67" s="18"/>
      <c r="K67" s="18"/>
      <c r="L67" s="18"/>
      <c r="M67" s="18"/>
      <c r="N67" s="18"/>
      <c r="O67" s="17"/>
      <c r="P67" s="18"/>
      <c r="Q67" s="18"/>
      <c r="R67" s="18"/>
      <c r="S67" s="18"/>
      <c r="T67" s="18"/>
      <c r="U67" s="18"/>
      <c r="V67" s="18"/>
      <c r="W67" s="18"/>
      <c r="X67" s="18"/>
      <c r="Y67" s="18"/>
      <c r="Z67" s="18"/>
      <c r="AA67" s="18"/>
      <c r="AB67" s="18"/>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ht="18" customHeight="1">
      <c r="A68" s="16"/>
      <c r="B68" s="16"/>
      <c r="C68" s="16"/>
      <c r="D68" s="16"/>
      <c r="E68" s="16"/>
      <c r="F68" s="16"/>
      <c r="G68" s="16"/>
      <c r="H68" s="18"/>
      <c r="I68" s="18"/>
      <c r="J68" s="18"/>
      <c r="K68" s="18"/>
      <c r="L68" s="18"/>
      <c r="M68" s="18"/>
      <c r="N68" s="18"/>
      <c r="O68" s="17"/>
      <c r="P68" s="18"/>
      <c r="Q68" s="18"/>
      <c r="R68" s="18"/>
      <c r="S68" s="18"/>
      <c r="T68" s="18"/>
      <c r="U68" s="18"/>
      <c r="V68" s="18"/>
      <c r="W68" s="18"/>
      <c r="X68" s="18"/>
      <c r="Y68" s="18"/>
      <c r="Z68" s="18"/>
      <c r="AA68" s="18"/>
      <c r="AB68" s="18"/>
      <c r="AC68" s="16"/>
      <c r="AD68" s="16"/>
      <c r="AE68" s="16"/>
      <c r="AF68" s="16"/>
      <c r="AG68" s="16"/>
      <c r="AH68" s="16"/>
      <c r="AI68" s="16"/>
      <c r="AJ68" s="16"/>
      <c r="AK68" s="16"/>
      <c r="AL68" s="16"/>
      <c r="AM68" s="16"/>
      <c r="AN68" s="16"/>
      <c r="AO68" s="16"/>
      <c r="AP68" s="16"/>
      <c r="AQ68" s="16"/>
      <c r="AR68" s="16"/>
      <c r="AS68" s="16"/>
      <c r="AT68" s="16"/>
      <c r="AU68" s="16"/>
      <c r="AV68" s="16"/>
      <c r="AW68" s="16"/>
      <c r="AX68" s="16"/>
      <c r="AY68" s="16"/>
    </row>
    <row r="69" spans="1:51" ht="18" customHeight="1">
      <c r="A69" s="16"/>
      <c r="B69" s="16"/>
      <c r="C69" s="16"/>
      <c r="D69" s="16"/>
      <c r="E69" s="16"/>
      <c r="F69" s="16"/>
      <c r="G69" s="16"/>
      <c r="H69" s="18"/>
      <c r="I69" s="18"/>
      <c r="J69" s="18"/>
      <c r="K69" s="18"/>
      <c r="L69" s="18"/>
      <c r="M69" s="18"/>
      <c r="N69" s="18"/>
      <c r="O69" s="17"/>
      <c r="P69" s="18"/>
      <c r="Q69" s="18"/>
      <c r="R69" s="18"/>
      <c r="S69" s="18"/>
      <c r="T69" s="18"/>
      <c r="U69" s="18"/>
      <c r="V69" s="18"/>
      <c r="W69" s="18"/>
      <c r="X69" s="18"/>
      <c r="Y69" s="18"/>
      <c r="Z69" s="18"/>
      <c r="AA69" s="18"/>
      <c r="AB69" s="18"/>
      <c r="AC69" s="16"/>
      <c r="AD69" s="16"/>
      <c r="AE69" s="16"/>
      <c r="AF69" s="16"/>
      <c r="AG69" s="16"/>
      <c r="AH69" s="16"/>
      <c r="AI69" s="16"/>
      <c r="AJ69" s="16"/>
      <c r="AK69" s="16"/>
      <c r="AL69" s="16"/>
      <c r="AM69" s="16"/>
      <c r="AN69" s="16"/>
      <c r="AO69" s="16"/>
      <c r="AP69" s="16"/>
      <c r="AQ69" s="16"/>
      <c r="AR69" s="16"/>
      <c r="AS69" s="16"/>
      <c r="AT69" s="16"/>
      <c r="AU69" s="16"/>
      <c r="AV69" s="16"/>
      <c r="AW69" s="16"/>
      <c r="AX69" s="16"/>
      <c r="AY69" s="16"/>
    </row>
    <row r="70" spans="1:51" ht="18" customHeight="1">
      <c r="A70" s="16"/>
      <c r="B70" s="16"/>
      <c r="C70" s="16"/>
      <c r="D70" s="16"/>
      <c r="E70" s="16"/>
      <c r="F70" s="16"/>
      <c r="G70" s="16"/>
      <c r="H70" s="18"/>
      <c r="I70" s="18"/>
      <c r="J70" s="18"/>
      <c r="K70" s="18"/>
      <c r="L70" s="18"/>
      <c r="M70" s="18"/>
      <c r="N70" s="18"/>
      <c r="O70" s="17"/>
      <c r="P70" s="18"/>
      <c r="Q70" s="18"/>
      <c r="R70" s="18"/>
      <c r="S70" s="18"/>
      <c r="T70" s="18"/>
      <c r="U70" s="18"/>
      <c r="V70" s="18"/>
      <c r="W70" s="18"/>
      <c r="X70" s="18"/>
      <c r="Y70" s="18"/>
      <c r="Z70" s="18"/>
      <c r="AA70" s="18"/>
      <c r="AB70" s="18"/>
      <c r="AC70" s="16"/>
      <c r="AD70" s="16"/>
      <c r="AE70" s="16"/>
      <c r="AF70" s="16"/>
      <c r="AG70" s="16"/>
      <c r="AH70" s="16"/>
      <c r="AI70" s="16"/>
      <c r="AJ70" s="16"/>
      <c r="AK70" s="16"/>
      <c r="AL70" s="16"/>
      <c r="AM70" s="16"/>
      <c r="AN70" s="16"/>
      <c r="AO70" s="16"/>
      <c r="AP70" s="16"/>
      <c r="AQ70" s="16"/>
      <c r="AR70" s="16"/>
      <c r="AS70" s="16"/>
      <c r="AT70" s="16"/>
      <c r="AU70" s="16"/>
      <c r="AV70" s="16"/>
      <c r="AW70" s="16"/>
      <c r="AX70" s="16"/>
      <c r="AY70" s="16"/>
    </row>
    <row r="71" spans="1:51" ht="18" customHeight="1">
      <c r="A71" s="16"/>
      <c r="B71" s="16"/>
      <c r="C71" s="16"/>
      <c r="D71" s="16"/>
      <c r="E71" s="16"/>
      <c r="F71" s="16"/>
      <c r="G71" s="16"/>
      <c r="H71" s="18"/>
      <c r="I71" s="18"/>
      <c r="J71" s="18"/>
      <c r="K71" s="18"/>
      <c r="L71" s="18"/>
      <c r="M71" s="18"/>
      <c r="N71" s="18"/>
      <c r="O71" s="17"/>
      <c r="P71" s="18"/>
      <c r="Q71" s="18"/>
      <c r="R71" s="18"/>
      <c r="S71" s="18"/>
      <c r="T71" s="18"/>
      <c r="U71" s="18"/>
      <c r="V71" s="18"/>
      <c r="W71" s="18"/>
      <c r="X71" s="18"/>
      <c r="Y71" s="18"/>
      <c r="Z71" s="18"/>
      <c r="AA71" s="18"/>
      <c r="AB71" s="18"/>
      <c r="AC71" s="16"/>
      <c r="AD71" s="16"/>
      <c r="AE71" s="16"/>
      <c r="AF71" s="16"/>
      <c r="AG71" s="16"/>
      <c r="AH71" s="16"/>
      <c r="AI71" s="16"/>
      <c r="AJ71" s="16"/>
      <c r="AK71" s="16"/>
      <c r="AL71" s="16"/>
      <c r="AM71" s="16"/>
      <c r="AN71" s="16"/>
      <c r="AO71" s="16"/>
      <c r="AP71" s="16"/>
      <c r="AQ71" s="16"/>
      <c r="AR71" s="16"/>
      <c r="AS71" s="16"/>
      <c r="AT71" s="16"/>
      <c r="AU71" s="16"/>
      <c r="AV71" s="16"/>
      <c r="AW71" s="16"/>
      <c r="AX71" s="16"/>
      <c r="AY71" s="16"/>
    </row>
    <row r="72" spans="1:51" ht="18" customHeight="1">
      <c r="A72" s="16"/>
      <c r="B72" s="16"/>
      <c r="C72" s="16"/>
      <c r="D72" s="16"/>
      <c r="E72" s="16"/>
      <c r="F72" s="16"/>
      <c r="G72" s="16"/>
      <c r="H72" s="18"/>
      <c r="I72" s="18"/>
      <c r="J72" s="18"/>
      <c r="K72" s="18"/>
      <c r="L72" s="18"/>
      <c r="M72" s="18"/>
      <c r="N72" s="18"/>
      <c r="O72" s="17"/>
      <c r="P72" s="18"/>
      <c r="Q72" s="18"/>
      <c r="R72" s="18"/>
      <c r="S72" s="18"/>
      <c r="T72" s="18"/>
      <c r="U72" s="18"/>
      <c r="V72" s="18"/>
      <c r="W72" s="18"/>
      <c r="X72" s="18"/>
      <c r="Y72" s="18"/>
      <c r="Z72" s="18"/>
      <c r="AA72" s="18"/>
      <c r="AB72" s="18"/>
      <c r="AC72" s="16"/>
      <c r="AD72" s="16"/>
      <c r="AE72" s="16"/>
      <c r="AF72" s="16"/>
      <c r="AG72" s="16"/>
      <c r="AH72" s="16"/>
      <c r="AI72" s="16"/>
      <c r="AJ72" s="16"/>
      <c r="AK72" s="16"/>
      <c r="AL72" s="16"/>
      <c r="AM72" s="16"/>
      <c r="AN72" s="16"/>
      <c r="AO72" s="16"/>
      <c r="AP72" s="16"/>
      <c r="AQ72" s="16"/>
      <c r="AR72" s="16"/>
      <c r="AS72" s="16"/>
      <c r="AT72" s="16"/>
      <c r="AU72" s="16"/>
      <c r="AV72" s="16"/>
      <c r="AW72" s="16"/>
      <c r="AX72" s="16"/>
      <c r="AY72" s="16"/>
    </row>
    <row r="73" spans="1:51" ht="18" customHeight="1">
      <c r="A73" s="16"/>
      <c r="B73" s="16"/>
      <c r="C73" s="16"/>
      <c r="D73" s="16"/>
      <c r="E73" s="16"/>
      <c r="F73" s="16"/>
      <c r="G73" s="16"/>
      <c r="H73" s="18"/>
      <c r="I73" s="18"/>
      <c r="J73" s="18"/>
      <c r="K73" s="18"/>
      <c r="L73" s="18"/>
      <c r="M73" s="18"/>
      <c r="N73" s="18"/>
      <c r="O73" s="17"/>
      <c r="P73" s="18"/>
      <c r="Q73" s="18"/>
      <c r="R73" s="18"/>
      <c r="S73" s="18"/>
      <c r="T73" s="18"/>
      <c r="U73" s="18"/>
      <c r="V73" s="18"/>
      <c r="W73" s="18"/>
      <c r="X73" s="18"/>
      <c r="Y73" s="18"/>
      <c r="Z73" s="18"/>
      <c r="AA73" s="18"/>
      <c r="AB73" s="18"/>
      <c r="AC73" s="16"/>
      <c r="AD73" s="16"/>
      <c r="AE73" s="16"/>
      <c r="AF73" s="16"/>
      <c r="AG73" s="16"/>
      <c r="AH73" s="16"/>
      <c r="AI73" s="16"/>
      <c r="AJ73" s="16"/>
      <c r="AK73" s="16"/>
      <c r="AL73" s="16"/>
      <c r="AM73" s="16"/>
      <c r="AN73" s="16"/>
      <c r="AO73" s="16"/>
      <c r="AP73" s="16"/>
      <c r="AQ73" s="16"/>
      <c r="AR73" s="16"/>
      <c r="AS73" s="16"/>
      <c r="AT73" s="16"/>
      <c r="AU73" s="16"/>
      <c r="AV73" s="16"/>
      <c r="AW73" s="16"/>
      <c r="AX73" s="16"/>
      <c r="AY73" s="16"/>
    </row>
    <row r="74" spans="1:51" ht="18" customHeight="1">
      <c r="A74" s="16"/>
      <c r="B74" s="16"/>
      <c r="C74" s="16"/>
      <c r="D74" s="16"/>
      <c r="E74" s="16"/>
      <c r="F74" s="16"/>
      <c r="G74" s="16"/>
      <c r="H74" s="18"/>
      <c r="I74" s="18"/>
      <c r="J74" s="18"/>
      <c r="K74" s="18"/>
      <c r="L74" s="18"/>
      <c r="M74" s="18"/>
      <c r="N74" s="18"/>
      <c r="O74" s="17"/>
      <c r="P74" s="18"/>
      <c r="Q74" s="18"/>
      <c r="R74" s="18"/>
      <c r="S74" s="18"/>
      <c r="T74" s="18"/>
      <c r="U74" s="18"/>
      <c r="V74" s="18"/>
      <c r="W74" s="18"/>
      <c r="X74" s="18"/>
      <c r="Y74" s="18"/>
      <c r="Z74" s="18"/>
      <c r="AA74" s="18"/>
      <c r="AB74" s="18"/>
      <c r="AC74" s="16"/>
      <c r="AD74" s="16"/>
      <c r="AE74" s="16"/>
      <c r="AF74" s="16"/>
      <c r="AG74" s="16"/>
      <c r="AH74" s="16"/>
      <c r="AI74" s="16"/>
      <c r="AJ74" s="16"/>
      <c r="AK74" s="16"/>
      <c r="AL74" s="16"/>
      <c r="AM74" s="16"/>
      <c r="AN74" s="16"/>
      <c r="AO74" s="16"/>
      <c r="AP74" s="16"/>
      <c r="AQ74" s="16"/>
      <c r="AR74" s="16"/>
      <c r="AS74" s="16"/>
      <c r="AT74" s="16"/>
      <c r="AU74" s="16"/>
      <c r="AV74" s="16"/>
      <c r="AW74" s="16"/>
      <c r="AX74" s="16"/>
      <c r="AY74" s="16"/>
    </row>
    <row r="75" spans="1:51" ht="18" customHeight="1">
      <c r="A75" s="16"/>
      <c r="B75" s="16"/>
      <c r="C75" s="16"/>
      <c r="D75" s="16"/>
      <c r="E75" s="16"/>
      <c r="F75" s="16"/>
      <c r="G75" s="16"/>
      <c r="H75" s="18"/>
      <c r="I75" s="18"/>
      <c r="J75" s="18"/>
      <c r="K75" s="18"/>
      <c r="L75" s="18"/>
      <c r="M75" s="18"/>
      <c r="N75" s="18"/>
      <c r="O75" s="17"/>
      <c r="P75" s="18"/>
      <c r="Q75" s="18"/>
      <c r="R75" s="18"/>
      <c r="S75" s="18"/>
      <c r="T75" s="18"/>
      <c r="U75" s="18"/>
      <c r="V75" s="18"/>
      <c r="W75" s="18"/>
      <c r="X75" s="18"/>
      <c r="Y75" s="18"/>
      <c r="Z75" s="18"/>
      <c r="AA75" s="18"/>
      <c r="AB75" s="18"/>
      <c r="AC75" s="16"/>
      <c r="AD75" s="16"/>
      <c r="AE75" s="16"/>
      <c r="AF75" s="16"/>
      <c r="AG75" s="16"/>
      <c r="AH75" s="16"/>
      <c r="AI75" s="16"/>
      <c r="AJ75" s="16"/>
      <c r="AK75" s="16"/>
      <c r="AL75" s="16"/>
      <c r="AM75" s="16"/>
      <c r="AN75" s="16"/>
      <c r="AO75" s="16"/>
      <c r="AP75" s="16"/>
      <c r="AQ75" s="16"/>
      <c r="AR75" s="16"/>
      <c r="AS75" s="16"/>
      <c r="AT75" s="16"/>
      <c r="AU75" s="16"/>
      <c r="AV75" s="16"/>
      <c r="AW75" s="16"/>
      <c r="AX75" s="16"/>
      <c r="AY75" s="16"/>
    </row>
    <row r="76" spans="1:51" ht="18" customHeight="1">
      <c r="A76" s="16"/>
      <c r="B76" s="16"/>
      <c r="C76" s="16"/>
      <c r="D76" s="16"/>
      <c r="E76" s="16"/>
      <c r="F76" s="16"/>
      <c r="G76" s="16"/>
      <c r="H76" s="18"/>
      <c r="I76" s="18"/>
      <c r="J76" s="18"/>
      <c r="K76" s="18"/>
      <c r="L76" s="18"/>
      <c r="M76" s="18"/>
      <c r="N76" s="18"/>
      <c r="O76" s="17"/>
      <c r="P76" s="18"/>
      <c r="Q76" s="18"/>
      <c r="R76" s="18"/>
      <c r="S76" s="18"/>
      <c r="T76" s="18"/>
      <c r="U76" s="18"/>
      <c r="V76" s="18"/>
      <c r="W76" s="18"/>
      <c r="X76" s="18"/>
      <c r="Y76" s="18"/>
      <c r="Z76" s="18"/>
      <c r="AA76" s="18"/>
      <c r="AB76" s="18"/>
      <c r="AC76" s="16"/>
      <c r="AD76" s="16"/>
      <c r="AE76" s="16"/>
      <c r="AF76" s="16"/>
      <c r="AG76" s="16"/>
      <c r="AH76" s="16"/>
      <c r="AI76" s="16"/>
      <c r="AJ76" s="16"/>
      <c r="AK76" s="16"/>
      <c r="AL76" s="16"/>
      <c r="AM76" s="16"/>
      <c r="AN76" s="16"/>
      <c r="AO76" s="16"/>
      <c r="AP76" s="16"/>
      <c r="AQ76" s="16"/>
      <c r="AR76" s="16"/>
      <c r="AS76" s="16"/>
      <c r="AT76" s="16"/>
      <c r="AU76" s="16"/>
      <c r="AV76" s="16"/>
      <c r="AW76" s="16"/>
      <c r="AX76" s="16"/>
      <c r="AY76" s="16"/>
    </row>
    <row r="77" spans="1:51" ht="18" customHeight="1">
      <c r="A77" s="16"/>
      <c r="B77" s="16"/>
      <c r="C77" s="16"/>
      <c r="D77" s="16"/>
      <c r="E77" s="16"/>
      <c r="F77" s="16"/>
      <c r="G77" s="16"/>
      <c r="H77" s="18"/>
      <c r="I77" s="18"/>
      <c r="J77" s="18"/>
      <c r="K77" s="18"/>
      <c r="L77" s="18"/>
      <c r="M77" s="18"/>
      <c r="N77" s="18"/>
      <c r="O77" s="17"/>
      <c r="P77" s="18"/>
      <c r="Q77" s="18"/>
      <c r="R77" s="18"/>
      <c r="S77" s="18"/>
      <c r="T77" s="18"/>
      <c r="U77" s="18"/>
      <c r="V77" s="18"/>
      <c r="W77" s="18"/>
      <c r="X77" s="18"/>
      <c r="Y77" s="18"/>
      <c r="Z77" s="18"/>
      <c r="AA77" s="18"/>
      <c r="AB77" s="18"/>
      <c r="AC77" s="16"/>
      <c r="AD77" s="16"/>
      <c r="AE77" s="16"/>
      <c r="AF77" s="16"/>
      <c r="AG77" s="16"/>
      <c r="AH77" s="16"/>
      <c r="AI77" s="16"/>
      <c r="AJ77" s="16"/>
      <c r="AK77" s="16"/>
      <c r="AL77" s="16"/>
      <c r="AM77" s="16"/>
      <c r="AN77" s="16"/>
      <c r="AO77" s="16"/>
      <c r="AP77" s="16"/>
      <c r="AQ77" s="16"/>
      <c r="AR77" s="16"/>
      <c r="AS77" s="16"/>
      <c r="AT77" s="16"/>
      <c r="AU77" s="16"/>
      <c r="AV77" s="16"/>
      <c r="AW77" s="16"/>
      <c r="AX77" s="16"/>
      <c r="AY77" s="16"/>
    </row>
    <row r="78" spans="1:51" ht="18" customHeight="1">
      <c r="A78" s="16"/>
      <c r="B78" s="16"/>
      <c r="C78" s="16"/>
      <c r="D78" s="16"/>
      <c r="E78" s="16"/>
      <c r="F78" s="16"/>
      <c r="G78" s="16"/>
      <c r="H78" s="18"/>
      <c r="I78" s="18"/>
      <c r="J78" s="18"/>
      <c r="K78" s="18"/>
      <c r="L78" s="18"/>
      <c r="M78" s="18"/>
      <c r="N78" s="18"/>
      <c r="O78" s="17"/>
      <c r="P78" s="18"/>
      <c r="Q78" s="18"/>
      <c r="R78" s="18"/>
      <c r="S78" s="18"/>
      <c r="T78" s="18"/>
      <c r="U78" s="18"/>
      <c r="V78" s="18"/>
      <c r="W78" s="18"/>
      <c r="X78" s="18"/>
      <c r="Y78" s="18"/>
      <c r="Z78" s="18"/>
      <c r="AA78" s="18"/>
      <c r="AB78" s="18"/>
      <c r="AC78" s="16"/>
      <c r="AD78" s="16"/>
      <c r="AE78" s="16"/>
      <c r="AF78" s="16"/>
      <c r="AG78" s="16"/>
      <c r="AH78" s="16"/>
      <c r="AI78" s="16"/>
      <c r="AJ78" s="16"/>
      <c r="AK78" s="16"/>
      <c r="AL78" s="16"/>
      <c r="AM78" s="16"/>
      <c r="AN78" s="16"/>
      <c r="AO78" s="16"/>
      <c r="AP78" s="16"/>
      <c r="AQ78" s="16"/>
      <c r="AR78" s="16"/>
      <c r="AS78" s="16"/>
      <c r="AT78" s="16"/>
      <c r="AU78" s="16"/>
      <c r="AV78" s="16"/>
      <c r="AW78" s="16"/>
      <c r="AX78" s="16"/>
      <c r="AY78" s="16"/>
    </row>
    <row r="79" spans="1:51" ht="15.75" customHeight="1">
      <c r="A79" s="16"/>
      <c r="B79" s="16"/>
      <c r="C79" s="16"/>
      <c r="D79" s="16"/>
      <c r="E79" s="16"/>
      <c r="F79" s="16"/>
      <c r="G79" s="16"/>
      <c r="H79" s="18"/>
      <c r="I79" s="18"/>
      <c r="J79" s="18"/>
      <c r="K79" s="18"/>
      <c r="L79" s="18"/>
      <c r="M79" s="18"/>
      <c r="N79" s="18"/>
      <c r="O79" s="17"/>
      <c r="P79" s="18"/>
      <c r="Q79" s="18"/>
      <c r="R79" s="18"/>
      <c r="S79" s="18"/>
      <c r="T79" s="18"/>
      <c r="U79" s="18"/>
      <c r="V79" s="18"/>
      <c r="W79" s="18"/>
      <c r="X79" s="18"/>
      <c r="Y79" s="18"/>
      <c r="Z79" s="18"/>
      <c r="AA79" s="18"/>
      <c r="AB79" s="18"/>
      <c r="AC79" s="16"/>
      <c r="AD79" s="16"/>
      <c r="AE79" s="16"/>
      <c r="AF79" s="16"/>
      <c r="AG79" s="16"/>
      <c r="AH79" s="16"/>
      <c r="AI79" s="16"/>
      <c r="AJ79" s="16"/>
      <c r="AK79" s="16"/>
      <c r="AL79" s="16"/>
      <c r="AM79" s="16"/>
      <c r="AN79" s="16"/>
      <c r="AO79" s="16"/>
      <c r="AP79" s="16"/>
      <c r="AQ79" s="16"/>
      <c r="AR79" s="16"/>
      <c r="AS79" s="16"/>
      <c r="AT79" s="16"/>
      <c r="AU79" s="16"/>
      <c r="AV79" s="16"/>
      <c r="AW79" s="16"/>
      <c r="AX79" s="16"/>
      <c r="AY79" s="16"/>
    </row>
    <row r="80" spans="1:51" ht="14.25" customHeight="1">
      <c r="A80" s="16"/>
      <c r="B80" s="16"/>
      <c r="C80" s="16"/>
      <c r="D80" s="16"/>
      <c r="E80" s="16"/>
      <c r="F80" s="16"/>
      <c r="G80" s="16"/>
      <c r="H80" s="18"/>
      <c r="I80" s="18"/>
      <c r="J80" s="18"/>
      <c r="K80" s="18"/>
      <c r="L80" s="18"/>
      <c r="M80" s="18"/>
      <c r="N80" s="18"/>
      <c r="O80" s="17"/>
      <c r="P80" s="18"/>
      <c r="Q80" s="18"/>
      <c r="R80" s="18"/>
      <c r="S80" s="18"/>
      <c r="T80" s="18"/>
      <c r="U80" s="18"/>
      <c r="V80" s="18"/>
      <c r="W80" s="18"/>
      <c r="X80" s="18"/>
      <c r="Y80" s="18"/>
      <c r="Z80" s="18"/>
      <c r="AA80" s="18"/>
      <c r="AB80" s="18"/>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61" ht="14.25" customHeight="1">
      <c r="A81" s="16"/>
      <c r="B81" s="16"/>
      <c r="C81" s="16"/>
      <c r="D81" s="16"/>
      <c r="E81" s="16"/>
      <c r="F81" s="16"/>
      <c r="G81" s="16"/>
      <c r="H81" s="18"/>
      <c r="I81" s="18"/>
      <c r="J81" s="18"/>
      <c r="K81" s="18"/>
      <c r="L81" s="18"/>
      <c r="M81" s="18"/>
      <c r="N81" s="18"/>
      <c r="O81" s="17"/>
      <c r="P81" s="18"/>
      <c r="Q81" s="18"/>
      <c r="R81" s="18"/>
      <c r="S81" s="18"/>
      <c r="T81" s="18"/>
      <c r="U81" s="18"/>
      <c r="V81" s="18"/>
      <c r="W81" s="18"/>
      <c r="X81" s="18"/>
      <c r="Y81" s="18"/>
      <c r="Z81" s="18"/>
      <c r="AA81" s="18"/>
      <c r="AB81" s="18"/>
      <c r="AC81" s="16"/>
      <c r="AD81" s="16"/>
      <c r="AE81" s="16"/>
      <c r="AF81" s="16"/>
      <c r="AG81" s="16"/>
      <c r="AH81" s="16"/>
      <c r="AI81" s="16"/>
      <c r="AJ81" s="16"/>
      <c r="AK81" s="16"/>
      <c r="AL81" s="16"/>
      <c r="AM81" s="16"/>
      <c r="AN81" s="16"/>
      <c r="AO81" s="16"/>
      <c r="AP81" s="16"/>
      <c r="AQ81" s="16"/>
      <c r="AR81" s="16"/>
      <c r="AS81" s="16"/>
      <c r="AT81" s="16"/>
      <c r="AU81" s="16"/>
      <c r="AV81" s="16"/>
      <c r="AW81" s="16"/>
      <c r="AX81" s="16"/>
      <c r="AY81" s="16"/>
    </row>
    <row r="82" spans="1:61" ht="14.25" customHeight="1">
      <c r="A82" s="16"/>
      <c r="B82" s="16"/>
      <c r="C82" s="16"/>
      <c r="D82" s="16"/>
      <c r="E82" s="16"/>
      <c r="F82" s="16"/>
      <c r="G82" s="16"/>
      <c r="H82" s="18"/>
      <c r="I82" s="18"/>
      <c r="J82" s="18"/>
      <c r="K82" s="18"/>
      <c r="L82" s="18"/>
      <c r="M82" s="18"/>
      <c r="N82" s="18"/>
      <c r="O82" s="17"/>
      <c r="P82" s="18"/>
      <c r="Q82" s="18"/>
      <c r="R82" s="18"/>
      <c r="S82" s="18"/>
      <c r="T82" s="18"/>
      <c r="U82" s="18"/>
      <c r="V82" s="18"/>
      <c r="W82" s="18"/>
      <c r="X82" s="18"/>
      <c r="Y82" s="18"/>
      <c r="Z82" s="18"/>
      <c r="AA82" s="18"/>
      <c r="AB82" s="18"/>
      <c r="AC82" s="16"/>
      <c r="AD82" s="16"/>
      <c r="AE82" s="16"/>
      <c r="AF82" s="16"/>
      <c r="AG82" s="16"/>
      <c r="AH82" s="16"/>
      <c r="AI82" s="16"/>
      <c r="AJ82" s="16"/>
      <c r="AK82" s="16"/>
      <c r="AL82" s="16"/>
      <c r="AM82" s="16"/>
      <c r="AN82" s="16"/>
      <c r="AO82" s="16"/>
      <c r="AP82" s="16"/>
      <c r="AQ82" s="16"/>
      <c r="AR82" s="16"/>
      <c r="AS82" s="16"/>
      <c r="AT82" s="16"/>
      <c r="AU82" s="16"/>
      <c r="AV82" s="16"/>
      <c r="AW82" s="16"/>
      <c r="AX82" s="16"/>
      <c r="AY82" s="16"/>
    </row>
    <row r="83" spans="1:61" ht="15.75" thickBot="1">
      <c r="A83" s="599" t="s">
        <v>764</v>
      </c>
      <c r="B83" s="600" t="s">
        <v>762</v>
      </c>
      <c r="C83" s="601" t="s">
        <v>761</v>
      </c>
      <c r="D83" s="16"/>
      <c r="E83" s="16"/>
      <c r="F83" s="16"/>
      <c r="G83" s="16"/>
      <c r="H83" s="18"/>
      <c r="I83" s="18"/>
      <c r="J83" s="18"/>
      <c r="K83" s="18"/>
      <c r="L83" s="18"/>
      <c r="M83" s="18"/>
      <c r="N83" s="18"/>
      <c r="O83" s="17"/>
      <c r="P83" s="18"/>
      <c r="Q83" s="18"/>
      <c r="R83" s="18"/>
      <c r="S83" s="18"/>
      <c r="T83" s="18"/>
      <c r="U83" s="18"/>
      <c r="V83" s="18"/>
      <c r="W83" s="18"/>
      <c r="X83" s="18"/>
      <c r="Y83" s="18"/>
      <c r="Z83" s="18"/>
      <c r="AA83" s="18"/>
      <c r="AB83" s="18"/>
      <c r="AC83" s="16"/>
      <c r="AD83" s="16"/>
      <c r="AE83" s="16"/>
      <c r="AF83" s="16"/>
      <c r="AG83" s="16"/>
      <c r="AH83" s="16"/>
      <c r="AI83" s="16"/>
      <c r="AJ83" s="16"/>
      <c r="AK83" s="16"/>
      <c r="AL83" s="16"/>
      <c r="AM83" s="16"/>
      <c r="AN83" s="16"/>
      <c r="AO83" s="16"/>
      <c r="AP83" s="16"/>
      <c r="AQ83" s="16"/>
      <c r="AR83" s="16"/>
      <c r="AS83" s="16"/>
      <c r="AT83" s="16"/>
      <c r="AU83" s="16"/>
      <c r="AV83" s="16"/>
      <c r="AW83" s="16"/>
      <c r="AX83" s="16"/>
      <c r="AY83" s="16"/>
    </row>
    <row r="84" spans="1:61">
      <c r="A84" s="602" t="s">
        <v>765</v>
      </c>
      <c r="B84" s="603">
        <f>D5</f>
        <v>17785150.5</v>
      </c>
      <c r="C84" s="603">
        <f>G5</f>
        <v>8164512.3199999994</v>
      </c>
      <c r="D84" s="16"/>
      <c r="E84" s="16"/>
      <c r="F84" s="16"/>
      <c r="G84" s="16"/>
      <c r="H84" s="18"/>
      <c r="I84" s="18"/>
      <c r="J84" s="18"/>
      <c r="K84" s="18"/>
      <c r="L84" s="18"/>
      <c r="M84" s="18"/>
      <c r="N84" s="18"/>
      <c r="O84" s="17"/>
      <c r="P84" s="18"/>
      <c r="Q84" s="18"/>
      <c r="R84" s="18"/>
      <c r="S84" s="18"/>
      <c r="T84" s="18"/>
      <c r="U84" s="18"/>
      <c r="V84" s="18"/>
      <c r="W84" s="18"/>
      <c r="X84" s="18"/>
      <c r="Y84" s="18"/>
      <c r="Z84" s="18"/>
      <c r="AA84" s="18"/>
      <c r="AB84" s="18"/>
      <c r="AC84" s="16"/>
      <c r="AD84" s="16"/>
      <c r="AE84" s="16"/>
      <c r="AF84" s="16"/>
      <c r="AG84" s="16"/>
      <c r="AH84" s="16"/>
      <c r="AI84" s="16"/>
      <c r="AJ84" s="16"/>
      <c r="AK84" s="16"/>
      <c r="AL84" s="16"/>
      <c r="AM84" s="16"/>
      <c r="AN84" s="16"/>
      <c r="AO84" s="16"/>
      <c r="AP84" s="16"/>
      <c r="AQ84" s="16"/>
      <c r="AR84" s="16"/>
      <c r="AS84" s="16"/>
      <c r="AT84" s="16"/>
      <c r="AU84" s="16"/>
      <c r="AV84" s="16"/>
      <c r="AW84" s="16"/>
      <c r="AX84" s="16"/>
      <c r="AY84" s="16"/>
    </row>
    <row r="85" spans="1:61">
      <c r="A85" s="604" t="s">
        <v>660</v>
      </c>
      <c r="B85" s="603">
        <f t="shared" ref="B85:B88" si="7">D6</f>
        <v>16843374</v>
      </c>
      <c r="C85" s="603">
        <f>G6</f>
        <v>11425498.969599999</v>
      </c>
      <c r="D85" s="16"/>
      <c r="E85" s="16"/>
      <c r="F85" s="16"/>
      <c r="G85" s="16"/>
      <c r="H85" s="18"/>
      <c r="I85" s="18"/>
      <c r="J85" s="18"/>
      <c r="K85" s="18"/>
      <c r="L85" s="18"/>
      <c r="M85" s="18"/>
      <c r="N85" s="18"/>
      <c r="O85" s="17"/>
      <c r="P85" s="18"/>
      <c r="Q85" s="18"/>
      <c r="R85" s="18"/>
      <c r="S85" s="18"/>
      <c r="T85" s="18"/>
      <c r="U85" s="18"/>
      <c r="V85" s="18"/>
      <c r="W85" s="18"/>
      <c r="X85" s="18"/>
      <c r="Y85" s="18"/>
      <c r="Z85" s="18"/>
      <c r="AA85" s="18"/>
      <c r="AB85" s="18"/>
      <c r="AC85" s="16"/>
      <c r="AD85" s="16"/>
      <c r="AE85" s="16"/>
      <c r="AF85" s="16"/>
      <c r="AG85" s="16"/>
      <c r="AH85" s="16"/>
      <c r="AI85" s="16"/>
      <c r="AJ85" s="16"/>
      <c r="AK85" s="16"/>
      <c r="AL85" s="16"/>
      <c r="AM85" s="16"/>
      <c r="AN85" s="16"/>
      <c r="AO85" s="16"/>
      <c r="AP85" s="16"/>
      <c r="AQ85" s="16"/>
      <c r="AR85" s="16"/>
      <c r="AS85" s="16"/>
      <c r="AT85" s="16"/>
      <c r="AU85" s="16"/>
      <c r="AV85" s="16"/>
      <c r="AW85" s="16"/>
      <c r="AX85" s="16"/>
      <c r="AY85" s="16"/>
    </row>
    <row r="86" spans="1:61">
      <c r="A86" s="604" t="s">
        <v>661</v>
      </c>
      <c r="B86" s="603">
        <f t="shared" si="7"/>
        <v>41983756</v>
      </c>
      <c r="C86" s="603">
        <f>G7</f>
        <v>21906200.3312</v>
      </c>
      <c r="D86" s="16"/>
      <c r="E86" s="16"/>
      <c r="F86" s="16"/>
      <c r="G86" s="16"/>
      <c r="H86" s="18"/>
      <c r="I86" s="18"/>
      <c r="J86" s="18"/>
      <c r="K86" s="18"/>
      <c r="L86" s="18"/>
      <c r="M86" s="18"/>
      <c r="N86" s="18"/>
      <c r="O86" s="17"/>
      <c r="P86" s="18"/>
      <c r="Q86" s="18"/>
      <c r="R86" s="18"/>
      <c r="S86" s="18"/>
      <c r="T86" s="18"/>
      <c r="U86" s="18"/>
      <c r="V86" s="18"/>
      <c r="W86" s="18"/>
      <c r="X86" s="18"/>
      <c r="Y86" s="18"/>
      <c r="Z86" s="18"/>
      <c r="AA86" s="18"/>
      <c r="AB86" s="18"/>
      <c r="AC86" s="16"/>
      <c r="AD86" s="16"/>
      <c r="AE86" s="16"/>
      <c r="AF86" s="16"/>
      <c r="AG86" s="16"/>
      <c r="AH86" s="16"/>
      <c r="AI86" s="16"/>
      <c r="AJ86" s="16"/>
      <c r="AK86" s="16"/>
      <c r="AL86" s="16"/>
      <c r="AM86" s="16"/>
      <c r="AN86" s="16"/>
      <c r="AO86" s="16"/>
      <c r="AP86" s="16"/>
      <c r="AQ86" s="16"/>
      <c r="AR86" s="16"/>
      <c r="AS86" s="16"/>
      <c r="AT86" s="16"/>
      <c r="AU86" s="16"/>
      <c r="AV86" s="16"/>
      <c r="AW86" s="16"/>
      <c r="AX86" s="16"/>
      <c r="AY86" s="16"/>
    </row>
    <row r="87" spans="1:61">
      <c r="A87" s="605" t="s">
        <v>662</v>
      </c>
      <c r="B87" s="603">
        <f t="shared" si="7"/>
        <v>19210885</v>
      </c>
      <c r="C87" s="603">
        <f>G8</f>
        <v>10138762.659999987</v>
      </c>
      <c r="D87" s="16"/>
      <c r="E87" s="16"/>
      <c r="F87" s="16"/>
      <c r="G87" s="16"/>
      <c r="H87" s="18"/>
      <c r="I87" s="18"/>
      <c r="J87" s="18"/>
      <c r="K87" s="18"/>
      <c r="L87" s="18"/>
      <c r="M87" s="18"/>
      <c r="N87" s="18"/>
      <c r="O87" s="17"/>
      <c r="P87" s="18"/>
      <c r="Q87" s="18"/>
      <c r="R87" s="18"/>
      <c r="S87" s="18"/>
      <c r="T87" s="18"/>
      <c r="U87" s="18"/>
      <c r="V87" s="18"/>
      <c r="W87" s="18"/>
      <c r="X87" s="18"/>
      <c r="Y87" s="18"/>
      <c r="Z87" s="18"/>
      <c r="AA87" s="18"/>
      <c r="AB87" s="18"/>
      <c r="AC87" s="16"/>
      <c r="AD87" s="16"/>
      <c r="AE87" s="16"/>
      <c r="AF87" s="16"/>
      <c r="AG87" s="16"/>
      <c r="AH87" s="16"/>
      <c r="AI87" s="16"/>
      <c r="AJ87" s="16"/>
      <c r="AK87" s="16"/>
      <c r="AL87" s="16"/>
      <c r="AM87" s="16"/>
      <c r="AN87" s="16"/>
      <c r="AO87" s="16"/>
      <c r="AP87" s="16"/>
      <c r="AQ87" s="16"/>
      <c r="AR87" s="16"/>
      <c r="AS87" s="16"/>
      <c r="AT87" s="16"/>
      <c r="AU87" s="16"/>
      <c r="AV87" s="16"/>
      <c r="AW87" s="16"/>
      <c r="AX87" s="16"/>
      <c r="AY87" s="16"/>
    </row>
    <row r="88" spans="1:61">
      <c r="A88" s="605" t="s">
        <v>663</v>
      </c>
      <c r="B88" s="603">
        <f t="shared" si="7"/>
        <v>2128846</v>
      </c>
      <c r="C88" s="603">
        <f>G9</f>
        <v>1343215.5192000037</v>
      </c>
      <c r="D88" s="16"/>
      <c r="E88" s="16"/>
      <c r="F88" s="16"/>
      <c r="G88" s="16"/>
      <c r="H88" s="18"/>
      <c r="I88" s="18"/>
      <c r="J88" s="18"/>
      <c r="K88" s="18"/>
      <c r="L88" s="18"/>
      <c r="M88" s="18"/>
      <c r="N88" s="18"/>
      <c r="O88" s="17"/>
      <c r="P88" s="18"/>
      <c r="Q88" s="18"/>
      <c r="R88" s="18"/>
      <c r="S88" s="18"/>
      <c r="T88" s="18"/>
      <c r="U88" s="18"/>
      <c r="V88" s="18"/>
      <c r="W88" s="18"/>
      <c r="X88" s="18"/>
      <c r="Y88" s="18"/>
      <c r="Z88" s="18"/>
      <c r="AA88" s="18"/>
      <c r="AB88" s="18"/>
      <c r="AC88" s="16"/>
      <c r="AD88" s="16"/>
      <c r="AE88" s="16"/>
      <c r="AF88" s="16"/>
      <c r="AG88" s="16"/>
      <c r="AH88" s="16"/>
      <c r="AI88" s="16"/>
      <c r="AJ88" s="16"/>
      <c r="AK88" s="16"/>
      <c r="AL88" s="16"/>
      <c r="AM88" s="16"/>
      <c r="AN88" s="16"/>
      <c r="AO88" s="16"/>
      <c r="AP88" s="16"/>
      <c r="AQ88" s="16"/>
      <c r="AR88" s="16"/>
      <c r="AS88" s="16"/>
      <c r="AT88" s="16"/>
      <c r="AU88" s="16"/>
      <c r="AV88" s="16"/>
      <c r="AW88" s="16"/>
      <c r="AX88" s="16"/>
      <c r="AY88" s="16"/>
    </row>
    <row r="89" spans="1:61">
      <c r="A89" s="604" t="s">
        <v>766</v>
      </c>
      <c r="B89" s="603">
        <f>D12</f>
        <v>20834354</v>
      </c>
      <c r="C89" s="603">
        <f>G12</f>
        <v>12498363.099999996</v>
      </c>
      <c r="D89" s="18"/>
      <c r="E89" s="18"/>
      <c r="F89" s="18"/>
      <c r="G89" s="16"/>
      <c r="H89" s="16"/>
      <c r="I89" s="16"/>
      <c r="J89" s="16"/>
      <c r="K89" s="16"/>
      <c r="L89" s="16"/>
      <c r="M89" s="16"/>
      <c r="N89" s="16"/>
      <c r="O89" s="16"/>
      <c r="P89" s="16"/>
      <c r="Q89" s="16"/>
      <c r="R89" s="18"/>
      <c r="S89" s="18"/>
      <c r="T89" s="18"/>
      <c r="U89" s="18"/>
      <c r="V89" s="18"/>
      <c r="W89" s="18"/>
      <c r="X89" s="18"/>
      <c r="Y89" s="17"/>
      <c r="Z89" s="18"/>
      <c r="AA89" s="18"/>
      <c r="AB89" s="18"/>
      <c r="AC89" s="18"/>
      <c r="AD89" s="18"/>
      <c r="AE89" s="18"/>
      <c r="AF89" s="18"/>
      <c r="AG89" s="18"/>
      <c r="AH89" s="18"/>
      <c r="AI89" s="18"/>
      <c r="AJ89" s="18"/>
      <c r="AK89" s="18"/>
      <c r="AL89" s="18"/>
      <c r="AM89" s="16"/>
      <c r="AN89" s="16"/>
      <c r="AO89" s="16"/>
      <c r="AP89" s="16"/>
      <c r="AQ89" s="16"/>
      <c r="AR89" s="16"/>
      <c r="AS89" s="16"/>
      <c r="AT89" s="16"/>
      <c r="AU89" s="16"/>
      <c r="AV89" s="16"/>
      <c r="AW89" s="16"/>
      <c r="AX89" s="16"/>
      <c r="AY89" s="16"/>
      <c r="AZ89" s="16"/>
      <c r="BA89" s="16"/>
      <c r="BB89" s="16"/>
      <c r="BC89" s="16"/>
      <c r="BD89" s="16"/>
      <c r="BE89" s="16"/>
      <c r="BF89" s="16"/>
      <c r="BG89" s="16"/>
      <c r="BH89" s="16"/>
      <c r="BI89" s="16"/>
    </row>
    <row r="90" spans="1:61" ht="15" thickBot="1">
      <c r="A90" s="604" t="s">
        <v>282</v>
      </c>
      <c r="B90" s="603">
        <f>D13</f>
        <v>2531192</v>
      </c>
      <c r="C90" s="603">
        <f>G13</f>
        <v>1247683.71</v>
      </c>
      <c r="D90" s="18"/>
      <c r="E90" s="18"/>
      <c r="F90" s="18"/>
      <c r="G90" s="16"/>
      <c r="H90" s="16"/>
      <c r="I90" s="16"/>
      <c r="J90" s="16"/>
      <c r="K90" s="16"/>
      <c r="L90" s="16"/>
      <c r="M90" s="16"/>
      <c r="N90" s="16"/>
      <c r="O90" s="16"/>
      <c r="P90" s="16"/>
      <c r="Q90" s="16"/>
      <c r="R90" s="18"/>
      <c r="S90" s="18"/>
      <c r="T90" s="18"/>
      <c r="U90" s="18"/>
      <c r="V90" s="18"/>
      <c r="W90" s="18"/>
      <c r="X90" s="18"/>
      <c r="Y90" s="17"/>
      <c r="Z90" s="18"/>
      <c r="AA90" s="18"/>
      <c r="AB90" s="18"/>
      <c r="AC90" s="18"/>
      <c r="AD90" s="18"/>
      <c r="AE90" s="18"/>
      <c r="AF90" s="18"/>
      <c r="AG90" s="18"/>
      <c r="AH90" s="18"/>
      <c r="AI90" s="18"/>
      <c r="AJ90" s="18"/>
      <c r="AK90" s="18"/>
      <c r="AL90" s="18"/>
      <c r="AM90" s="16"/>
      <c r="AN90" s="16"/>
      <c r="AO90" s="16"/>
      <c r="AP90" s="16"/>
      <c r="AQ90" s="16"/>
      <c r="AR90" s="16"/>
      <c r="AS90" s="16"/>
      <c r="AT90" s="16"/>
      <c r="AU90" s="16"/>
      <c r="AV90" s="16"/>
      <c r="AW90" s="16"/>
      <c r="AX90" s="16"/>
      <c r="AY90" s="16"/>
      <c r="AZ90" s="16"/>
      <c r="BA90" s="16"/>
      <c r="BB90" s="16"/>
      <c r="BC90" s="16"/>
      <c r="BD90" s="16"/>
      <c r="BE90" s="16"/>
      <c r="BF90" s="16"/>
      <c r="BG90" s="16"/>
      <c r="BH90" s="16"/>
      <c r="BI90" s="16"/>
    </row>
    <row r="91" spans="1:61">
      <c r="A91" s="602" t="s">
        <v>3</v>
      </c>
      <c r="B91" s="603">
        <f t="shared" ref="B91:B98" si="8">C17</f>
        <v>681105</v>
      </c>
      <c r="C91" s="603">
        <f t="shared" ref="C91:C98" si="9">F17</f>
        <v>297204.11000000004</v>
      </c>
      <c r="D91" s="18"/>
      <c r="E91" s="18"/>
      <c r="F91" s="18"/>
      <c r="G91" s="16"/>
      <c r="H91" s="16"/>
      <c r="I91" s="16"/>
      <c r="J91" s="16"/>
      <c r="K91" s="16"/>
      <c r="L91" s="16"/>
      <c r="M91" s="16"/>
      <c r="N91" s="16"/>
      <c r="O91" s="16"/>
      <c r="P91" s="16"/>
      <c r="Q91" s="16"/>
      <c r="R91" s="18"/>
      <c r="S91" s="18"/>
      <c r="T91" s="18"/>
      <c r="U91" s="18"/>
      <c r="V91" s="18"/>
      <c r="W91" s="18"/>
      <c r="X91" s="18"/>
      <c r="Y91" s="17"/>
      <c r="Z91" s="18"/>
      <c r="AA91" s="18"/>
      <c r="AB91" s="18"/>
      <c r="AC91" s="18"/>
      <c r="AD91" s="18"/>
      <c r="AE91" s="18"/>
      <c r="AF91" s="18"/>
      <c r="AG91" s="18"/>
      <c r="AH91" s="18"/>
      <c r="AI91" s="18"/>
      <c r="AJ91" s="18"/>
      <c r="AK91" s="18"/>
      <c r="AL91" s="18"/>
      <c r="AM91" s="16"/>
      <c r="AN91" s="16"/>
      <c r="AO91" s="16"/>
      <c r="AP91" s="16"/>
      <c r="AQ91" s="16"/>
      <c r="AR91" s="16"/>
      <c r="AS91" s="16"/>
      <c r="AT91" s="16"/>
      <c r="AU91" s="16"/>
      <c r="AV91" s="16"/>
      <c r="AW91" s="16"/>
      <c r="AX91" s="16"/>
      <c r="AY91" s="16"/>
      <c r="AZ91" s="16"/>
      <c r="BA91" s="16"/>
      <c r="BB91" s="16"/>
      <c r="BC91" s="16"/>
      <c r="BD91" s="16"/>
      <c r="BE91" s="16"/>
      <c r="BF91" s="16"/>
      <c r="BG91" s="16"/>
      <c r="BH91" s="16"/>
      <c r="BI91" s="16"/>
    </row>
    <row r="92" spans="1:61">
      <c r="A92" s="604" t="s">
        <v>4</v>
      </c>
      <c r="B92" s="603">
        <f t="shared" si="8"/>
        <v>3361051</v>
      </c>
      <c r="C92" s="603">
        <f t="shared" si="9"/>
        <v>1604154.0999999999</v>
      </c>
      <c r="D92" s="18"/>
      <c r="E92" s="18"/>
      <c r="F92" s="18"/>
      <c r="G92" s="16"/>
      <c r="H92" s="16"/>
      <c r="I92" s="16"/>
      <c r="J92" s="16"/>
      <c r="K92" s="16"/>
      <c r="L92" s="16"/>
      <c r="M92" s="16"/>
      <c r="N92" s="16"/>
      <c r="O92" s="16"/>
      <c r="P92" s="16"/>
      <c r="Q92" s="16"/>
      <c r="R92" s="18"/>
      <c r="S92" s="18"/>
      <c r="T92" s="18"/>
      <c r="U92" s="18"/>
      <c r="V92" s="18"/>
      <c r="W92" s="18"/>
      <c r="X92" s="18"/>
      <c r="Y92" s="17"/>
      <c r="Z92" s="18"/>
      <c r="AA92" s="18"/>
      <c r="AB92" s="18"/>
      <c r="AC92" s="18"/>
      <c r="AD92" s="18"/>
      <c r="AE92" s="18"/>
      <c r="AF92" s="18"/>
      <c r="AG92" s="18"/>
      <c r="AH92" s="18"/>
      <c r="AI92" s="18"/>
      <c r="AJ92" s="18"/>
      <c r="AK92" s="18"/>
      <c r="AL92" s="18"/>
      <c r="AM92" s="16"/>
      <c r="AN92" s="16"/>
      <c r="AO92" s="16"/>
      <c r="AP92" s="16"/>
      <c r="AQ92" s="16"/>
      <c r="AR92" s="16"/>
      <c r="AS92" s="16"/>
      <c r="AT92" s="16"/>
      <c r="AU92" s="16"/>
      <c r="AV92" s="16"/>
      <c r="AW92" s="16"/>
      <c r="AX92" s="16"/>
      <c r="AY92" s="16"/>
      <c r="AZ92" s="16"/>
      <c r="BA92" s="16"/>
      <c r="BB92" s="16"/>
      <c r="BC92" s="16"/>
      <c r="BD92" s="16"/>
      <c r="BE92" s="16"/>
      <c r="BF92" s="16"/>
      <c r="BG92" s="16"/>
      <c r="BH92" s="16"/>
      <c r="BI92" s="16"/>
    </row>
    <row r="93" spans="1:61">
      <c r="A93" s="604" t="s">
        <v>657</v>
      </c>
      <c r="B93" s="603">
        <f t="shared" si="8"/>
        <v>1198436</v>
      </c>
      <c r="C93" s="603">
        <f t="shared" si="9"/>
        <v>1383640.45</v>
      </c>
      <c r="D93" s="18"/>
      <c r="E93" s="18"/>
      <c r="F93" s="18"/>
      <c r="G93" s="16"/>
      <c r="H93" s="16"/>
      <c r="I93" s="16"/>
      <c r="J93" s="16"/>
      <c r="K93" s="16"/>
      <c r="L93" s="16"/>
      <c r="M93" s="16"/>
      <c r="N93" s="16"/>
      <c r="O93" s="16"/>
      <c r="P93" s="16"/>
      <c r="Q93" s="16"/>
      <c r="R93" s="18"/>
      <c r="S93" s="18"/>
      <c r="T93" s="18"/>
      <c r="U93" s="18"/>
      <c r="V93" s="18"/>
      <c r="W93" s="18"/>
      <c r="X93" s="18"/>
      <c r="Y93" s="17"/>
      <c r="Z93" s="18"/>
      <c r="AA93" s="18"/>
      <c r="AB93" s="18"/>
      <c r="AC93" s="18"/>
      <c r="AD93" s="18"/>
      <c r="AE93" s="18"/>
      <c r="AF93" s="18"/>
      <c r="AG93" s="18"/>
      <c r="AH93" s="18"/>
      <c r="AI93" s="18"/>
      <c r="AJ93" s="18"/>
      <c r="AK93" s="18"/>
      <c r="AL93" s="18"/>
      <c r="AM93" s="16"/>
      <c r="AN93" s="16"/>
      <c r="AO93" s="16"/>
      <c r="AP93" s="16"/>
      <c r="AQ93" s="16"/>
      <c r="AR93" s="16"/>
      <c r="AS93" s="16"/>
      <c r="AT93" s="16"/>
      <c r="AU93" s="16"/>
      <c r="AV93" s="16"/>
      <c r="AW93" s="16"/>
      <c r="AX93" s="16"/>
      <c r="AY93" s="16"/>
      <c r="AZ93" s="16"/>
      <c r="BA93" s="16"/>
      <c r="BB93" s="16"/>
      <c r="BC93" s="16"/>
      <c r="BD93" s="16"/>
      <c r="BE93" s="16"/>
      <c r="BF93" s="16"/>
      <c r="BG93" s="16"/>
      <c r="BH93" s="16"/>
      <c r="BI93" s="16"/>
    </row>
    <row r="94" spans="1:61">
      <c r="A94" s="604" t="s">
        <v>560</v>
      </c>
      <c r="B94" s="603">
        <f t="shared" si="8"/>
        <v>100000</v>
      </c>
      <c r="C94" s="603">
        <f t="shared" si="9"/>
        <v>0</v>
      </c>
      <c r="D94" s="18"/>
      <c r="E94" s="18"/>
      <c r="F94" s="18"/>
      <c r="G94" s="16"/>
      <c r="H94" s="16"/>
      <c r="I94" s="16"/>
      <c r="J94" s="16"/>
      <c r="K94" s="16"/>
      <c r="L94" s="16"/>
      <c r="M94" s="16"/>
      <c r="N94" s="16"/>
      <c r="O94" s="16"/>
      <c r="P94" s="16"/>
      <c r="Q94" s="16"/>
      <c r="R94" s="18"/>
      <c r="S94" s="18"/>
      <c r="T94" s="18"/>
      <c r="U94" s="18"/>
      <c r="V94" s="18"/>
      <c r="W94" s="18"/>
      <c r="X94" s="18"/>
      <c r="Y94" s="17"/>
      <c r="Z94" s="18"/>
      <c r="AA94" s="18"/>
      <c r="AB94" s="18"/>
      <c r="AC94" s="18"/>
      <c r="AD94" s="18"/>
      <c r="AE94" s="18"/>
      <c r="AF94" s="18"/>
      <c r="AG94" s="18"/>
      <c r="AH94" s="18"/>
      <c r="AI94" s="18"/>
      <c r="AJ94" s="18"/>
      <c r="AK94" s="18"/>
      <c r="AL94" s="18"/>
      <c r="AM94" s="16"/>
      <c r="AN94" s="16"/>
      <c r="AO94" s="16"/>
      <c r="AP94" s="16"/>
      <c r="AQ94" s="16"/>
      <c r="AR94" s="16"/>
      <c r="AS94" s="16"/>
      <c r="AT94" s="16"/>
      <c r="AU94" s="16"/>
      <c r="AV94" s="16"/>
      <c r="AW94" s="16"/>
      <c r="AX94" s="16"/>
      <c r="AY94" s="16"/>
      <c r="AZ94" s="16"/>
      <c r="BA94" s="16"/>
      <c r="BB94" s="16"/>
      <c r="BC94" s="16"/>
      <c r="BD94" s="16"/>
      <c r="BE94" s="16"/>
      <c r="BF94" s="16"/>
      <c r="BG94" s="16"/>
      <c r="BH94" s="16"/>
      <c r="BI94" s="16"/>
    </row>
    <row r="95" spans="1:61">
      <c r="A95" s="604" t="s">
        <v>665</v>
      </c>
      <c r="B95" s="603">
        <f t="shared" si="8"/>
        <v>91667</v>
      </c>
      <c r="C95" s="603">
        <f t="shared" si="9"/>
        <v>0</v>
      </c>
      <c r="D95" s="18"/>
      <c r="E95" s="18"/>
      <c r="F95" s="18"/>
      <c r="G95" s="16"/>
      <c r="H95" s="16"/>
      <c r="I95" s="16"/>
      <c r="J95" s="16"/>
      <c r="K95" s="16"/>
      <c r="L95" s="16"/>
      <c r="M95" s="16"/>
      <c r="N95" s="16"/>
      <c r="O95" s="16"/>
      <c r="P95" s="16"/>
      <c r="Q95" s="16"/>
      <c r="R95" s="18"/>
      <c r="S95" s="18"/>
      <c r="T95" s="18"/>
      <c r="U95" s="18"/>
      <c r="V95" s="18"/>
      <c r="W95" s="18"/>
      <c r="X95" s="18"/>
      <c r="Y95" s="17"/>
      <c r="Z95" s="18"/>
      <c r="AA95" s="18"/>
      <c r="AB95" s="18"/>
      <c r="AC95" s="18"/>
      <c r="AD95" s="18"/>
      <c r="AE95" s="18"/>
      <c r="AF95" s="18"/>
      <c r="AG95" s="18"/>
      <c r="AH95" s="18"/>
      <c r="AI95" s="18"/>
      <c r="AJ95" s="18"/>
      <c r="AK95" s="18"/>
      <c r="AL95" s="18"/>
      <c r="AM95" s="16"/>
      <c r="AN95" s="16"/>
      <c r="AO95" s="16"/>
      <c r="AP95" s="16"/>
      <c r="AQ95" s="16"/>
      <c r="AR95" s="16"/>
      <c r="AS95" s="16"/>
      <c r="AT95" s="16"/>
      <c r="AU95" s="16"/>
      <c r="AV95" s="16"/>
      <c r="AW95" s="16"/>
      <c r="AX95" s="16"/>
      <c r="AY95" s="16"/>
      <c r="AZ95" s="16"/>
      <c r="BA95" s="16"/>
      <c r="BB95" s="16"/>
      <c r="BC95" s="16"/>
      <c r="BD95" s="16"/>
      <c r="BE95" s="16"/>
      <c r="BF95" s="16"/>
      <c r="BG95" s="16"/>
      <c r="BH95" s="16"/>
      <c r="BI95" s="16"/>
    </row>
    <row r="96" spans="1:61">
      <c r="A96" s="604" t="s">
        <v>5</v>
      </c>
      <c r="B96" s="603">
        <f t="shared" si="8"/>
        <v>295333</v>
      </c>
      <c r="C96" s="603">
        <f t="shared" si="9"/>
        <v>281574.78000000003</v>
      </c>
      <c r="D96" s="18"/>
      <c r="E96" s="18"/>
      <c r="F96" s="18"/>
      <c r="G96" s="16"/>
      <c r="H96" s="16"/>
      <c r="I96" s="16"/>
      <c r="J96" s="16"/>
      <c r="K96" s="16"/>
      <c r="L96" s="16"/>
      <c r="M96" s="16"/>
      <c r="N96" s="16"/>
      <c r="O96" s="16"/>
      <c r="P96" s="16"/>
      <c r="Q96" s="16"/>
      <c r="R96" s="18"/>
      <c r="S96" s="18"/>
      <c r="T96" s="18"/>
      <c r="U96" s="18"/>
      <c r="V96" s="18"/>
      <c r="W96" s="18"/>
      <c r="X96" s="18"/>
      <c r="Y96" s="17"/>
      <c r="Z96" s="18"/>
      <c r="AA96" s="18"/>
      <c r="AB96" s="18"/>
      <c r="AC96" s="18"/>
      <c r="AD96" s="18"/>
      <c r="AE96" s="18"/>
      <c r="AF96" s="18"/>
      <c r="AG96" s="18"/>
      <c r="AH96" s="18"/>
      <c r="AI96" s="18"/>
      <c r="AJ96" s="18"/>
      <c r="AK96" s="18"/>
      <c r="AL96" s="18"/>
      <c r="AM96" s="16"/>
      <c r="AN96" s="16"/>
      <c r="AO96" s="16"/>
      <c r="AP96" s="16"/>
      <c r="AQ96" s="16"/>
      <c r="AR96" s="16"/>
      <c r="AS96" s="16"/>
      <c r="AT96" s="16"/>
      <c r="AU96" s="16"/>
      <c r="AV96" s="16"/>
      <c r="AW96" s="16"/>
      <c r="AX96" s="16"/>
      <c r="AY96" s="16"/>
      <c r="AZ96" s="16"/>
      <c r="BA96" s="16"/>
      <c r="BB96" s="16"/>
      <c r="BC96" s="16"/>
      <c r="BD96" s="16"/>
      <c r="BE96" s="16"/>
      <c r="BF96" s="16"/>
      <c r="BG96" s="16"/>
      <c r="BH96" s="16"/>
      <c r="BI96" s="16"/>
    </row>
    <row r="97" spans="1:86">
      <c r="A97" s="604" t="s">
        <v>51</v>
      </c>
      <c r="B97" s="603">
        <f t="shared" si="8"/>
        <v>5286041</v>
      </c>
      <c r="C97" s="603">
        <f t="shared" si="9"/>
        <v>4508000.03</v>
      </c>
      <c r="D97" s="18"/>
      <c r="E97" s="18"/>
      <c r="F97" s="18"/>
      <c r="G97" s="16"/>
      <c r="H97" s="16"/>
      <c r="I97" s="16"/>
      <c r="J97" s="16"/>
      <c r="K97" s="16"/>
      <c r="L97" s="16"/>
      <c r="M97" s="16"/>
      <c r="N97" s="16"/>
      <c r="O97" s="16"/>
      <c r="P97" s="16"/>
      <c r="Q97" s="16"/>
      <c r="R97" s="18"/>
      <c r="S97" s="18"/>
      <c r="T97" s="18"/>
      <c r="U97" s="18"/>
      <c r="V97" s="18"/>
      <c r="W97" s="18"/>
      <c r="X97" s="18"/>
      <c r="Y97" s="17"/>
      <c r="Z97" s="18"/>
      <c r="AA97" s="18"/>
      <c r="AB97" s="18"/>
      <c r="AC97" s="18"/>
      <c r="AD97" s="18"/>
      <c r="AE97" s="18"/>
      <c r="AF97" s="18"/>
      <c r="AG97" s="18"/>
      <c r="AH97" s="18"/>
      <c r="AI97" s="18"/>
      <c r="AJ97" s="18"/>
      <c r="AK97" s="18"/>
      <c r="AL97" s="18"/>
      <c r="AM97" s="16"/>
      <c r="AN97" s="16"/>
      <c r="AO97" s="16"/>
      <c r="AP97" s="16"/>
      <c r="AQ97" s="16"/>
      <c r="AR97" s="16"/>
      <c r="AS97" s="16"/>
      <c r="AT97" s="16"/>
      <c r="AU97" s="16"/>
      <c r="AV97" s="16"/>
      <c r="AW97" s="16"/>
      <c r="AX97" s="16"/>
      <c r="AY97" s="16"/>
      <c r="AZ97" s="16"/>
      <c r="BA97" s="16"/>
      <c r="BB97" s="16"/>
      <c r="BC97" s="16"/>
      <c r="BD97" s="16"/>
      <c r="BE97" s="16"/>
      <c r="BF97" s="16"/>
      <c r="BG97" s="16"/>
      <c r="BH97" s="16"/>
      <c r="BI97" s="16"/>
    </row>
    <row r="98" spans="1:86" ht="15" thickBot="1">
      <c r="A98" s="606" t="s">
        <v>6</v>
      </c>
      <c r="B98" s="603">
        <f t="shared" si="8"/>
        <v>86000</v>
      </c>
      <c r="C98" s="603">
        <f t="shared" si="9"/>
        <v>18777.650000000001</v>
      </c>
      <c r="D98" s="18"/>
      <c r="E98" s="18"/>
      <c r="F98" s="18"/>
      <c r="G98" s="16"/>
      <c r="H98" s="16"/>
      <c r="I98" s="16"/>
      <c r="J98" s="16"/>
      <c r="K98" s="16"/>
      <c r="L98" s="16"/>
      <c r="M98" s="16"/>
      <c r="N98" s="16"/>
      <c r="O98" s="16"/>
      <c r="P98" s="16"/>
      <c r="Q98" s="16"/>
      <c r="R98" s="18"/>
      <c r="S98" s="18"/>
      <c r="T98" s="18"/>
      <c r="U98" s="18"/>
      <c r="V98" s="18"/>
      <c r="W98" s="18"/>
      <c r="X98" s="18"/>
      <c r="Y98" s="17"/>
      <c r="Z98" s="18"/>
      <c r="AA98" s="18"/>
      <c r="AB98" s="18"/>
      <c r="AC98" s="18"/>
      <c r="AD98" s="18"/>
      <c r="AE98" s="18"/>
      <c r="AF98" s="18"/>
      <c r="AG98" s="18"/>
      <c r="AH98" s="18"/>
      <c r="AI98" s="18"/>
      <c r="AJ98" s="18"/>
      <c r="AK98" s="18"/>
      <c r="AL98" s="18"/>
      <c r="AM98" s="16"/>
      <c r="AN98" s="16"/>
      <c r="AO98" s="16"/>
      <c r="AP98" s="16"/>
      <c r="AQ98" s="16"/>
      <c r="AR98" s="16"/>
      <c r="AS98" s="16"/>
      <c r="AT98" s="16"/>
      <c r="AU98" s="16"/>
      <c r="AV98" s="16"/>
      <c r="AW98" s="16"/>
      <c r="AX98" s="16"/>
      <c r="AY98" s="16"/>
      <c r="AZ98" s="16"/>
      <c r="BA98" s="16"/>
      <c r="BB98" s="16"/>
      <c r="BC98" s="16"/>
      <c r="BD98" s="16"/>
      <c r="BE98" s="16"/>
      <c r="BF98" s="16"/>
      <c r="BG98" s="16"/>
      <c r="BH98" s="16"/>
      <c r="BI98" s="16"/>
    </row>
    <row r="99" spans="1:86">
      <c r="A99" s="607"/>
      <c r="B99" s="608">
        <f>SUM(B84:B98)</f>
        <v>132417190.5</v>
      </c>
      <c r="C99" s="608">
        <f>SUM(C84:C98)</f>
        <v>74817587.730000004</v>
      </c>
      <c r="D99" s="18"/>
      <c r="E99" s="18"/>
      <c r="F99" s="18"/>
      <c r="G99" s="16"/>
      <c r="H99" s="16"/>
      <c r="I99" s="16"/>
      <c r="J99" s="16"/>
      <c r="K99" s="16"/>
      <c r="L99" s="16"/>
      <c r="M99" s="16"/>
      <c r="N99" s="16"/>
      <c r="O99" s="16"/>
      <c r="P99" s="16"/>
      <c r="Q99" s="16"/>
      <c r="R99" s="18"/>
      <c r="S99" s="18"/>
      <c r="T99" s="18"/>
      <c r="U99" s="18"/>
      <c r="V99" s="18"/>
      <c r="W99" s="18"/>
      <c r="X99" s="18"/>
      <c r="Y99" s="17"/>
      <c r="Z99" s="18"/>
      <c r="AA99" s="18"/>
      <c r="AB99" s="18"/>
      <c r="AC99" s="18"/>
      <c r="AD99" s="18"/>
      <c r="AE99" s="18"/>
      <c r="AF99" s="18"/>
      <c r="AG99" s="18"/>
      <c r="AH99" s="18"/>
      <c r="AI99" s="18"/>
      <c r="AJ99" s="18"/>
      <c r="AK99" s="18"/>
      <c r="AL99" s="18"/>
      <c r="AM99" s="16"/>
      <c r="AN99" s="16"/>
      <c r="AO99" s="16"/>
      <c r="AP99" s="16"/>
      <c r="AQ99" s="16"/>
      <c r="AR99" s="16"/>
      <c r="AS99" s="16"/>
      <c r="AT99" s="16"/>
      <c r="AU99" s="16"/>
      <c r="AV99" s="16"/>
      <c r="AW99" s="16"/>
      <c r="AX99" s="16"/>
      <c r="AY99" s="16"/>
      <c r="AZ99" s="16"/>
      <c r="BA99" s="16"/>
      <c r="BB99" s="16"/>
      <c r="BC99" s="16"/>
      <c r="BD99" s="16"/>
      <c r="BE99" s="16"/>
      <c r="BF99" s="16"/>
      <c r="BG99" s="16"/>
      <c r="BH99" s="16"/>
      <c r="BI99" s="16"/>
    </row>
    <row r="100" spans="1:86">
      <c r="A100" s="18"/>
      <c r="B100" s="18"/>
      <c r="C100" s="18"/>
      <c r="D100" s="18"/>
      <c r="E100" s="18"/>
      <c r="F100" s="18"/>
      <c r="G100" s="16"/>
      <c r="H100" s="16"/>
      <c r="I100" s="16"/>
      <c r="J100" s="16"/>
      <c r="K100" s="16"/>
      <c r="L100" s="16"/>
      <c r="M100" s="16"/>
      <c r="N100" s="16"/>
      <c r="O100" s="16"/>
      <c r="P100" s="16"/>
      <c r="Q100" s="16"/>
      <c r="R100" s="18"/>
      <c r="S100" s="18"/>
      <c r="T100" s="18"/>
      <c r="U100" s="18"/>
      <c r="V100" s="18"/>
      <c r="W100" s="18"/>
      <c r="X100" s="18"/>
      <c r="Y100" s="17"/>
      <c r="Z100" s="18"/>
      <c r="AA100" s="18"/>
      <c r="AB100" s="18"/>
      <c r="AC100" s="18"/>
      <c r="AD100" s="18"/>
      <c r="AE100" s="18"/>
      <c r="AF100" s="18"/>
      <c r="AG100" s="18"/>
      <c r="AH100" s="18"/>
      <c r="AI100" s="18"/>
      <c r="AJ100" s="18"/>
      <c r="AK100" s="18"/>
      <c r="AL100" s="18"/>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row>
    <row r="101" spans="1:86">
      <c r="A101" s="18"/>
      <c r="B101" s="18"/>
      <c r="C101" s="18"/>
      <c r="D101" s="18"/>
      <c r="E101" s="18"/>
      <c r="F101" s="18"/>
      <c r="G101" s="16"/>
      <c r="H101" s="16"/>
      <c r="I101" s="16"/>
      <c r="J101" s="16"/>
      <c r="K101" s="16"/>
      <c r="L101" s="16"/>
      <c r="M101" s="16"/>
      <c r="N101" s="16"/>
      <c r="O101" s="16"/>
      <c r="P101" s="16"/>
      <c r="Q101" s="16"/>
      <c r="R101" s="18"/>
      <c r="S101" s="18"/>
      <c r="T101" s="18"/>
      <c r="U101" s="18"/>
      <c r="V101" s="18"/>
      <c r="W101" s="18"/>
      <c r="X101" s="18"/>
      <c r="Y101" s="17"/>
      <c r="Z101" s="18"/>
      <c r="AA101" s="18"/>
      <c r="AB101" s="18"/>
      <c r="AC101" s="18"/>
      <c r="AD101" s="18"/>
      <c r="AE101" s="18"/>
      <c r="AF101" s="18"/>
      <c r="AG101" s="18"/>
      <c r="AH101" s="18"/>
      <c r="AI101" s="18"/>
      <c r="AJ101" s="18"/>
      <c r="AK101" s="18"/>
      <c r="AL101" s="18"/>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row>
    <row r="102" spans="1:86">
      <c r="A102" s="18"/>
      <c r="B102" s="18"/>
      <c r="C102" s="18"/>
      <c r="D102" s="18"/>
      <c r="E102" s="18"/>
      <c r="F102" s="18"/>
      <c r="G102" s="16"/>
      <c r="H102" s="16"/>
      <c r="I102" s="16"/>
      <c r="J102" s="16"/>
      <c r="K102" s="16"/>
      <c r="L102" s="16"/>
      <c r="M102" s="16"/>
      <c r="N102" s="16"/>
      <c r="O102" s="16"/>
      <c r="P102" s="16"/>
      <c r="Q102" s="16"/>
      <c r="R102" s="18"/>
      <c r="S102" s="18"/>
      <c r="T102" s="18"/>
      <c r="U102" s="18"/>
      <c r="V102" s="18"/>
      <c r="W102" s="18"/>
      <c r="X102" s="18"/>
      <c r="Y102" s="17"/>
      <c r="Z102" s="18"/>
      <c r="AA102" s="18"/>
      <c r="AB102" s="18"/>
      <c r="AC102" s="18"/>
      <c r="AD102" s="18"/>
      <c r="AE102" s="18"/>
      <c r="AF102" s="18"/>
      <c r="AG102" s="18"/>
      <c r="AH102" s="18"/>
      <c r="AI102" s="18"/>
      <c r="AJ102" s="18"/>
      <c r="AK102" s="18"/>
      <c r="AL102" s="18"/>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row>
    <row r="103" spans="1:86">
      <c r="A103" s="18"/>
      <c r="B103" s="18"/>
      <c r="C103" s="18"/>
      <c r="D103" s="18"/>
      <c r="E103" s="18"/>
      <c r="F103" s="18"/>
      <c r="G103" s="16"/>
      <c r="H103" s="16"/>
      <c r="I103" s="16"/>
      <c r="J103" s="16"/>
      <c r="K103" s="16"/>
      <c r="L103" s="16"/>
      <c r="M103" s="16"/>
      <c r="N103" s="16"/>
      <c r="O103" s="16"/>
      <c r="P103" s="16"/>
      <c r="Q103" s="16"/>
      <c r="R103" s="18"/>
      <c r="S103" s="18"/>
      <c r="T103" s="18"/>
      <c r="U103" s="18"/>
      <c r="V103" s="18"/>
      <c r="W103" s="18"/>
      <c r="X103" s="18"/>
      <c r="Y103" s="17"/>
      <c r="Z103" s="18"/>
      <c r="AA103" s="18"/>
      <c r="AB103" s="18"/>
      <c r="AC103" s="18"/>
      <c r="AD103" s="18"/>
      <c r="AE103" s="18"/>
      <c r="AF103" s="18"/>
      <c r="AG103" s="18"/>
      <c r="AH103" s="18"/>
      <c r="AI103" s="18"/>
      <c r="AJ103" s="18"/>
      <c r="AK103" s="18"/>
      <c r="AL103" s="18"/>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row>
    <row r="104" spans="1:86">
      <c r="A104" s="18"/>
      <c r="B104" s="18"/>
      <c r="C104" s="18"/>
      <c r="D104" s="18"/>
      <c r="E104" s="18"/>
      <c r="F104" s="18"/>
      <c r="G104" s="16"/>
      <c r="H104" s="16"/>
      <c r="I104" s="16"/>
      <c r="J104" s="16"/>
      <c r="K104" s="16"/>
      <c r="L104" s="16"/>
      <c r="M104" s="16"/>
      <c r="N104" s="16"/>
      <c r="O104" s="16"/>
      <c r="P104" s="16"/>
      <c r="Q104" s="16"/>
      <c r="R104" s="18"/>
      <c r="S104" s="18"/>
      <c r="T104" s="18"/>
      <c r="U104" s="18"/>
      <c r="V104" s="18"/>
      <c r="W104" s="18"/>
      <c r="X104" s="18"/>
      <c r="Y104" s="17"/>
      <c r="Z104" s="18"/>
      <c r="AA104" s="18"/>
      <c r="AB104" s="18"/>
      <c r="AC104" s="18"/>
      <c r="AD104" s="18"/>
      <c r="AE104" s="18"/>
      <c r="AF104" s="18"/>
      <c r="AG104" s="18"/>
      <c r="AH104" s="18"/>
      <c r="AI104" s="18"/>
      <c r="AJ104" s="18"/>
      <c r="AK104" s="18"/>
      <c r="AL104" s="18"/>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row>
    <row r="105" spans="1:86">
      <c r="A105" s="18"/>
      <c r="B105" s="18"/>
      <c r="C105" s="18"/>
      <c r="D105" s="18"/>
      <c r="E105" s="18"/>
      <c r="F105" s="18"/>
      <c r="G105" s="16"/>
      <c r="H105" s="16"/>
      <c r="I105" s="16"/>
      <c r="J105" s="16"/>
      <c r="K105" s="16"/>
      <c r="L105" s="16"/>
      <c r="M105" s="16"/>
      <c r="N105" s="16"/>
      <c r="O105" s="16"/>
      <c r="P105" s="16"/>
      <c r="Q105" s="16"/>
      <c r="R105" s="18"/>
      <c r="S105" s="18"/>
      <c r="T105" s="18"/>
      <c r="U105" s="18"/>
      <c r="V105" s="18"/>
      <c r="W105" s="18"/>
      <c r="X105" s="18"/>
      <c r="Y105" s="17"/>
      <c r="Z105" s="18"/>
      <c r="AA105" s="18"/>
      <c r="AB105" s="18"/>
      <c r="AC105" s="18"/>
      <c r="AD105" s="18"/>
      <c r="AE105" s="18"/>
      <c r="AF105" s="18"/>
      <c r="AG105" s="18"/>
      <c r="AH105" s="18"/>
      <c r="AI105" s="18"/>
      <c r="AJ105" s="18"/>
      <c r="AK105" s="18"/>
      <c r="AL105" s="18"/>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row>
    <row r="106" spans="1:86">
      <c r="A106" s="18"/>
      <c r="B106" s="18"/>
      <c r="C106" s="18"/>
      <c r="D106" s="18"/>
      <c r="E106" s="18"/>
      <c r="F106" s="18"/>
      <c r="G106" s="16"/>
      <c r="H106" s="16"/>
      <c r="I106" s="16"/>
      <c r="J106" s="16"/>
      <c r="K106" s="16"/>
      <c r="L106" s="16"/>
      <c r="M106" s="16"/>
      <c r="N106" s="16"/>
      <c r="O106" s="16"/>
      <c r="P106" s="16"/>
      <c r="Q106" s="16"/>
      <c r="R106" s="18"/>
      <c r="S106" s="18"/>
      <c r="T106" s="18"/>
      <c r="U106" s="18"/>
      <c r="V106" s="18"/>
      <c r="W106" s="18"/>
      <c r="X106" s="18"/>
      <c r="Y106" s="17"/>
      <c r="Z106" s="18"/>
      <c r="AA106" s="18"/>
      <c r="AB106" s="18"/>
      <c r="AC106" s="18"/>
      <c r="AD106" s="18"/>
      <c r="AE106" s="18"/>
      <c r="AF106" s="18"/>
      <c r="AG106" s="18"/>
      <c r="AH106" s="18"/>
      <c r="AI106" s="18"/>
      <c r="AJ106" s="18"/>
      <c r="AK106" s="18"/>
      <c r="AL106" s="18"/>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row>
    <row r="107" spans="1:86">
      <c r="A107" s="18"/>
      <c r="B107" s="18"/>
      <c r="C107" s="18"/>
      <c r="D107" s="18"/>
      <c r="E107" s="18"/>
      <c r="F107" s="18"/>
      <c r="G107" s="16"/>
      <c r="H107" s="16"/>
      <c r="I107" s="16"/>
      <c r="J107" s="16"/>
      <c r="K107" s="16"/>
      <c r="L107" s="16"/>
      <c r="M107" s="16"/>
      <c r="N107" s="16"/>
      <c r="O107" s="16"/>
      <c r="P107" s="16"/>
      <c r="Q107" s="16"/>
      <c r="R107" s="18"/>
      <c r="S107" s="18"/>
      <c r="T107" s="18"/>
      <c r="U107" s="18"/>
      <c r="V107" s="18"/>
      <c r="W107" s="18"/>
      <c r="X107" s="18"/>
      <c r="Y107" s="17"/>
      <c r="Z107" s="18"/>
      <c r="AA107" s="18"/>
      <c r="AB107" s="18"/>
      <c r="AC107" s="18"/>
      <c r="AD107" s="18"/>
      <c r="AE107" s="18"/>
      <c r="AF107" s="18"/>
      <c r="AG107" s="18"/>
      <c r="AH107" s="18"/>
      <c r="AI107" s="18"/>
      <c r="AJ107" s="18"/>
      <c r="AK107" s="18"/>
      <c r="AL107" s="18"/>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row>
    <row r="108" spans="1:86">
      <c r="A108" s="18"/>
      <c r="B108" s="18"/>
      <c r="C108" s="18"/>
      <c r="D108" s="18"/>
      <c r="E108" s="18"/>
      <c r="F108" s="18"/>
      <c r="G108" s="16"/>
      <c r="H108" s="16"/>
      <c r="I108" s="16"/>
      <c r="J108" s="16"/>
      <c r="K108" s="16"/>
      <c r="L108" s="16"/>
      <c r="M108" s="16"/>
      <c r="N108" s="16"/>
      <c r="O108" s="16"/>
      <c r="P108" s="16"/>
      <c r="Q108" s="16"/>
      <c r="R108" s="18"/>
      <c r="S108" s="18"/>
      <c r="T108" s="18"/>
      <c r="U108" s="18"/>
      <c r="V108" s="18"/>
      <c r="W108" s="18"/>
      <c r="X108" s="18"/>
      <c r="Y108" s="17"/>
      <c r="Z108" s="18"/>
      <c r="AA108" s="18"/>
      <c r="AB108" s="18"/>
      <c r="AC108" s="18"/>
      <c r="AD108" s="18"/>
      <c r="AE108" s="18"/>
      <c r="AF108" s="18"/>
      <c r="AG108" s="18"/>
      <c r="AH108" s="18"/>
      <c r="AI108" s="18"/>
      <c r="AJ108" s="18"/>
      <c r="AK108" s="18"/>
      <c r="AL108" s="18"/>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row>
    <row r="109" spans="1:86">
      <c r="A109" s="18"/>
      <c r="B109" s="18"/>
      <c r="C109" s="18"/>
      <c r="D109" s="18"/>
      <c r="E109" s="18"/>
      <c r="F109" s="18"/>
      <c r="G109" s="16"/>
      <c r="H109" s="16"/>
      <c r="I109" s="16"/>
      <c r="J109" s="16"/>
      <c r="K109" s="16"/>
      <c r="L109" s="16"/>
      <c r="M109" s="16"/>
      <c r="N109" s="16"/>
      <c r="O109" s="16"/>
      <c r="P109" s="16"/>
      <c r="Q109" s="16"/>
      <c r="R109" s="18"/>
      <c r="S109" s="18"/>
      <c r="T109" s="18"/>
      <c r="U109" s="18"/>
      <c r="V109" s="18"/>
      <c r="W109" s="18"/>
      <c r="X109" s="18"/>
      <c r="Y109" s="17"/>
      <c r="Z109" s="18"/>
      <c r="AA109" s="18"/>
      <c r="AB109" s="18"/>
      <c r="AC109" s="18"/>
      <c r="AD109" s="18"/>
      <c r="AE109" s="18"/>
      <c r="AF109" s="18"/>
      <c r="AG109" s="18"/>
      <c r="AH109" s="18"/>
      <c r="AI109" s="18"/>
      <c r="AJ109" s="18"/>
      <c r="AK109" s="18"/>
      <c r="AL109" s="18"/>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row>
    <row r="110" spans="1:86">
      <c r="A110" s="18"/>
      <c r="B110" s="18"/>
      <c r="C110" s="18"/>
      <c r="D110" s="18"/>
      <c r="E110" s="18"/>
      <c r="F110" s="18"/>
      <c r="G110" s="16"/>
      <c r="H110" s="16"/>
      <c r="I110" s="16"/>
      <c r="J110" s="16"/>
      <c r="K110" s="16"/>
      <c r="L110" s="16"/>
      <c r="M110" s="16"/>
      <c r="N110" s="16"/>
      <c r="O110" s="16"/>
      <c r="P110" s="16"/>
      <c r="Q110" s="16"/>
      <c r="R110" s="18"/>
      <c r="S110" s="18"/>
      <c r="T110" s="18"/>
      <c r="U110" s="18"/>
      <c r="V110" s="18"/>
      <c r="W110" s="18"/>
      <c r="X110" s="18"/>
      <c r="Y110" s="17"/>
      <c r="Z110" s="18"/>
      <c r="AA110" s="18"/>
      <c r="AB110" s="18"/>
      <c r="AC110" s="18"/>
      <c r="AD110" s="18"/>
      <c r="AE110" s="18"/>
      <c r="AF110" s="18"/>
      <c r="AG110" s="18"/>
      <c r="AH110" s="18"/>
      <c r="AI110" s="18"/>
      <c r="AJ110" s="18"/>
      <c r="AK110" s="18"/>
      <c r="AL110" s="18"/>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row>
    <row r="111" spans="1:86">
      <c r="A111" s="18"/>
      <c r="B111" s="18"/>
      <c r="C111" s="18"/>
      <c r="D111" s="18"/>
      <c r="E111" s="18"/>
      <c r="F111" s="18"/>
      <c r="G111" s="16"/>
      <c r="H111" s="16"/>
      <c r="I111" s="16"/>
      <c r="J111" s="16"/>
      <c r="K111" s="16"/>
      <c r="L111" s="16"/>
      <c r="M111" s="16"/>
      <c r="N111" s="16"/>
      <c r="O111" s="16"/>
      <c r="P111" s="16"/>
      <c r="Q111" s="16"/>
      <c r="R111" s="18"/>
      <c r="S111" s="18"/>
      <c r="T111" s="18"/>
      <c r="U111" s="18"/>
      <c r="V111" s="18"/>
      <c r="W111" s="18"/>
      <c r="X111" s="18"/>
      <c r="Y111" s="17"/>
      <c r="Z111" s="18"/>
      <c r="AA111" s="18"/>
      <c r="AB111" s="18"/>
      <c r="AC111" s="18"/>
      <c r="AD111" s="18"/>
      <c r="AE111" s="18"/>
      <c r="AF111" s="18"/>
      <c r="AG111" s="18"/>
      <c r="AH111" s="18"/>
      <c r="AI111" s="18"/>
      <c r="AJ111" s="18"/>
      <c r="AK111" s="18"/>
      <c r="AL111" s="18"/>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row>
    <row r="112" spans="1:86">
      <c r="A112" s="18"/>
      <c r="B112" s="18"/>
      <c r="C112" s="18"/>
      <c r="D112" s="18"/>
      <c r="E112" s="18"/>
      <c r="F112" s="18"/>
      <c r="G112" s="16"/>
      <c r="H112" s="16"/>
      <c r="I112" s="16"/>
      <c r="J112" s="16"/>
      <c r="K112" s="16"/>
      <c r="L112" s="16"/>
      <c r="M112" s="16"/>
      <c r="N112" s="16"/>
      <c r="O112" s="16"/>
      <c r="P112" s="16"/>
      <c r="Q112" s="16"/>
      <c r="R112" s="18"/>
      <c r="S112" s="18"/>
      <c r="T112" s="18"/>
      <c r="U112" s="18"/>
      <c r="V112" s="18"/>
      <c r="W112" s="18"/>
      <c r="X112" s="18"/>
      <c r="Y112" s="17"/>
      <c r="Z112" s="18"/>
      <c r="AA112" s="18"/>
      <c r="AB112" s="18"/>
      <c r="AC112" s="18"/>
      <c r="AD112" s="18"/>
      <c r="AE112" s="18"/>
      <c r="AF112" s="18"/>
      <c r="AG112" s="18"/>
      <c r="AH112" s="18"/>
      <c r="AI112" s="18"/>
      <c r="AJ112" s="18"/>
      <c r="AK112" s="18"/>
      <c r="AL112" s="18"/>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row>
    <row r="113" spans="1:86">
      <c r="A113" s="18"/>
      <c r="B113" s="18"/>
      <c r="C113" s="18"/>
      <c r="D113" s="18"/>
      <c r="E113" s="18"/>
      <c r="F113" s="18"/>
      <c r="G113" s="16"/>
      <c r="H113" s="16"/>
      <c r="I113" s="16"/>
      <c r="J113" s="16"/>
      <c r="K113" s="16"/>
      <c r="L113" s="16"/>
      <c r="M113" s="16"/>
      <c r="N113" s="16"/>
      <c r="O113" s="16"/>
      <c r="P113" s="16"/>
      <c r="Q113" s="16"/>
      <c r="R113" s="18"/>
      <c r="S113" s="18"/>
      <c r="T113" s="18"/>
      <c r="U113" s="18"/>
      <c r="V113" s="18"/>
      <c r="W113" s="18"/>
      <c r="X113" s="18"/>
      <c r="Y113" s="17"/>
      <c r="Z113" s="18"/>
      <c r="AA113" s="18"/>
      <c r="AB113" s="18"/>
      <c r="AC113" s="18"/>
      <c r="AD113" s="18"/>
      <c r="AE113" s="18"/>
      <c r="AF113" s="18"/>
      <c r="AG113" s="18"/>
      <c r="AH113" s="18"/>
      <c r="AI113" s="18"/>
      <c r="AJ113" s="18"/>
      <c r="AK113" s="18"/>
      <c r="AL113" s="18"/>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row>
    <row r="114" spans="1:86">
      <c r="A114" s="18"/>
      <c r="B114" s="18"/>
      <c r="C114" s="18"/>
      <c r="D114" s="18"/>
      <c r="E114" s="18"/>
      <c r="F114" s="18"/>
      <c r="G114" s="16"/>
      <c r="H114" s="16"/>
      <c r="I114" s="16"/>
      <c r="J114" s="16"/>
      <c r="K114" s="16"/>
      <c r="L114" s="16"/>
      <c r="M114" s="16"/>
      <c r="N114" s="16"/>
      <c r="O114" s="16"/>
      <c r="P114" s="16"/>
      <c r="Q114" s="16"/>
      <c r="R114" s="18"/>
      <c r="S114" s="18"/>
      <c r="T114" s="18"/>
      <c r="U114" s="18"/>
      <c r="V114" s="18"/>
      <c r="W114" s="18"/>
      <c r="X114" s="18"/>
      <c r="Y114" s="17"/>
      <c r="Z114" s="18"/>
      <c r="AA114" s="18"/>
      <c r="AB114" s="18"/>
      <c r="AC114" s="18"/>
      <c r="AD114" s="18"/>
      <c r="AE114" s="18"/>
      <c r="AF114" s="18"/>
      <c r="AG114" s="18"/>
      <c r="AH114" s="18"/>
      <c r="AI114" s="18"/>
      <c r="AJ114" s="18"/>
      <c r="AK114" s="18"/>
      <c r="AL114" s="18"/>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row>
    <row r="115" spans="1:86">
      <c r="A115" s="18"/>
      <c r="B115" s="18"/>
      <c r="C115" s="18"/>
      <c r="D115" s="18"/>
      <c r="E115" s="18"/>
      <c r="F115" s="18"/>
      <c r="G115" s="16"/>
      <c r="H115" s="16"/>
      <c r="I115" s="16"/>
      <c r="J115" s="16"/>
      <c r="K115" s="16"/>
      <c r="L115" s="16"/>
      <c r="M115" s="16"/>
      <c r="N115" s="16"/>
      <c r="O115" s="16"/>
      <c r="P115" s="16"/>
      <c r="Q115" s="16"/>
      <c r="R115" s="18"/>
      <c r="S115" s="18"/>
      <c r="T115" s="18"/>
      <c r="U115" s="18"/>
      <c r="V115" s="18"/>
      <c r="W115" s="18"/>
      <c r="X115" s="18"/>
      <c r="Y115" s="17"/>
      <c r="Z115" s="18"/>
      <c r="AA115" s="18"/>
      <c r="AB115" s="18"/>
      <c r="AC115" s="18"/>
      <c r="AD115" s="18"/>
      <c r="AE115" s="18"/>
      <c r="AF115" s="18"/>
      <c r="AG115" s="18"/>
      <c r="AH115" s="18"/>
      <c r="AI115" s="18"/>
      <c r="AJ115" s="18"/>
      <c r="AK115" s="18"/>
      <c r="AL115" s="18"/>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row>
    <row r="116" spans="1:86">
      <c r="A116" s="18"/>
      <c r="B116" s="18"/>
      <c r="C116" s="18"/>
      <c r="D116" s="18"/>
      <c r="E116" s="18"/>
      <c r="F116" s="18"/>
      <c r="G116" s="16"/>
      <c r="H116" s="16"/>
      <c r="I116" s="16"/>
      <c r="J116" s="16"/>
      <c r="K116" s="16"/>
      <c r="L116" s="16"/>
      <c r="M116" s="16"/>
      <c r="N116" s="16"/>
      <c r="O116" s="16"/>
      <c r="P116" s="16"/>
      <c r="Q116" s="16"/>
      <c r="R116" s="18"/>
      <c r="S116" s="18"/>
      <c r="T116" s="18"/>
      <c r="U116" s="18"/>
      <c r="V116" s="18"/>
      <c r="W116" s="18"/>
      <c r="X116" s="18"/>
      <c r="Y116" s="17"/>
      <c r="Z116" s="18"/>
      <c r="AA116" s="18"/>
      <c r="AB116" s="18"/>
      <c r="AC116" s="18"/>
      <c r="AD116" s="18"/>
      <c r="AE116" s="18"/>
      <c r="AF116" s="18"/>
      <c r="AG116" s="18"/>
      <c r="AH116" s="18"/>
      <c r="AI116" s="18"/>
      <c r="AJ116" s="18"/>
      <c r="AK116" s="18"/>
      <c r="AL116" s="18"/>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row>
    <row r="117" spans="1:86">
      <c r="A117" s="18"/>
      <c r="B117" s="18"/>
      <c r="C117" s="18"/>
      <c r="D117" s="18"/>
      <c r="E117" s="18"/>
      <c r="F117" s="18"/>
      <c r="G117" s="16"/>
      <c r="H117" s="16"/>
      <c r="I117" s="16"/>
      <c r="J117" s="16"/>
      <c r="K117" s="16"/>
      <c r="L117" s="16"/>
      <c r="M117" s="16"/>
      <c r="N117" s="16"/>
      <c r="O117" s="16"/>
      <c r="P117" s="16"/>
      <c r="Q117" s="16"/>
      <c r="R117" s="18"/>
      <c r="S117" s="18"/>
      <c r="T117" s="18"/>
      <c r="U117" s="18"/>
      <c r="V117" s="18"/>
      <c r="W117" s="18"/>
      <c r="X117" s="18"/>
      <c r="Y117" s="17"/>
      <c r="Z117" s="18"/>
      <c r="AA117" s="18"/>
      <c r="AB117" s="18"/>
      <c r="AC117" s="18"/>
      <c r="AD117" s="18"/>
      <c r="AE117" s="18"/>
      <c r="AF117" s="18"/>
      <c r="AG117" s="18"/>
      <c r="AH117" s="18"/>
      <c r="AI117" s="18"/>
      <c r="AJ117" s="18"/>
      <c r="AK117" s="18"/>
      <c r="AL117" s="18"/>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row>
    <row r="118" spans="1:86">
      <c r="A118" s="18"/>
      <c r="B118" s="18"/>
      <c r="C118" s="18"/>
      <c r="D118" s="18"/>
      <c r="E118" s="18"/>
      <c r="F118" s="18"/>
      <c r="G118" s="16"/>
      <c r="H118" s="16"/>
      <c r="I118" s="16"/>
      <c r="J118" s="16"/>
      <c r="K118" s="16"/>
      <c r="L118" s="16"/>
      <c r="M118" s="16"/>
      <c r="N118" s="16"/>
      <c r="O118" s="16"/>
      <c r="P118" s="16"/>
      <c r="Q118" s="16"/>
      <c r="R118" s="18"/>
      <c r="S118" s="18"/>
      <c r="T118" s="18"/>
      <c r="U118" s="18"/>
      <c r="V118" s="18"/>
      <c r="W118" s="18"/>
      <c r="X118" s="18"/>
      <c r="Y118" s="17"/>
      <c r="Z118" s="18"/>
      <c r="AA118" s="18"/>
      <c r="AB118" s="18"/>
      <c r="AC118" s="18"/>
      <c r="AD118" s="18"/>
      <c r="AE118" s="18"/>
      <c r="AF118" s="18"/>
      <c r="AG118" s="18"/>
      <c r="AH118" s="18"/>
      <c r="AI118" s="18"/>
      <c r="AJ118" s="18"/>
      <c r="AK118" s="18"/>
      <c r="AL118" s="18"/>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row>
    <row r="119" spans="1:86">
      <c r="A119" s="18"/>
      <c r="B119" s="18"/>
      <c r="C119" s="18"/>
      <c r="D119" s="18"/>
      <c r="E119" s="18"/>
      <c r="F119" s="18"/>
      <c r="G119" s="16"/>
      <c r="H119" s="16"/>
      <c r="I119" s="16"/>
      <c r="J119" s="16"/>
      <c r="K119" s="16"/>
      <c r="L119" s="16"/>
      <c r="M119" s="16"/>
      <c r="N119" s="16"/>
      <c r="O119" s="16"/>
      <c r="P119" s="16"/>
      <c r="Q119" s="16"/>
      <c r="R119" s="18"/>
      <c r="S119" s="18"/>
      <c r="T119" s="18"/>
      <c r="U119" s="18"/>
      <c r="V119" s="18"/>
      <c r="W119" s="18"/>
      <c r="X119" s="18"/>
      <c r="Y119" s="17"/>
      <c r="Z119" s="18"/>
      <c r="AA119" s="18"/>
      <c r="AB119" s="18"/>
      <c r="AC119" s="18"/>
      <c r="AD119" s="18"/>
      <c r="AE119" s="18"/>
      <c r="AF119" s="18"/>
      <c r="AG119" s="18"/>
      <c r="AH119" s="18"/>
      <c r="AI119" s="18"/>
      <c r="AJ119" s="18"/>
      <c r="AK119" s="18"/>
      <c r="AL119" s="18"/>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row>
    <row r="120" spans="1:86">
      <c r="A120" s="18"/>
      <c r="B120" s="18"/>
      <c r="C120" s="18"/>
      <c r="D120" s="18"/>
      <c r="E120" s="18"/>
      <c r="F120" s="18"/>
      <c r="G120" s="16"/>
      <c r="H120" s="16"/>
      <c r="I120" s="16"/>
      <c r="J120" s="16"/>
      <c r="K120" s="16"/>
      <c r="L120" s="16"/>
      <c r="M120" s="16"/>
      <c r="N120" s="16"/>
      <c r="O120" s="16"/>
      <c r="P120" s="16"/>
      <c r="Q120" s="16"/>
      <c r="R120" s="18"/>
      <c r="S120" s="18"/>
      <c r="T120" s="18"/>
      <c r="U120" s="18"/>
      <c r="V120" s="18"/>
      <c r="W120" s="18"/>
      <c r="X120" s="18"/>
      <c r="Y120" s="17"/>
      <c r="Z120" s="18"/>
      <c r="AA120" s="18"/>
      <c r="AB120" s="18"/>
      <c r="AC120" s="18"/>
      <c r="AD120" s="18"/>
      <c r="AE120" s="18"/>
      <c r="AF120" s="18"/>
      <c r="AG120" s="18"/>
      <c r="AH120" s="18"/>
      <c r="AI120" s="18"/>
      <c r="AJ120" s="18"/>
      <c r="AK120" s="18"/>
      <c r="AL120" s="18"/>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row>
    <row r="121" spans="1:86">
      <c r="A121" s="18"/>
      <c r="B121" s="18"/>
      <c r="C121" s="18"/>
      <c r="D121" s="18"/>
      <c r="E121" s="18"/>
      <c r="F121" s="18"/>
      <c r="G121" s="16"/>
      <c r="H121" s="16"/>
      <c r="I121" s="16"/>
      <c r="J121" s="16"/>
      <c r="K121" s="16"/>
      <c r="L121" s="16"/>
      <c r="M121" s="16"/>
      <c r="N121" s="16"/>
      <c r="O121" s="16"/>
      <c r="P121" s="16"/>
      <c r="Q121" s="16"/>
      <c r="R121" s="18"/>
      <c r="S121" s="18"/>
      <c r="T121" s="18"/>
      <c r="U121" s="18"/>
      <c r="V121" s="18"/>
      <c r="W121" s="18"/>
      <c r="X121" s="18"/>
      <c r="Y121" s="17"/>
      <c r="Z121" s="18"/>
      <c r="AA121" s="18"/>
      <c r="AB121" s="18"/>
      <c r="AC121" s="18"/>
      <c r="AD121" s="18"/>
      <c r="AE121" s="18"/>
      <c r="AF121" s="18"/>
      <c r="AG121" s="18"/>
      <c r="AH121" s="18"/>
      <c r="AI121" s="18"/>
      <c r="AJ121" s="18"/>
      <c r="AK121" s="18"/>
      <c r="AL121" s="18"/>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row>
    <row r="122" spans="1:86">
      <c r="A122" s="18"/>
      <c r="B122" s="18"/>
      <c r="C122" s="18"/>
      <c r="D122" s="18"/>
      <c r="E122" s="18"/>
      <c r="F122" s="18"/>
      <c r="G122" s="16"/>
      <c r="H122" s="16"/>
      <c r="I122" s="16"/>
      <c r="J122" s="16"/>
      <c r="K122" s="16"/>
      <c r="L122" s="16"/>
      <c r="M122" s="16"/>
      <c r="N122" s="16"/>
      <c r="O122" s="16"/>
      <c r="P122" s="16"/>
      <c r="Q122" s="16"/>
      <c r="R122" s="18"/>
      <c r="S122" s="18"/>
      <c r="T122" s="18"/>
      <c r="U122" s="18"/>
      <c r="V122" s="18"/>
      <c r="W122" s="18"/>
      <c r="X122" s="18"/>
      <c r="Y122" s="17"/>
      <c r="Z122" s="18"/>
      <c r="AA122" s="18"/>
      <c r="AB122" s="18"/>
      <c r="AC122" s="18"/>
      <c r="AD122" s="18"/>
      <c r="AE122" s="18"/>
      <c r="AF122" s="18"/>
      <c r="AG122" s="18"/>
      <c r="AH122" s="18"/>
      <c r="AI122" s="18"/>
      <c r="AJ122" s="18"/>
      <c r="AK122" s="18"/>
      <c r="AL122" s="18"/>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row>
    <row r="123" spans="1:86">
      <c r="A123" s="18"/>
      <c r="B123" s="18"/>
      <c r="C123" s="18"/>
      <c r="D123" s="18"/>
      <c r="E123" s="18"/>
      <c r="F123" s="18"/>
      <c r="G123" s="16"/>
      <c r="H123" s="16"/>
      <c r="I123" s="16"/>
      <c r="J123" s="16"/>
      <c r="K123" s="16"/>
      <c r="L123" s="16"/>
      <c r="M123" s="16"/>
      <c r="N123" s="16"/>
      <c r="O123" s="16"/>
      <c r="P123" s="16"/>
      <c r="Q123" s="16"/>
      <c r="R123" s="18"/>
      <c r="S123" s="18"/>
      <c r="T123" s="18"/>
      <c r="U123" s="18"/>
      <c r="V123" s="18"/>
      <c r="W123" s="18"/>
      <c r="X123" s="18"/>
      <c r="Y123" s="17"/>
      <c r="Z123" s="18"/>
      <c r="AA123" s="18"/>
      <c r="AB123" s="18"/>
      <c r="AC123" s="18"/>
      <c r="AD123" s="18"/>
      <c r="AE123" s="18"/>
      <c r="AF123" s="18"/>
      <c r="AG123" s="18"/>
      <c r="AH123" s="18"/>
      <c r="AI123" s="18"/>
      <c r="AJ123" s="18"/>
      <c r="AK123" s="18"/>
      <c r="AL123" s="18"/>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row>
    <row r="124" spans="1:86">
      <c r="A124" s="18"/>
      <c r="B124" s="18"/>
      <c r="C124" s="18"/>
      <c r="D124" s="18"/>
      <c r="E124" s="18"/>
      <c r="F124" s="18"/>
      <c r="G124" s="16"/>
      <c r="H124" s="16"/>
      <c r="I124" s="16"/>
      <c r="J124" s="16"/>
      <c r="K124" s="16"/>
      <c r="L124" s="16"/>
      <c r="M124" s="16"/>
      <c r="N124" s="16"/>
      <c r="O124" s="16"/>
      <c r="P124" s="16"/>
      <c r="Q124" s="16"/>
      <c r="R124" s="18"/>
      <c r="S124" s="18"/>
      <c r="T124" s="18"/>
      <c r="U124" s="18"/>
      <c r="V124" s="18"/>
      <c r="W124" s="18"/>
      <c r="X124" s="18"/>
      <c r="Y124" s="17"/>
      <c r="Z124" s="18"/>
      <c r="AA124" s="18"/>
      <c r="AB124" s="18"/>
      <c r="AC124" s="18"/>
      <c r="AD124" s="18"/>
      <c r="AE124" s="18"/>
      <c r="AF124" s="18"/>
      <c r="AG124" s="18"/>
      <c r="AH124" s="18"/>
      <c r="AI124" s="18"/>
      <c r="AJ124" s="18"/>
      <c r="AK124" s="18"/>
      <c r="AL124" s="18"/>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row>
    <row r="125" spans="1:86">
      <c r="A125" s="18"/>
      <c r="B125" s="18"/>
      <c r="C125" s="18"/>
      <c r="D125" s="18"/>
      <c r="E125" s="18"/>
      <c r="F125" s="18"/>
      <c r="G125" s="16"/>
      <c r="H125" s="16"/>
      <c r="I125" s="16"/>
      <c r="J125" s="16"/>
      <c r="K125" s="16"/>
      <c r="L125" s="16"/>
      <c r="M125" s="16"/>
      <c r="N125" s="16"/>
      <c r="O125" s="16"/>
      <c r="P125" s="16"/>
      <c r="Q125" s="16"/>
      <c r="R125" s="18"/>
      <c r="S125" s="18"/>
      <c r="T125" s="18"/>
      <c r="U125" s="18"/>
      <c r="V125" s="18"/>
      <c r="W125" s="18"/>
      <c r="X125" s="18"/>
      <c r="Y125" s="17"/>
      <c r="Z125" s="18"/>
      <c r="AA125" s="18"/>
      <c r="AB125" s="18"/>
      <c r="AC125" s="18"/>
      <c r="AD125" s="18"/>
      <c r="AE125" s="18"/>
      <c r="AF125" s="18"/>
      <c r="AG125" s="18"/>
      <c r="AH125" s="18"/>
      <c r="AI125" s="18"/>
      <c r="AJ125" s="18"/>
      <c r="AK125" s="18"/>
      <c r="AL125" s="18"/>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row>
    <row r="126" spans="1:86">
      <c r="A126" s="18"/>
      <c r="B126" s="18"/>
      <c r="C126" s="18"/>
      <c r="D126" s="18"/>
      <c r="E126" s="18"/>
      <c r="F126" s="18"/>
      <c r="G126" s="16"/>
      <c r="H126" s="16"/>
      <c r="I126" s="16"/>
      <c r="J126" s="16"/>
      <c r="K126" s="16"/>
      <c r="L126" s="16"/>
      <c r="M126" s="16"/>
      <c r="N126" s="16"/>
      <c r="O126" s="16"/>
      <c r="P126" s="16"/>
      <c r="Q126" s="16"/>
      <c r="R126" s="18"/>
      <c r="S126" s="18"/>
      <c r="T126" s="18"/>
      <c r="U126" s="18"/>
      <c r="V126" s="18"/>
      <c r="W126" s="18"/>
      <c r="X126" s="18"/>
      <c r="Y126" s="17"/>
      <c r="Z126" s="18"/>
      <c r="AA126" s="18"/>
      <c r="AB126" s="18"/>
      <c r="AC126" s="18"/>
      <c r="AD126" s="18"/>
      <c r="AE126" s="18"/>
      <c r="AF126" s="18"/>
      <c r="AG126" s="18"/>
      <c r="AH126" s="18"/>
      <c r="AI126" s="18"/>
      <c r="AJ126" s="18"/>
      <c r="AK126" s="18"/>
      <c r="AL126" s="18"/>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row>
    <row r="127" spans="1:86">
      <c r="A127" s="18"/>
      <c r="B127" s="18"/>
      <c r="C127" s="18"/>
      <c r="D127" s="18"/>
      <c r="E127" s="18"/>
      <c r="F127" s="18"/>
      <c r="G127" s="16"/>
      <c r="H127" s="16"/>
      <c r="I127" s="16"/>
      <c r="J127" s="16"/>
      <c r="K127" s="16"/>
      <c r="L127" s="16"/>
      <c r="M127" s="16"/>
      <c r="N127" s="16"/>
      <c r="O127" s="16"/>
      <c r="P127" s="16"/>
      <c r="Q127" s="16"/>
      <c r="R127" s="18"/>
      <c r="S127" s="18"/>
      <c r="T127" s="18"/>
      <c r="U127" s="18"/>
      <c r="V127" s="18"/>
      <c r="W127" s="18"/>
      <c r="X127" s="18"/>
      <c r="Y127" s="17"/>
      <c r="Z127" s="18"/>
      <c r="AA127" s="18"/>
      <c r="AB127" s="18"/>
      <c r="AC127" s="18"/>
      <c r="AD127" s="18"/>
      <c r="AE127" s="18"/>
      <c r="AF127" s="18"/>
      <c r="AG127" s="18"/>
      <c r="AH127" s="18"/>
      <c r="AI127" s="18"/>
      <c r="AJ127" s="18"/>
      <c r="AK127" s="18"/>
      <c r="AL127" s="18"/>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row>
    <row r="128" spans="1:86">
      <c r="A128" s="18"/>
      <c r="B128" s="18"/>
      <c r="C128" s="18"/>
      <c r="D128" s="18"/>
      <c r="E128" s="18"/>
      <c r="F128" s="18"/>
      <c r="G128" s="16"/>
      <c r="H128" s="16"/>
      <c r="I128" s="16"/>
      <c r="J128" s="16"/>
      <c r="K128" s="16"/>
      <c r="L128" s="16"/>
      <c r="M128" s="16"/>
      <c r="N128" s="16"/>
      <c r="O128" s="16"/>
      <c r="P128" s="16"/>
      <c r="Q128" s="16"/>
      <c r="R128" s="18"/>
      <c r="S128" s="18"/>
      <c r="T128" s="18"/>
      <c r="U128" s="18"/>
      <c r="V128" s="18"/>
      <c r="W128" s="18"/>
      <c r="X128" s="18"/>
      <c r="Y128" s="17"/>
      <c r="Z128" s="18"/>
      <c r="AA128" s="18"/>
      <c r="AB128" s="18"/>
      <c r="AC128" s="18"/>
      <c r="AD128" s="18"/>
      <c r="AE128" s="18"/>
      <c r="AF128" s="18"/>
      <c r="AG128" s="18"/>
      <c r="AH128" s="18"/>
      <c r="AI128" s="18"/>
      <c r="AJ128" s="18"/>
      <c r="AK128" s="18"/>
      <c r="AL128" s="18"/>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row>
    <row r="129" spans="1:86">
      <c r="A129" s="18"/>
      <c r="B129" s="18"/>
      <c r="C129" s="18"/>
      <c r="D129" s="18"/>
      <c r="E129" s="18"/>
      <c r="F129" s="18"/>
      <c r="G129" s="16"/>
      <c r="H129" s="16"/>
      <c r="I129" s="16"/>
      <c r="J129" s="16"/>
      <c r="K129" s="16"/>
      <c r="L129" s="16"/>
      <c r="M129" s="16"/>
      <c r="N129" s="16"/>
      <c r="O129" s="16"/>
      <c r="P129" s="16"/>
      <c r="Q129" s="16"/>
      <c r="R129" s="18"/>
      <c r="S129" s="18"/>
      <c r="T129" s="18"/>
      <c r="U129" s="18"/>
      <c r="V129" s="18"/>
      <c r="W129" s="18"/>
      <c r="X129" s="18"/>
      <c r="Y129" s="17"/>
      <c r="Z129" s="18"/>
      <c r="AA129" s="18"/>
      <c r="AB129" s="18"/>
      <c r="AC129" s="18"/>
      <c r="AD129" s="18"/>
      <c r="AE129" s="18"/>
      <c r="AF129" s="18"/>
      <c r="AG129" s="18"/>
      <c r="AH129" s="18"/>
      <c r="AI129" s="18"/>
      <c r="AJ129" s="18"/>
      <c r="AK129" s="18"/>
      <c r="AL129" s="18"/>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row>
    <row r="130" spans="1:86">
      <c r="A130" s="18"/>
      <c r="B130" s="18"/>
      <c r="C130" s="18"/>
      <c r="D130" s="18"/>
      <c r="E130" s="18"/>
      <c r="F130" s="18"/>
      <c r="G130" s="16"/>
      <c r="H130" s="16"/>
      <c r="I130" s="16"/>
      <c r="J130" s="16"/>
      <c r="K130" s="16"/>
      <c r="L130" s="16"/>
      <c r="M130" s="16"/>
      <c r="N130" s="16"/>
      <c r="O130" s="16"/>
      <c r="P130" s="16"/>
      <c r="Q130" s="16"/>
      <c r="R130" s="18"/>
      <c r="S130" s="18"/>
      <c r="T130" s="18"/>
      <c r="U130" s="18"/>
      <c r="V130" s="18"/>
      <c r="W130" s="18"/>
      <c r="X130" s="18"/>
      <c r="Y130" s="17"/>
      <c r="Z130" s="18"/>
      <c r="AA130" s="18"/>
      <c r="AB130" s="18"/>
      <c r="AC130" s="18"/>
      <c r="AD130" s="18"/>
      <c r="AE130" s="18"/>
      <c r="AF130" s="18"/>
      <c r="AG130" s="18"/>
      <c r="AH130" s="18"/>
      <c r="AI130" s="18"/>
      <c r="AJ130" s="18"/>
      <c r="AK130" s="18"/>
      <c r="AL130" s="18"/>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row>
    <row r="131" spans="1:86">
      <c r="A131" s="18"/>
      <c r="B131" s="18"/>
      <c r="C131" s="18"/>
      <c r="D131" s="18"/>
      <c r="E131" s="18"/>
      <c r="F131" s="18"/>
      <c r="G131" s="16"/>
      <c r="H131" s="16"/>
      <c r="I131" s="16"/>
      <c r="J131" s="16"/>
      <c r="K131" s="16"/>
      <c r="L131" s="16"/>
      <c r="M131" s="16"/>
      <c r="N131" s="16"/>
      <c r="O131" s="16"/>
      <c r="P131" s="16"/>
      <c r="Q131" s="16"/>
      <c r="R131" s="18"/>
      <c r="S131" s="18"/>
      <c r="T131" s="18"/>
      <c r="U131" s="18"/>
      <c r="V131" s="18"/>
      <c r="W131" s="18"/>
      <c r="X131" s="18"/>
      <c r="Y131" s="17"/>
      <c r="Z131" s="18"/>
      <c r="AA131" s="18"/>
      <c r="AB131" s="18"/>
      <c r="AC131" s="18"/>
      <c r="AD131" s="18"/>
      <c r="AE131" s="18"/>
      <c r="AF131" s="18"/>
      <c r="AG131" s="18"/>
      <c r="AH131" s="18"/>
      <c r="AI131" s="18"/>
      <c r="AJ131" s="18"/>
      <c r="AK131" s="18"/>
      <c r="AL131" s="18"/>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row>
    <row r="132" spans="1:86">
      <c r="A132" s="18"/>
      <c r="B132" s="18"/>
      <c r="C132" s="18"/>
      <c r="D132" s="18"/>
      <c r="E132" s="18"/>
      <c r="F132" s="18"/>
      <c r="G132" s="16"/>
      <c r="H132" s="16"/>
      <c r="I132" s="16"/>
      <c r="J132" s="16"/>
      <c r="K132" s="16"/>
      <c r="L132" s="16"/>
      <c r="M132" s="16"/>
      <c r="N132" s="16"/>
      <c r="O132" s="16"/>
      <c r="P132" s="16"/>
      <c r="Q132" s="16"/>
      <c r="R132" s="18"/>
      <c r="S132" s="18"/>
      <c r="T132" s="18"/>
      <c r="U132" s="18"/>
      <c r="V132" s="18"/>
      <c r="W132" s="18"/>
      <c r="X132" s="18"/>
      <c r="Y132" s="17"/>
      <c r="Z132" s="18"/>
      <c r="AA132" s="18"/>
      <c r="AB132" s="18"/>
      <c r="AC132" s="18"/>
      <c r="AD132" s="18"/>
      <c r="AE132" s="18"/>
      <c r="AF132" s="18"/>
      <c r="AG132" s="18"/>
      <c r="AH132" s="18"/>
      <c r="AI132" s="18"/>
      <c r="AJ132" s="18"/>
      <c r="AK132" s="18"/>
      <c r="AL132" s="18"/>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row>
    <row r="133" spans="1:86">
      <c r="A133" s="18"/>
      <c r="B133" s="18"/>
      <c r="C133" s="18"/>
      <c r="D133" s="18"/>
      <c r="E133" s="18"/>
      <c r="F133" s="18"/>
      <c r="G133" s="16"/>
      <c r="H133" s="16"/>
      <c r="I133" s="16"/>
      <c r="J133" s="16"/>
      <c r="K133" s="16"/>
      <c r="L133" s="16"/>
      <c r="M133" s="16"/>
      <c r="N133" s="16"/>
      <c r="O133" s="16"/>
      <c r="P133" s="16"/>
      <c r="Q133" s="16"/>
      <c r="R133" s="18"/>
      <c r="S133" s="18"/>
      <c r="T133" s="18"/>
      <c r="U133" s="18"/>
      <c r="V133" s="18"/>
      <c r="W133" s="18"/>
      <c r="X133" s="18"/>
      <c r="Y133" s="17"/>
      <c r="Z133" s="18"/>
      <c r="AA133" s="18"/>
      <c r="AB133" s="18"/>
      <c r="AC133" s="18"/>
      <c r="AD133" s="18"/>
      <c r="AE133" s="18"/>
      <c r="AF133" s="18"/>
      <c r="AG133" s="18"/>
      <c r="AH133" s="18"/>
      <c r="AI133" s="18"/>
      <c r="AJ133" s="18"/>
      <c r="AK133" s="18"/>
      <c r="AL133" s="18"/>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row>
    <row r="134" spans="1:86">
      <c r="A134" s="18"/>
      <c r="B134" s="18"/>
      <c r="C134" s="18"/>
      <c r="D134" s="18"/>
      <c r="E134" s="18"/>
      <c r="F134" s="18"/>
      <c r="G134" s="16"/>
      <c r="H134" s="16"/>
      <c r="I134" s="16"/>
      <c r="J134" s="16"/>
      <c r="K134" s="16"/>
      <c r="L134" s="16"/>
      <c r="M134" s="16"/>
      <c r="N134" s="16"/>
      <c r="O134" s="16"/>
      <c r="P134" s="16"/>
      <c r="Q134" s="16"/>
      <c r="R134" s="18"/>
      <c r="S134" s="18"/>
      <c r="T134" s="18"/>
      <c r="U134" s="18"/>
      <c r="V134" s="18"/>
      <c r="W134" s="18"/>
      <c r="X134" s="18"/>
      <c r="Y134" s="17"/>
      <c r="Z134" s="18"/>
      <c r="AA134" s="18"/>
      <c r="AB134" s="18"/>
      <c r="AC134" s="18"/>
      <c r="AD134" s="18"/>
      <c r="AE134" s="18"/>
      <c r="AF134" s="18"/>
      <c r="AG134" s="18"/>
      <c r="AH134" s="18"/>
      <c r="AI134" s="18"/>
      <c r="AJ134" s="18"/>
      <c r="AK134" s="18"/>
      <c r="AL134" s="18"/>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row>
    <row r="135" spans="1:86">
      <c r="A135" s="18"/>
      <c r="B135" s="18"/>
      <c r="C135" s="18"/>
      <c r="D135" s="18"/>
      <c r="E135" s="18"/>
      <c r="F135" s="18"/>
      <c r="G135" s="16"/>
      <c r="H135" s="16"/>
      <c r="I135" s="16"/>
      <c r="J135" s="16"/>
      <c r="K135" s="16"/>
      <c r="L135" s="16"/>
      <c r="M135" s="16"/>
      <c r="N135" s="16"/>
      <c r="O135" s="16"/>
      <c r="P135" s="16"/>
      <c r="Q135" s="16"/>
      <c r="R135" s="18"/>
      <c r="S135" s="18"/>
      <c r="T135" s="18"/>
      <c r="U135" s="18"/>
      <c r="V135" s="18"/>
      <c r="W135" s="18"/>
      <c r="X135" s="18"/>
      <c r="Y135" s="17"/>
      <c r="Z135" s="18"/>
      <c r="AA135" s="18"/>
      <c r="AB135" s="18"/>
      <c r="AC135" s="18"/>
      <c r="AD135" s="18"/>
      <c r="AE135" s="18"/>
      <c r="AF135" s="18"/>
      <c r="AG135" s="18"/>
      <c r="AH135" s="18"/>
      <c r="AI135" s="18"/>
      <c r="AJ135" s="18"/>
      <c r="AK135" s="18"/>
      <c r="AL135" s="18"/>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row>
    <row r="136" spans="1:86">
      <c r="A136" s="18"/>
      <c r="B136" s="18"/>
      <c r="C136" s="18"/>
      <c r="D136" s="18"/>
      <c r="E136" s="18"/>
      <c r="F136" s="18"/>
      <c r="G136" s="16"/>
      <c r="H136" s="16"/>
      <c r="I136" s="16"/>
      <c r="J136" s="16"/>
      <c r="K136" s="16"/>
      <c r="L136" s="16"/>
      <c r="M136" s="16"/>
      <c r="N136" s="16"/>
      <c r="O136" s="16"/>
      <c r="P136" s="16"/>
      <c r="Q136" s="16"/>
      <c r="R136" s="18"/>
      <c r="S136" s="18"/>
      <c r="T136" s="18"/>
      <c r="U136" s="18"/>
      <c r="V136" s="18"/>
      <c r="W136" s="18"/>
      <c r="X136" s="18"/>
      <c r="Y136" s="17"/>
      <c r="Z136" s="18"/>
      <c r="AA136" s="18"/>
      <c r="AB136" s="18"/>
      <c r="AC136" s="18"/>
      <c r="AD136" s="18"/>
      <c r="AE136" s="18"/>
      <c r="AF136" s="18"/>
      <c r="AG136" s="18"/>
      <c r="AH136" s="18"/>
      <c r="AI136" s="18"/>
      <c r="AJ136" s="18"/>
      <c r="AK136" s="18"/>
      <c r="AL136" s="18"/>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row>
    <row r="137" spans="1:86">
      <c r="A137" s="18"/>
      <c r="B137" s="18"/>
      <c r="C137" s="18"/>
      <c r="D137" s="18"/>
      <c r="E137" s="18"/>
      <c r="F137" s="18"/>
      <c r="G137" s="16"/>
      <c r="H137" s="16"/>
      <c r="I137" s="16"/>
      <c r="J137" s="16"/>
      <c r="K137" s="16"/>
      <c r="L137" s="16"/>
      <c r="M137" s="16"/>
      <c r="N137" s="16"/>
      <c r="O137" s="16"/>
      <c r="P137" s="16"/>
      <c r="Q137" s="16"/>
      <c r="R137" s="18"/>
      <c r="S137" s="18"/>
      <c r="T137" s="18"/>
      <c r="U137" s="18"/>
      <c r="V137" s="18"/>
      <c r="W137" s="18"/>
      <c r="X137" s="18"/>
      <c r="Y137" s="17"/>
      <c r="Z137" s="18"/>
      <c r="AA137" s="18"/>
      <c r="AB137" s="18"/>
      <c r="AC137" s="18"/>
      <c r="AD137" s="18"/>
      <c r="AE137" s="18"/>
      <c r="AF137" s="18"/>
      <c r="AG137" s="18"/>
      <c r="AH137" s="18"/>
      <c r="AI137" s="18"/>
      <c r="AJ137" s="18"/>
      <c r="AK137" s="18"/>
      <c r="AL137" s="18"/>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row>
    <row r="138" spans="1:86">
      <c r="A138" s="18"/>
      <c r="B138" s="18"/>
      <c r="C138" s="18"/>
      <c r="D138" s="18"/>
      <c r="E138" s="18"/>
      <c r="F138" s="18"/>
      <c r="G138" s="16"/>
      <c r="H138" s="16"/>
      <c r="I138" s="16"/>
      <c r="J138" s="16"/>
      <c r="K138" s="16"/>
      <c r="L138" s="16"/>
      <c r="M138" s="16"/>
      <c r="N138" s="16"/>
      <c r="O138" s="16"/>
      <c r="P138" s="16"/>
      <c r="Q138" s="16"/>
      <c r="R138" s="18"/>
      <c r="S138" s="18"/>
      <c r="T138" s="18"/>
      <c r="U138" s="18"/>
      <c r="V138" s="18"/>
      <c r="W138" s="18"/>
      <c r="X138" s="18"/>
      <c r="Y138" s="17"/>
      <c r="Z138" s="18"/>
      <c r="AA138" s="18"/>
      <c r="AB138" s="18"/>
      <c r="AC138" s="18"/>
      <c r="AD138" s="18"/>
      <c r="AE138" s="18"/>
      <c r="AF138" s="18"/>
      <c r="AG138" s="18"/>
      <c r="AH138" s="18"/>
      <c r="AI138" s="18"/>
      <c r="AJ138" s="18"/>
      <c r="AK138" s="18"/>
      <c r="AL138" s="18"/>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row>
    <row r="139" spans="1:86">
      <c r="A139" s="18"/>
      <c r="B139" s="18"/>
      <c r="C139" s="18"/>
      <c r="D139" s="18"/>
      <c r="E139" s="18"/>
      <c r="F139" s="18"/>
      <c r="G139" s="16"/>
      <c r="H139" s="16"/>
      <c r="I139" s="16"/>
      <c r="J139" s="16"/>
      <c r="K139" s="16"/>
      <c r="L139" s="16"/>
      <c r="M139" s="16"/>
      <c r="N139" s="16"/>
      <c r="O139" s="16"/>
      <c r="P139" s="16"/>
      <c r="Q139" s="16"/>
      <c r="R139" s="18"/>
      <c r="S139" s="18"/>
      <c r="T139" s="18"/>
      <c r="U139" s="18"/>
      <c r="V139" s="18"/>
      <c r="W139" s="18"/>
      <c r="X139" s="18"/>
      <c r="Y139" s="17"/>
      <c r="Z139" s="18"/>
      <c r="AA139" s="18"/>
      <c r="AB139" s="18"/>
      <c r="AC139" s="18"/>
      <c r="AD139" s="18"/>
      <c r="AE139" s="18"/>
      <c r="AF139" s="18"/>
      <c r="AG139" s="18"/>
      <c r="AH139" s="18"/>
      <c r="AI139" s="18"/>
      <c r="AJ139" s="18"/>
      <c r="AK139" s="18"/>
      <c r="AL139" s="18"/>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row>
    <row r="140" spans="1:86">
      <c r="A140" s="18"/>
      <c r="B140" s="18"/>
      <c r="C140" s="18"/>
      <c r="D140" s="18"/>
      <c r="E140" s="18"/>
      <c r="F140" s="18"/>
      <c r="G140" s="16"/>
      <c r="H140" s="16"/>
      <c r="I140" s="16"/>
      <c r="J140" s="16"/>
      <c r="K140" s="16"/>
      <c r="L140" s="16"/>
      <c r="M140" s="16"/>
      <c r="N140" s="16"/>
      <c r="O140" s="16"/>
      <c r="P140" s="16"/>
      <c r="Q140" s="16"/>
      <c r="R140" s="18"/>
      <c r="S140" s="18"/>
      <c r="T140" s="18"/>
      <c r="U140" s="18"/>
      <c r="V140" s="18"/>
      <c r="W140" s="18"/>
      <c r="X140" s="18"/>
      <c r="Y140" s="17"/>
      <c r="Z140" s="18"/>
      <c r="AA140" s="18"/>
      <c r="AB140" s="18"/>
      <c r="AC140" s="18"/>
      <c r="AD140" s="18"/>
      <c r="AE140" s="18"/>
      <c r="AF140" s="18"/>
      <c r="AG140" s="18"/>
      <c r="AH140" s="18"/>
      <c r="AI140" s="18"/>
      <c r="AJ140" s="18"/>
      <c r="AK140" s="18"/>
      <c r="AL140" s="18"/>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row>
    <row r="141" spans="1:86">
      <c r="A141" s="18"/>
      <c r="B141" s="18"/>
      <c r="C141" s="18"/>
      <c r="D141" s="18"/>
      <c r="E141" s="18"/>
      <c r="F141" s="18"/>
      <c r="G141" s="16"/>
      <c r="H141" s="16"/>
      <c r="I141" s="16"/>
      <c r="J141" s="16"/>
      <c r="K141" s="16"/>
      <c r="L141" s="16"/>
      <c r="M141" s="16"/>
      <c r="N141" s="16"/>
      <c r="O141" s="16"/>
      <c r="P141" s="16"/>
      <c r="Q141" s="16"/>
      <c r="R141" s="18"/>
      <c r="S141" s="18"/>
      <c r="T141" s="18"/>
      <c r="U141" s="18"/>
      <c r="V141" s="18"/>
      <c r="W141" s="18"/>
      <c r="X141" s="18"/>
      <c r="Y141" s="17"/>
      <c r="Z141" s="18"/>
      <c r="AA141" s="18"/>
      <c r="AB141" s="18"/>
      <c r="AC141" s="18"/>
      <c r="AD141" s="18"/>
      <c r="AE141" s="18"/>
      <c r="AF141" s="18"/>
      <c r="AG141" s="18"/>
      <c r="AH141" s="18"/>
      <c r="AI141" s="18"/>
      <c r="AJ141" s="18"/>
      <c r="AK141" s="18"/>
      <c r="AL141" s="18"/>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row>
    <row r="142" spans="1:86">
      <c r="A142" s="18"/>
      <c r="B142" s="18"/>
      <c r="C142" s="18"/>
      <c r="D142" s="18"/>
      <c r="E142" s="18"/>
      <c r="F142" s="18"/>
      <c r="G142" s="16"/>
      <c r="H142" s="16"/>
      <c r="I142" s="16"/>
      <c r="J142" s="16"/>
      <c r="K142" s="16"/>
      <c r="L142" s="16"/>
      <c r="M142" s="16"/>
      <c r="N142" s="16"/>
      <c r="O142" s="16"/>
      <c r="P142" s="16"/>
      <c r="Q142" s="16"/>
      <c r="R142" s="18"/>
      <c r="S142" s="18"/>
      <c r="T142" s="18"/>
      <c r="U142" s="18"/>
      <c r="V142" s="18"/>
      <c r="W142" s="18"/>
      <c r="X142" s="18"/>
      <c r="Y142" s="17"/>
      <c r="Z142" s="18"/>
      <c r="AA142" s="18"/>
      <c r="AB142" s="18"/>
      <c r="AC142" s="18"/>
      <c r="AD142" s="18"/>
      <c r="AE142" s="18"/>
      <c r="AF142" s="18"/>
      <c r="AG142" s="18"/>
      <c r="AH142" s="18"/>
      <c r="AI142" s="18"/>
      <c r="AJ142" s="18"/>
      <c r="AK142" s="18"/>
      <c r="AL142" s="18"/>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row>
    <row r="143" spans="1:86">
      <c r="A143" s="18"/>
      <c r="B143" s="18"/>
      <c r="C143" s="18"/>
      <c r="D143" s="18"/>
      <c r="E143" s="18"/>
      <c r="F143" s="18"/>
      <c r="G143" s="16"/>
      <c r="H143" s="16"/>
      <c r="I143" s="16"/>
      <c r="J143" s="16"/>
      <c r="K143" s="16"/>
      <c r="L143" s="16"/>
      <c r="M143" s="16"/>
      <c r="N143" s="16"/>
      <c r="O143" s="16"/>
      <c r="P143" s="16"/>
      <c r="Q143" s="16"/>
      <c r="R143" s="18"/>
      <c r="S143" s="18"/>
      <c r="T143" s="18"/>
      <c r="U143" s="18"/>
      <c r="V143" s="18"/>
      <c r="W143" s="18"/>
      <c r="X143" s="18"/>
      <c r="Y143" s="17"/>
      <c r="Z143" s="18"/>
      <c r="AA143" s="18"/>
      <c r="AB143" s="18"/>
      <c r="AC143" s="18"/>
      <c r="AD143" s="18"/>
      <c r="AE143" s="18"/>
      <c r="AF143" s="18"/>
      <c r="AG143" s="18"/>
      <c r="AH143" s="18"/>
      <c r="AI143" s="18"/>
      <c r="AJ143" s="18"/>
      <c r="AK143" s="18"/>
      <c r="AL143" s="18"/>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row>
    <row r="144" spans="1:86">
      <c r="A144" s="18"/>
      <c r="B144" s="18"/>
      <c r="C144" s="18"/>
      <c r="D144" s="18"/>
      <c r="E144" s="18"/>
      <c r="F144" s="18"/>
      <c r="G144" s="16"/>
      <c r="H144" s="16"/>
      <c r="I144" s="16"/>
      <c r="J144" s="16"/>
      <c r="K144" s="16"/>
      <c r="L144" s="16"/>
      <c r="M144" s="16"/>
      <c r="N144" s="16"/>
      <c r="O144" s="16"/>
      <c r="P144" s="16"/>
      <c r="Q144" s="16"/>
      <c r="R144" s="18"/>
      <c r="S144" s="18"/>
      <c r="T144" s="18"/>
      <c r="U144" s="18"/>
      <c r="V144" s="18"/>
      <c r="W144" s="18"/>
      <c r="X144" s="18"/>
      <c r="Y144" s="17"/>
      <c r="Z144" s="18"/>
      <c r="AA144" s="18"/>
      <c r="AB144" s="18"/>
      <c r="AC144" s="18"/>
      <c r="AD144" s="18"/>
      <c r="AE144" s="18"/>
      <c r="AF144" s="18"/>
      <c r="AG144" s="18"/>
      <c r="AH144" s="18"/>
      <c r="AI144" s="18"/>
      <c r="AJ144" s="18"/>
      <c r="AK144" s="18"/>
      <c r="AL144" s="18"/>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row>
    <row r="145" spans="1:86">
      <c r="A145" s="18"/>
      <c r="B145" s="18"/>
      <c r="C145" s="18"/>
      <c r="D145" s="18"/>
      <c r="E145" s="18"/>
      <c r="F145" s="18"/>
      <c r="G145" s="16"/>
      <c r="H145" s="16"/>
      <c r="I145" s="16"/>
      <c r="J145" s="16"/>
      <c r="K145" s="16"/>
      <c r="L145" s="16"/>
      <c r="M145" s="16"/>
      <c r="N145" s="16"/>
      <c r="O145" s="16"/>
      <c r="P145" s="16"/>
      <c r="Q145" s="16"/>
      <c r="R145" s="18"/>
      <c r="S145" s="18"/>
      <c r="T145" s="18"/>
      <c r="U145" s="18"/>
      <c r="V145" s="18"/>
      <c r="W145" s="18"/>
      <c r="X145" s="18"/>
      <c r="Y145" s="17"/>
      <c r="Z145" s="18"/>
      <c r="AA145" s="18"/>
      <c r="AB145" s="18"/>
      <c r="AC145" s="18"/>
      <c r="AD145" s="18"/>
      <c r="AE145" s="18"/>
      <c r="AF145" s="18"/>
      <c r="AG145" s="18"/>
      <c r="AH145" s="18"/>
      <c r="AI145" s="18"/>
      <c r="AJ145" s="18"/>
      <c r="AK145" s="18"/>
      <c r="AL145" s="18"/>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row>
    <row r="146" spans="1:86">
      <c r="A146" s="18"/>
      <c r="B146" s="18"/>
      <c r="C146" s="18"/>
      <c r="D146" s="18"/>
      <c r="E146" s="18"/>
      <c r="F146" s="18"/>
      <c r="G146" s="16"/>
      <c r="H146" s="16"/>
      <c r="I146" s="16"/>
      <c r="J146" s="16"/>
      <c r="K146" s="16"/>
      <c r="L146" s="16"/>
      <c r="M146" s="16"/>
      <c r="N146" s="16"/>
      <c r="O146" s="16"/>
      <c r="P146" s="16"/>
      <c r="Q146" s="16"/>
      <c r="R146" s="18"/>
      <c r="S146" s="18"/>
      <c r="T146" s="18"/>
      <c r="U146" s="18"/>
      <c r="V146" s="18"/>
      <c r="W146" s="18"/>
      <c r="X146" s="18"/>
      <c r="Y146" s="17"/>
      <c r="Z146" s="18"/>
      <c r="AA146" s="18"/>
      <c r="AB146" s="18"/>
      <c r="AC146" s="18"/>
      <c r="AD146" s="18"/>
      <c r="AE146" s="18"/>
      <c r="AF146" s="18"/>
      <c r="AG146" s="18"/>
      <c r="AH146" s="18"/>
      <c r="AI146" s="18"/>
      <c r="AJ146" s="18"/>
      <c r="AK146" s="18"/>
      <c r="AL146" s="18"/>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row>
    <row r="147" spans="1:86">
      <c r="A147" s="18"/>
      <c r="B147" s="18"/>
      <c r="C147" s="18"/>
      <c r="D147" s="18"/>
      <c r="E147" s="18"/>
      <c r="F147" s="18"/>
      <c r="G147" s="16"/>
      <c r="H147" s="16"/>
      <c r="I147" s="16"/>
      <c r="J147" s="16"/>
      <c r="K147" s="16"/>
      <c r="L147" s="16"/>
      <c r="M147" s="16"/>
      <c r="N147" s="16"/>
      <c r="O147" s="16"/>
      <c r="P147" s="16"/>
      <c r="Q147" s="16"/>
      <c r="R147" s="18"/>
      <c r="S147" s="18"/>
      <c r="T147" s="18"/>
      <c r="U147" s="18"/>
      <c r="V147" s="18"/>
      <c r="W147" s="18"/>
      <c r="X147" s="18"/>
      <c r="Y147" s="17"/>
      <c r="Z147" s="18"/>
      <c r="AA147" s="18"/>
      <c r="AB147" s="18"/>
      <c r="AC147" s="18"/>
      <c r="AD147" s="18"/>
      <c r="AE147" s="18"/>
      <c r="AF147" s="18"/>
      <c r="AG147" s="18"/>
      <c r="AH147" s="18"/>
      <c r="AI147" s="18"/>
      <c r="AJ147" s="18"/>
      <c r="AK147" s="18"/>
      <c r="AL147" s="18"/>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row>
    <row r="148" spans="1:86">
      <c r="A148" s="18"/>
      <c r="B148" s="18"/>
      <c r="C148" s="18"/>
      <c r="D148" s="18"/>
      <c r="E148" s="18"/>
      <c r="F148" s="18"/>
      <c r="G148" s="16"/>
      <c r="H148" s="16"/>
      <c r="I148" s="16"/>
      <c r="J148" s="16"/>
      <c r="K148" s="16"/>
      <c r="L148" s="16"/>
      <c r="M148" s="16"/>
      <c r="N148" s="16"/>
      <c r="O148" s="16"/>
      <c r="P148" s="16"/>
      <c r="Q148" s="16"/>
      <c r="R148" s="18"/>
      <c r="S148" s="18"/>
      <c r="T148" s="18"/>
      <c r="U148" s="18"/>
      <c r="V148" s="18"/>
      <c r="W148" s="18"/>
      <c r="X148" s="18"/>
      <c r="Y148" s="17"/>
      <c r="Z148" s="18"/>
      <c r="AA148" s="18"/>
      <c r="AB148" s="18"/>
      <c r="AC148" s="18"/>
      <c r="AD148" s="18"/>
      <c r="AE148" s="18"/>
      <c r="AF148" s="18"/>
      <c r="AG148" s="18"/>
      <c r="AH148" s="18"/>
      <c r="AI148" s="18"/>
      <c r="AJ148" s="18"/>
      <c r="AK148" s="18"/>
      <c r="AL148" s="18"/>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row>
    <row r="149" spans="1:86">
      <c r="A149" s="18"/>
      <c r="B149" s="18"/>
      <c r="C149" s="18"/>
      <c r="D149" s="18"/>
      <c r="E149" s="18"/>
      <c r="F149" s="18"/>
      <c r="G149" s="16"/>
      <c r="H149" s="16"/>
      <c r="I149" s="16"/>
      <c r="J149" s="16"/>
      <c r="K149" s="16"/>
      <c r="L149" s="16"/>
      <c r="M149" s="16"/>
      <c r="N149" s="16"/>
      <c r="O149" s="16"/>
      <c r="P149" s="16"/>
      <c r="Q149" s="16"/>
      <c r="R149" s="18"/>
      <c r="S149" s="18"/>
      <c r="T149" s="18"/>
      <c r="U149" s="18"/>
      <c r="V149" s="18"/>
      <c r="W149" s="18"/>
      <c r="X149" s="18"/>
      <c r="Y149" s="17"/>
      <c r="Z149" s="18"/>
      <c r="AA149" s="18"/>
      <c r="AB149" s="18"/>
      <c r="AC149" s="18"/>
      <c r="AD149" s="18"/>
      <c r="AE149" s="18"/>
      <c r="AF149" s="18"/>
      <c r="AG149" s="18"/>
      <c r="AH149" s="18"/>
      <c r="AI149" s="18"/>
      <c r="AJ149" s="18"/>
      <c r="AK149" s="18"/>
      <c r="AL149" s="18"/>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row>
    <row r="150" spans="1:86">
      <c r="A150" s="18"/>
      <c r="B150" s="18"/>
      <c r="C150" s="18"/>
      <c r="D150" s="18"/>
      <c r="E150" s="18"/>
      <c r="F150" s="18"/>
      <c r="G150" s="16"/>
      <c r="H150" s="16"/>
      <c r="I150" s="16"/>
      <c r="J150" s="16"/>
      <c r="K150" s="16"/>
      <c r="L150" s="16"/>
      <c r="M150" s="16"/>
      <c r="N150" s="16"/>
      <c r="O150" s="16"/>
      <c r="P150" s="16"/>
      <c r="Q150" s="16"/>
      <c r="R150" s="18"/>
      <c r="S150" s="18"/>
      <c r="T150" s="18"/>
      <c r="U150" s="18"/>
      <c r="V150" s="18"/>
      <c r="W150" s="18"/>
      <c r="X150" s="18"/>
      <c r="Y150" s="17"/>
      <c r="Z150" s="18"/>
      <c r="AA150" s="18"/>
      <c r="AB150" s="18"/>
      <c r="AC150" s="18"/>
      <c r="AD150" s="18"/>
      <c r="AE150" s="18"/>
      <c r="AF150" s="18"/>
      <c r="AG150" s="18"/>
      <c r="AH150" s="18"/>
      <c r="AI150" s="18"/>
      <c r="AJ150" s="18"/>
      <c r="AK150" s="18"/>
      <c r="AL150" s="18"/>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row>
    <row r="151" spans="1:86">
      <c r="A151" s="18"/>
      <c r="B151" s="18"/>
      <c r="C151" s="18"/>
      <c r="D151" s="18"/>
      <c r="E151" s="18"/>
      <c r="F151" s="18"/>
      <c r="G151" s="16"/>
      <c r="H151" s="16"/>
      <c r="I151" s="16"/>
      <c r="J151" s="16"/>
      <c r="K151" s="16"/>
      <c r="L151" s="16"/>
      <c r="M151" s="16"/>
      <c r="N151" s="16"/>
      <c r="O151" s="16"/>
      <c r="P151" s="16"/>
      <c r="Q151" s="16"/>
      <c r="R151" s="18"/>
      <c r="S151" s="18"/>
      <c r="T151" s="18"/>
      <c r="U151" s="18"/>
      <c r="V151" s="18"/>
      <c r="W151" s="18"/>
      <c r="X151" s="18"/>
      <c r="Y151" s="17"/>
      <c r="Z151" s="18"/>
      <c r="AA151" s="18"/>
      <c r="AB151" s="18"/>
      <c r="AC151" s="18"/>
      <c r="AD151" s="18"/>
      <c r="AE151" s="18"/>
      <c r="AF151" s="18"/>
      <c r="AG151" s="18"/>
      <c r="AH151" s="18"/>
      <c r="AI151" s="18"/>
      <c r="AJ151" s="18"/>
      <c r="AK151" s="18"/>
      <c r="AL151" s="18"/>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row>
    <row r="152" spans="1:86">
      <c r="A152" s="18"/>
      <c r="B152" s="18"/>
      <c r="C152" s="18"/>
      <c r="D152" s="18"/>
      <c r="E152" s="18"/>
      <c r="F152" s="18"/>
      <c r="G152" s="16"/>
      <c r="H152" s="16"/>
      <c r="I152" s="16"/>
      <c r="J152" s="16"/>
      <c r="K152" s="16"/>
      <c r="L152" s="16"/>
      <c r="M152" s="16"/>
      <c r="N152" s="16"/>
      <c r="O152" s="16"/>
      <c r="P152" s="16"/>
      <c r="Q152" s="16"/>
      <c r="R152" s="18"/>
      <c r="S152" s="18"/>
      <c r="T152" s="18"/>
      <c r="U152" s="18"/>
      <c r="V152" s="18"/>
      <c r="W152" s="18"/>
      <c r="X152" s="18"/>
      <c r="Y152" s="17"/>
      <c r="Z152" s="18"/>
      <c r="AA152" s="18"/>
      <c r="AB152" s="18"/>
      <c r="AC152" s="18"/>
      <c r="AD152" s="18"/>
      <c r="AE152" s="18"/>
      <c r="AF152" s="18"/>
      <c r="AG152" s="18"/>
      <c r="AH152" s="18"/>
      <c r="AI152" s="18"/>
      <c r="AJ152" s="18"/>
      <c r="AK152" s="18"/>
      <c r="AL152" s="18"/>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row>
    <row r="153" spans="1:86">
      <c r="A153" s="18"/>
      <c r="B153" s="18"/>
      <c r="C153" s="18"/>
      <c r="D153" s="18"/>
      <c r="E153" s="18"/>
      <c r="F153" s="18"/>
      <c r="G153" s="16"/>
      <c r="H153" s="16"/>
      <c r="I153" s="16"/>
      <c r="J153" s="16"/>
      <c r="K153" s="16"/>
      <c r="L153" s="16"/>
      <c r="M153" s="16"/>
      <c r="N153" s="16"/>
      <c r="O153" s="16"/>
      <c r="P153" s="16"/>
      <c r="Q153" s="16"/>
      <c r="R153" s="18"/>
      <c r="S153" s="18"/>
      <c r="T153" s="18"/>
      <c r="U153" s="18"/>
      <c r="V153" s="18"/>
      <c r="W153" s="18"/>
      <c r="X153" s="18"/>
      <c r="Y153" s="17"/>
      <c r="Z153" s="18"/>
      <c r="AA153" s="18"/>
      <c r="AB153" s="18"/>
      <c r="AC153" s="18"/>
      <c r="AD153" s="18"/>
      <c r="AE153" s="18"/>
      <c r="AF153" s="18"/>
      <c r="AG153" s="18"/>
      <c r="AH153" s="18"/>
      <c r="AI153" s="18"/>
      <c r="AJ153" s="18"/>
      <c r="AK153" s="18"/>
      <c r="AL153" s="18"/>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row>
    <row r="154" spans="1:86">
      <c r="A154" s="18"/>
      <c r="B154" s="18"/>
      <c r="C154" s="18"/>
      <c r="D154" s="18"/>
      <c r="E154" s="18"/>
      <c r="F154" s="18"/>
      <c r="G154" s="16"/>
      <c r="H154" s="16"/>
      <c r="I154" s="16"/>
      <c r="J154" s="16"/>
      <c r="K154" s="16"/>
      <c r="L154" s="16"/>
      <c r="M154" s="16"/>
      <c r="N154" s="16"/>
      <c r="O154" s="16"/>
      <c r="P154" s="16"/>
      <c r="Q154" s="16"/>
      <c r="R154" s="18"/>
      <c r="S154" s="18"/>
      <c r="T154" s="18"/>
      <c r="U154" s="18"/>
      <c r="V154" s="18"/>
      <c r="W154" s="18"/>
      <c r="X154" s="18"/>
      <c r="Y154" s="17"/>
      <c r="Z154" s="18"/>
      <c r="AA154" s="18"/>
      <c r="AB154" s="18"/>
      <c r="AC154" s="18"/>
      <c r="AD154" s="18"/>
      <c r="AE154" s="18"/>
      <c r="AF154" s="18"/>
      <c r="AG154" s="18"/>
      <c r="AH154" s="18"/>
      <c r="AI154" s="18"/>
      <c r="AJ154" s="18"/>
      <c r="AK154" s="18"/>
      <c r="AL154" s="18"/>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row>
    <row r="155" spans="1:86">
      <c r="A155" s="18"/>
      <c r="B155" s="18"/>
      <c r="C155" s="18"/>
      <c r="D155" s="18"/>
      <c r="E155" s="18"/>
      <c r="F155" s="18"/>
      <c r="G155" s="16"/>
      <c r="H155" s="16"/>
      <c r="I155" s="16"/>
      <c r="J155" s="16"/>
      <c r="K155" s="16"/>
      <c r="L155" s="16"/>
      <c r="M155" s="16"/>
      <c r="N155" s="16"/>
      <c r="O155" s="16"/>
      <c r="P155" s="16"/>
      <c r="Q155" s="16"/>
      <c r="R155" s="18"/>
      <c r="S155" s="18"/>
      <c r="T155" s="18"/>
      <c r="U155" s="18"/>
      <c r="V155" s="18"/>
      <c r="W155" s="18"/>
      <c r="X155" s="18"/>
      <c r="Y155" s="17"/>
      <c r="Z155" s="18"/>
      <c r="AA155" s="18"/>
      <c r="AB155" s="18"/>
      <c r="AC155" s="18"/>
      <c r="AD155" s="18"/>
      <c r="AE155" s="18"/>
      <c r="AF155" s="18"/>
      <c r="AG155" s="18"/>
      <c r="AH155" s="18"/>
      <c r="AI155" s="18"/>
      <c r="AJ155" s="18"/>
      <c r="AK155" s="18"/>
      <c r="AL155" s="18"/>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row>
    <row r="156" spans="1:86">
      <c r="A156" s="18"/>
      <c r="B156" s="18"/>
      <c r="C156" s="18"/>
      <c r="D156" s="18"/>
      <c r="E156" s="18"/>
      <c r="F156" s="18"/>
      <c r="G156" s="16"/>
      <c r="H156" s="16"/>
      <c r="I156" s="16"/>
      <c r="J156" s="16"/>
      <c r="K156" s="16"/>
      <c r="L156" s="16"/>
      <c r="M156" s="16"/>
      <c r="N156" s="16"/>
      <c r="O156" s="16"/>
      <c r="P156" s="16"/>
      <c r="Q156" s="16"/>
      <c r="R156" s="18"/>
      <c r="S156" s="18"/>
      <c r="T156" s="18"/>
      <c r="U156" s="18"/>
      <c r="V156" s="18"/>
      <c r="W156" s="18"/>
      <c r="X156" s="18"/>
      <c r="Y156" s="17"/>
      <c r="Z156" s="18"/>
      <c r="AA156" s="18"/>
      <c r="AB156" s="18"/>
      <c r="AC156" s="18"/>
      <c r="AD156" s="18"/>
      <c r="AE156" s="18"/>
      <c r="AF156" s="18"/>
      <c r="AG156" s="18"/>
      <c r="AH156" s="18"/>
      <c r="AI156" s="18"/>
      <c r="AJ156" s="18"/>
      <c r="AK156" s="18"/>
      <c r="AL156" s="18"/>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row>
    <row r="157" spans="1:86">
      <c r="A157" s="18"/>
      <c r="B157" s="18"/>
      <c r="C157" s="18"/>
      <c r="D157" s="18"/>
      <c r="E157" s="18"/>
      <c r="F157" s="18"/>
      <c r="G157" s="16"/>
      <c r="H157" s="16"/>
      <c r="I157" s="16"/>
      <c r="J157" s="16"/>
      <c r="K157" s="16"/>
      <c r="L157" s="16"/>
      <c r="M157" s="16"/>
      <c r="N157" s="16"/>
      <c r="O157" s="16"/>
      <c r="P157" s="16"/>
      <c r="Q157" s="16"/>
      <c r="R157" s="18"/>
      <c r="S157" s="18"/>
      <c r="T157" s="18"/>
      <c r="U157" s="18"/>
      <c r="V157" s="18"/>
      <c r="W157" s="18"/>
      <c r="X157" s="18"/>
      <c r="Y157" s="17"/>
      <c r="Z157" s="18"/>
      <c r="AA157" s="18"/>
      <c r="AB157" s="18"/>
      <c r="AC157" s="18"/>
      <c r="AD157" s="18"/>
      <c r="AE157" s="18"/>
      <c r="AF157" s="18"/>
      <c r="AG157" s="18"/>
      <c r="AH157" s="18"/>
      <c r="AI157" s="18"/>
      <c r="AJ157" s="18"/>
      <c r="AK157" s="18"/>
      <c r="AL157" s="18"/>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row>
    <row r="158" spans="1:86">
      <c r="A158" s="18"/>
      <c r="B158" s="18"/>
      <c r="C158" s="18"/>
      <c r="D158" s="18"/>
      <c r="E158" s="18"/>
      <c r="F158" s="18"/>
      <c r="G158" s="16"/>
      <c r="H158" s="16"/>
      <c r="I158" s="16"/>
      <c r="J158" s="16"/>
      <c r="K158" s="16"/>
      <c r="L158" s="16"/>
      <c r="M158" s="16"/>
      <c r="N158" s="16"/>
      <c r="O158" s="16"/>
      <c r="P158" s="16"/>
      <c r="Q158" s="16"/>
      <c r="R158" s="18"/>
      <c r="S158" s="18"/>
      <c r="T158" s="18"/>
      <c r="U158" s="18"/>
      <c r="V158" s="18"/>
      <c r="W158" s="18"/>
      <c r="X158" s="18"/>
      <c r="Y158" s="17"/>
      <c r="Z158" s="18"/>
      <c r="AA158" s="18"/>
      <c r="AB158" s="18"/>
      <c r="AC158" s="18"/>
      <c r="AD158" s="18"/>
      <c r="AE158" s="18"/>
      <c r="AF158" s="18"/>
      <c r="AG158" s="18"/>
      <c r="AH158" s="18"/>
      <c r="AI158" s="18"/>
      <c r="AJ158" s="18"/>
      <c r="AK158" s="18"/>
      <c r="AL158" s="18"/>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row>
    <row r="159" spans="1:86">
      <c r="A159" s="18"/>
      <c r="B159" s="18"/>
      <c r="C159" s="18"/>
      <c r="D159" s="18"/>
      <c r="E159" s="18"/>
      <c r="F159" s="18"/>
      <c r="G159" s="16"/>
      <c r="H159" s="16"/>
      <c r="I159" s="16"/>
      <c r="J159" s="16"/>
      <c r="K159" s="16"/>
      <c r="L159" s="16"/>
      <c r="M159" s="16"/>
      <c r="N159" s="16"/>
      <c r="O159" s="16"/>
      <c r="P159" s="16"/>
      <c r="Q159" s="16"/>
      <c r="R159" s="18"/>
      <c r="S159" s="18"/>
      <c r="T159" s="18"/>
      <c r="U159" s="18"/>
      <c r="V159" s="18"/>
      <c r="W159" s="18"/>
      <c r="X159" s="18"/>
      <c r="Y159" s="17"/>
      <c r="Z159" s="18"/>
      <c r="AA159" s="18"/>
      <c r="AB159" s="18"/>
      <c r="AC159" s="18"/>
      <c r="AD159" s="18"/>
      <c r="AE159" s="18"/>
      <c r="AF159" s="18"/>
      <c r="AG159" s="18"/>
      <c r="AH159" s="18"/>
      <c r="AI159" s="18"/>
      <c r="AJ159" s="18"/>
      <c r="AK159" s="18"/>
      <c r="AL159" s="18"/>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row>
    <row r="160" spans="1:86">
      <c r="A160" s="18"/>
      <c r="B160" s="18"/>
      <c r="C160" s="18"/>
      <c r="D160" s="18"/>
      <c r="E160" s="18"/>
      <c r="F160" s="18"/>
      <c r="G160" s="16"/>
      <c r="H160" s="16"/>
      <c r="I160" s="16"/>
      <c r="J160" s="16"/>
      <c r="K160" s="16"/>
      <c r="L160" s="16"/>
      <c r="M160" s="16"/>
      <c r="N160" s="16"/>
      <c r="O160" s="16"/>
      <c r="P160" s="16"/>
      <c r="Q160" s="16"/>
      <c r="R160" s="18"/>
      <c r="S160" s="18"/>
      <c r="T160" s="18"/>
      <c r="U160" s="18"/>
      <c r="V160" s="18"/>
      <c r="W160" s="18"/>
      <c r="X160" s="18"/>
      <c r="Y160" s="17"/>
      <c r="Z160" s="18"/>
      <c r="AA160" s="18"/>
      <c r="AB160" s="18"/>
      <c r="AC160" s="18"/>
      <c r="AD160" s="18"/>
      <c r="AE160" s="18"/>
      <c r="AF160" s="18"/>
      <c r="AG160" s="18"/>
      <c r="AH160" s="18"/>
      <c r="AI160" s="18"/>
      <c r="AJ160" s="18"/>
      <c r="AK160" s="18"/>
      <c r="AL160" s="18"/>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row>
    <row r="161" spans="1:86">
      <c r="A161" s="18"/>
      <c r="B161" s="18"/>
      <c r="C161" s="18"/>
      <c r="D161" s="18"/>
      <c r="E161" s="18"/>
      <c r="F161" s="18"/>
      <c r="G161" s="16"/>
      <c r="H161" s="16"/>
      <c r="I161" s="16"/>
      <c r="J161" s="16"/>
      <c r="K161" s="16"/>
      <c r="L161" s="16"/>
      <c r="M161" s="16"/>
      <c r="N161" s="16"/>
      <c r="O161" s="16"/>
      <c r="P161" s="16"/>
      <c r="Q161" s="16"/>
      <c r="R161" s="18"/>
      <c r="S161" s="18"/>
      <c r="T161" s="18"/>
      <c r="U161" s="18"/>
      <c r="V161" s="18"/>
      <c r="W161" s="18"/>
      <c r="X161" s="18"/>
      <c r="Y161" s="17"/>
      <c r="Z161" s="18"/>
      <c r="AA161" s="18"/>
      <c r="AB161" s="18"/>
      <c r="AC161" s="18"/>
      <c r="AD161" s="18"/>
      <c r="AE161" s="18"/>
      <c r="AF161" s="18"/>
      <c r="AG161" s="18"/>
      <c r="AH161" s="18"/>
      <c r="AI161" s="18"/>
      <c r="AJ161" s="18"/>
      <c r="AK161" s="18"/>
      <c r="AL161" s="18"/>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row>
    <row r="162" spans="1:86">
      <c r="A162" s="18"/>
      <c r="B162" s="18"/>
      <c r="C162" s="18"/>
      <c r="D162" s="18"/>
      <c r="E162" s="18"/>
      <c r="F162" s="18"/>
      <c r="G162" s="16"/>
      <c r="H162" s="16"/>
      <c r="I162" s="16"/>
      <c r="J162" s="16"/>
      <c r="K162" s="16"/>
      <c r="L162" s="16"/>
      <c r="M162" s="16"/>
      <c r="N162" s="16"/>
      <c r="O162" s="16"/>
      <c r="P162" s="16"/>
      <c r="Q162" s="16"/>
      <c r="R162" s="18"/>
      <c r="S162" s="18"/>
      <c r="T162" s="18"/>
      <c r="U162" s="18"/>
      <c r="V162" s="18"/>
      <c r="W162" s="18"/>
      <c r="X162" s="18"/>
      <c r="Y162" s="17"/>
      <c r="Z162" s="18"/>
      <c r="AA162" s="18"/>
      <c r="AB162" s="18"/>
      <c r="AC162" s="18"/>
      <c r="AD162" s="18"/>
      <c r="AE162" s="18"/>
      <c r="AF162" s="18"/>
      <c r="AG162" s="18"/>
      <c r="AH162" s="18"/>
      <c r="AI162" s="18"/>
      <c r="AJ162" s="18"/>
      <c r="AK162" s="18"/>
      <c r="AL162" s="18"/>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row>
    <row r="163" spans="1:86">
      <c r="A163" s="18"/>
      <c r="B163" s="18"/>
      <c r="C163" s="18"/>
      <c r="D163" s="18"/>
      <c r="E163" s="18"/>
      <c r="F163" s="18"/>
      <c r="G163" s="16"/>
      <c r="H163" s="16"/>
      <c r="I163" s="16"/>
      <c r="J163" s="16"/>
      <c r="K163" s="16"/>
      <c r="L163" s="16"/>
      <c r="M163" s="16"/>
      <c r="N163" s="16"/>
      <c r="O163" s="16"/>
      <c r="P163" s="16"/>
      <c r="Q163" s="16"/>
      <c r="R163" s="18"/>
      <c r="S163" s="18"/>
      <c r="T163" s="18"/>
      <c r="U163" s="18"/>
      <c r="V163" s="18"/>
      <c r="W163" s="18"/>
      <c r="X163" s="18"/>
      <c r="Y163" s="17"/>
      <c r="Z163" s="18"/>
      <c r="AA163" s="18"/>
      <c r="AB163" s="18"/>
      <c r="AC163" s="18"/>
      <c r="AD163" s="18"/>
      <c r="AE163" s="18"/>
      <c r="AF163" s="18"/>
      <c r="AG163" s="18"/>
      <c r="AH163" s="18"/>
      <c r="AI163" s="18"/>
      <c r="AJ163" s="18"/>
      <c r="AK163" s="18"/>
      <c r="AL163" s="18"/>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row>
    <row r="164" spans="1:86">
      <c r="A164" s="18"/>
      <c r="B164" s="18"/>
      <c r="C164" s="18"/>
      <c r="D164" s="18"/>
      <c r="E164" s="18"/>
      <c r="F164" s="18"/>
      <c r="G164" s="16"/>
      <c r="H164" s="16"/>
      <c r="I164" s="16"/>
      <c r="J164" s="16"/>
      <c r="K164" s="16"/>
      <c r="L164" s="16"/>
      <c r="M164" s="16"/>
      <c r="N164" s="16"/>
      <c r="O164" s="16"/>
      <c r="P164" s="16"/>
      <c r="Q164" s="16"/>
      <c r="R164" s="18"/>
      <c r="S164" s="18"/>
      <c r="T164" s="18"/>
      <c r="U164" s="18"/>
      <c r="V164" s="18"/>
      <c r="W164" s="18"/>
      <c r="X164" s="18"/>
      <c r="Y164" s="17"/>
      <c r="Z164" s="18"/>
      <c r="AA164" s="18"/>
      <c r="AB164" s="18"/>
      <c r="AC164" s="18"/>
      <c r="AD164" s="18"/>
      <c r="AE164" s="18"/>
      <c r="AF164" s="18"/>
      <c r="AG164" s="18"/>
      <c r="AH164" s="18"/>
      <c r="AI164" s="18"/>
      <c r="AJ164" s="18"/>
      <c r="AK164" s="18"/>
      <c r="AL164" s="18"/>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row>
    <row r="165" spans="1:86">
      <c r="A165" s="18"/>
      <c r="B165" s="18"/>
      <c r="C165" s="18"/>
      <c r="D165" s="18"/>
      <c r="E165" s="18"/>
      <c r="F165" s="18"/>
      <c r="G165" s="16"/>
      <c r="H165" s="16"/>
      <c r="I165" s="16"/>
      <c r="J165" s="16"/>
      <c r="K165" s="16"/>
      <c r="L165" s="16"/>
      <c r="M165" s="16"/>
      <c r="N165" s="16"/>
      <c r="O165" s="16"/>
      <c r="P165" s="16"/>
      <c r="Q165" s="16"/>
      <c r="R165" s="18"/>
      <c r="S165" s="18"/>
      <c r="T165" s="18"/>
      <c r="U165" s="18"/>
      <c r="V165" s="18"/>
      <c r="W165" s="18"/>
      <c r="X165" s="18"/>
      <c r="Y165" s="17"/>
      <c r="Z165" s="18"/>
      <c r="AA165" s="18"/>
      <c r="AB165" s="18"/>
      <c r="AC165" s="18"/>
      <c r="AD165" s="18"/>
      <c r="AE165" s="18"/>
      <c r="AF165" s="18"/>
      <c r="AG165" s="18"/>
      <c r="AH165" s="18"/>
      <c r="AI165" s="18"/>
      <c r="AJ165" s="18"/>
      <c r="AK165" s="18"/>
      <c r="AL165" s="18"/>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row>
    <row r="166" spans="1:86">
      <c r="A166" s="18"/>
      <c r="B166" s="18"/>
      <c r="C166" s="18"/>
      <c r="D166" s="18"/>
      <c r="E166" s="18"/>
      <c r="F166" s="18"/>
      <c r="G166" s="16"/>
      <c r="H166" s="16"/>
      <c r="I166" s="16"/>
      <c r="J166" s="16"/>
      <c r="K166" s="16"/>
      <c r="L166" s="16"/>
      <c r="M166" s="16"/>
      <c r="N166" s="16"/>
      <c r="O166" s="16"/>
      <c r="P166" s="16"/>
      <c r="Q166" s="16"/>
      <c r="R166" s="18"/>
      <c r="S166" s="18"/>
      <c r="T166" s="18"/>
      <c r="U166" s="18"/>
      <c r="V166" s="18"/>
      <c r="W166" s="18"/>
      <c r="X166" s="18"/>
      <c r="Y166" s="17"/>
      <c r="Z166" s="18"/>
      <c r="AA166" s="18"/>
      <c r="AB166" s="18"/>
      <c r="AC166" s="18"/>
      <c r="AD166" s="18"/>
      <c r="AE166" s="18"/>
      <c r="AF166" s="18"/>
      <c r="AG166" s="18"/>
      <c r="AH166" s="18"/>
      <c r="AI166" s="18"/>
      <c r="AJ166" s="18"/>
      <c r="AK166" s="18"/>
      <c r="AL166" s="18"/>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row>
    <row r="167" spans="1:86">
      <c r="A167" s="18"/>
      <c r="B167" s="18"/>
      <c r="C167" s="18"/>
      <c r="D167" s="18"/>
      <c r="E167" s="18"/>
      <c r="F167" s="18"/>
      <c r="G167" s="16"/>
      <c r="H167" s="16"/>
      <c r="I167" s="16"/>
      <c r="J167" s="16"/>
      <c r="K167" s="16"/>
      <c r="L167" s="16"/>
      <c r="M167" s="16"/>
      <c r="N167" s="16"/>
      <c r="O167" s="16"/>
      <c r="P167" s="16"/>
      <c r="Q167" s="16"/>
      <c r="R167" s="18"/>
      <c r="S167" s="18"/>
      <c r="T167" s="18"/>
      <c r="U167" s="18"/>
      <c r="V167" s="18"/>
      <c r="W167" s="18"/>
      <c r="X167" s="18"/>
      <c r="Y167" s="17"/>
      <c r="Z167" s="18"/>
      <c r="AA167" s="18"/>
      <c r="AB167" s="18"/>
      <c r="AC167" s="18"/>
      <c r="AD167" s="18"/>
      <c r="AE167" s="18"/>
      <c r="AF167" s="18"/>
      <c r="AG167" s="18"/>
      <c r="AH167" s="18"/>
      <c r="AI167" s="18"/>
      <c r="AJ167" s="18"/>
      <c r="AK167" s="18"/>
      <c r="AL167" s="18"/>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row>
    <row r="168" spans="1:86">
      <c r="A168" s="18"/>
      <c r="B168" s="18"/>
      <c r="C168" s="18"/>
      <c r="D168" s="18"/>
      <c r="E168" s="18"/>
      <c r="F168" s="18"/>
      <c r="G168" s="16"/>
      <c r="H168" s="16"/>
      <c r="I168" s="16"/>
      <c r="J168" s="16"/>
      <c r="K168" s="16"/>
      <c r="L168" s="16"/>
      <c r="M168" s="16"/>
      <c r="N168" s="16"/>
      <c r="O168" s="16"/>
      <c r="P168" s="16"/>
      <c r="Q168" s="16"/>
      <c r="R168" s="18"/>
      <c r="S168" s="18"/>
      <c r="T168" s="18"/>
      <c r="U168" s="18"/>
      <c r="V168" s="18"/>
      <c r="W168" s="18"/>
      <c r="X168" s="18"/>
      <c r="Y168" s="17"/>
      <c r="Z168" s="18"/>
      <c r="AA168" s="18"/>
      <c r="AB168" s="18"/>
      <c r="AC168" s="18"/>
      <c r="AD168" s="18"/>
      <c r="AE168" s="18"/>
      <c r="AF168" s="18"/>
      <c r="AG168" s="18"/>
      <c r="AH168" s="18"/>
      <c r="AI168" s="18"/>
      <c r="AJ168" s="18"/>
      <c r="AK168" s="18"/>
      <c r="AL168" s="18"/>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row>
    <row r="169" spans="1:86">
      <c r="A169" s="18"/>
      <c r="B169" s="18"/>
      <c r="C169" s="18"/>
      <c r="D169" s="18"/>
      <c r="E169" s="18"/>
      <c r="F169" s="18"/>
      <c r="G169" s="16"/>
      <c r="H169" s="16"/>
      <c r="I169" s="16"/>
      <c r="J169" s="16"/>
      <c r="K169" s="16"/>
      <c r="L169" s="16"/>
      <c r="M169" s="16"/>
      <c r="N169" s="16"/>
      <c r="O169" s="16"/>
      <c r="P169" s="16"/>
      <c r="Q169" s="16"/>
      <c r="R169" s="18"/>
      <c r="S169" s="18"/>
      <c r="T169" s="18"/>
      <c r="U169" s="18"/>
      <c r="V169" s="18"/>
      <c r="W169" s="18"/>
      <c r="X169" s="18"/>
      <c r="Y169" s="17"/>
      <c r="Z169" s="18"/>
      <c r="AA169" s="18"/>
      <c r="AB169" s="18"/>
      <c r="AC169" s="18"/>
      <c r="AD169" s="18"/>
      <c r="AE169" s="18"/>
      <c r="AF169" s="18"/>
      <c r="AG169" s="18"/>
      <c r="AH169" s="18"/>
      <c r="AI169" s="18"/>
      <c r="AJ169" s="18"/>
      <c r="AK169" s="18"/>
      <c r="AL169" s="18"/>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row>
    <row r="170" spans="1:86">
      <c r="A170" s="18"/>
      <c r="B170" s="18"/>
      <c r="C170" s="18"/>
      <c r="D170" s="18"/>
      <c r="E170" s="18"/>
      <c r="F170" s="18"/>
      <c r="G170" s="16"/>
      <c r="H170" s="16"/>
      <c r="I170" s="16"/>
      <c r="J170" s="16"/>
      <c r="K170" s="16"/>
      <c r="L170" s="16"/>
      <c r="M170" s="16"/>
      <c r="N170" s="16"/>
      <c r="O170" s="16"/>
      <c r="P170" s="16"/>
      <c r="Q170" s="16"/>
      <c r="R170" s="18"/>
      <c r="S170" s="18"/>
      <c r="T170" s="18"/>
      <c r="U170" s="18"/>
      <c r="V170" s="18"/>
      <c r="W170" s="18"/>
      <c r="X170" s="18"/>
      <c r="Y170" s="17"/>
      <c r="Z170" s="18"/>
      <c r="AA170" s="18"/>
      <c r="AB170" s="18"/>
      <c r="AC170" s="18"/>
      <c r="AD170" s="18"/>
      <c r="AE170" s="18"/>
      <c r="AF170" s="18"/>
      <c r="AG170" s="18"/>
      <c r="AH170" s="18"/>
      <c r="AI170" s="18"/>
      <c r="AJ170" s="18"/>
      <c r="AK170" s="18"/>
      <c r="AL170" s="18"/>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row>
    <row r="171" spans="1:86">
      <c r="A171" s="18"/>
      <c r="B171" s="18"/>
      <c r="C171" s="18"/>
      <c r="D171" s="18"/>
      <c r="E171" s="18"/>
      <c r="F171" s="18"/>
      <c r="G171" s="16"/>
      <c r="H171" s="16"/>
      <c r="I171" s="16"/>
      <c r="J171" s="16"/>
      <c r="K171" s="16"/>
      <c r="L171" s="16"/>
      <c r="M171" s="16"/>
      <c r="N171" s="16"/>
      <c r="O171" s="16"/>
      <c r="P171" s="16"/>
      <c r="Q171" s="16"/>
      <c r="R171" s="18"/>
      <c r="S171" s="18"/>
      <c r="T171" s="18"/>
      <c r="U171" s="18"/>
      <c r="V171" s="18"/>
      <c r="W171" s="18"/>
      <c r="X171" s="18"/>
      <c r="Y171" s="17"/>
      <c r="Z171" s="18"/>
      <c r="AA171" s="18"/>
      <c r="AB171" s="18"/>
      <c r="AC171" s="18"/>
      <c r="AD171" s="18"/>
      <c r="AE171" s="18"/>
      <c r="AF171" s="18"/>
      <c r="AG171" s="18"/>
      <c r="AH171" s="18"/>
      <c r="AI171" s="18"/>
      <c r="AJ171" s="18"/>
      <c r="AK171" s="18"/>
      <c r="AL171" s="18"/>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row>
    <row r="172" spans="1:86">
      <c r="A172" s="18"/>
      <c r="B172" s="18"/>
      <c r="C172" s="18"/>
      <c r="D172" s="18"/>
      <c r="E172" s="18"/>
      <c r="F172" s="18"/>
      <c r="G172" s="16"/>
      <c r="H172" s="16"/>
      <c r="I172" s="16"/>
      <c r="J172" s="16"/>
      <c r="K172" s="16"/>
      <c r="L172" s="16"/>
      <c r="M172" s="16"/>
      <c r="N172" s="16"/>
      <c r="O172" s="16"/>
      <c r="P172" s="16"/>
      <c r="Q172" s="16"/>
      <c r="R172" s="18"/>
      <c r="S172" s="18"/>
      <c r="T172" s="18"/>
      <c r="U172" s="18"/>
      <c r="V172" s="18"/>
      <c r="W172" s="18"/>
      <c r="X172" s="18"/>
      <c r="Y172" s="17"/>
      <c r="Z172" s="18"/>
      <c r="AA172" s="18"/>
      <c r="AB172" s="18"/>
      <c r="AC172" s="18"/>
      <c r="AD172" s="18"/>
      <c r="AE172" s="18"/>
      <c r="AF172" s="18"/>
      <c r="AG172" s="18"/>
      <c r="AH172" s="18"/>
      <c r="AI172" s="18"/>
      <c r="AJ172" s="18"/>
      <c r="AK172" s="18"/>
      <c r="AL172" s="18"/>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row>
    <row r="173" spans="1:86">
      <c r="A173" s="18"/>
      <c r="B173" s="18"/>
      <c r="C173" s="18"/>
      <c r="D173" s="18"/>
      <c r="E173" s="18"/>
      <c r="F173" s="18"/>
      <c r="G173" s="16"/>
      <c r="H173" s="16"/>
      <c r="I173" s="16"/>
      <c r="J173" s="16"/>
      <c r="K173" s="16"/>
      <c r="L173" s="16"/>
      <c r="M173" s="16"/>
      <c r="N173" s="16"/>
      <c r="O173" s="16"/>
      <c r="P173" s="16"/>
      <c r="Q173" s="16"/>
      <c r="R173" s="18"/>
      <c r="S173" s="18"/>
      <c r="T173" s="18"/>
      <c r="U173" s="18"/>
      <c r="V173" s="18"/>
      <c r="W173" s="18"/>
      <c r="X173" s="18"/>
      <c r="Y173" s="17"/>
      <c r="Z173" s="18"/>
      <c r="AA173" s="18"/>
      <c r="AB173" s="18"/>
      <c r="AC173" s="18"/>
      <c r="AD173" s="18"/>
      <c r="AE173" s="18"/>
      <c r="AF173" s="18"/>
      <c r="AG173" s="18"/>
      <c r="AH173" s="18"/>
      <c r="AI173" s="18"/>
      <c r="AJ173" s="18"/>
      <c r="AK173" s="18"/>
      <c r="AL173" s="18"/>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row>
    <row r="174" spans="1:86">
      <c r="A174" s="18"/>
      <c r="B174" s="18"/>
      <c r="C174" s="18"/>
      <c r="D174" s="18"/>
      <c r="E174" s="18"/>
      <c r="F174" s="18"/>
      <c r="G174" s="16"/>
      <c r="H174" s="16"/>
      <c r="I174" s="16"/>
      <c r="J174" s="16"/>
      <c r="K174" s="16"/>
      <c r="L174" s="16"/>
      <c r="M174" s="16"/>
      <c r="N174" s="16"/>
      <c r="O174" s="16"/>
      <c r="P174" s="16"/>
      <c r="Q174" s="16"/>
      <c r="R174" s="18"/>
      <c r="S174" s="18"/>
      <c r="T174" s="18"/>
      <c r="U174" s="18"/>
      <c r="V174" s="18"/>
      <c r="W174" s="18"/>
      <c r="X174" s="18"/>
      <c r="Y174" s="17"/>
      <c r="Z174" s="18"/>
      <c r="AA174" s="18"/>
      <c r="AB174" s="18"/>
      <c r="AC174" s="18"/>
      <c r="AD174" s="18"/>
      <c r="AE174" s="18"/>
      <c r="AF174" s="18"/>
      <c r="AG174" s="18"/>
      <c r="AH174" s="18"/>
      <c r="AI174" s="18"/>
      <c r="AJ174" s="18"/>
      <c r="AK174" s="18"/>
      <c r="AL174" s="18"/>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row>
    <row r="175" spans="1:86">
      <c r="A175" s="18"/>
      <c r="B175" s="18"/>
      <c r="C175" s="18"/>
      <c r="D175" s="18"/>
      <c r="E175" s="18"/>
      <c r="F175" s="18"/>
      <c r="G175" s="16"/>
      <c r="H175" s="16"/>
      <c r="I175" s="16"/>
      <c r="J175" s="16"/>
      <c r="K175" s="16"/>
      <c r="L175" s="16"/>
      <c r="M175" s="16"/>
      <c r="N175" s="16"/>
      <c r="O175" s="16"/>
      <c r="P175" s="16"/>
      <c r="Q175" s="16"/>
      <c r="R175" s="18"/>
      <c r="S175" s="18"/>
      <c r="T175" s="18"/>
      <c r="U175" s="18"/>
      <c r="V175" s="18"/>
      <c r="W175" s="18"/>
      <c r="X175" s="18"/>
      <c r="Y175" s="17"/>
      <c r="Z175" s="18"/>
      <c r="AA175" s="18"/>
      <c r="AB175" s="18"/>
      <c r="AC175" s="18"/>
      <c r="AD175" s="18"/>
      <c r="AE175" s="18"/>
      <c r="AF175" s="18"/>
      <c r="AG175" s="18"/>
      <c r="AH175" s="18"/>
      <c r="AI175" s="18"/>
      <c r="AJ175" s="18"/>
      <c r="AK175" s="18"/>
      <c r="AL175" s="18"/>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row>
    <row r="176" spans="1:86">
      <c r="A176" s="18"/>
      <c r="B176" s="18"/>
      <c r="C176" s="18"/>
      <c r="D176" s="18"/>
      <c r="E176" s="18"/>
      <c r="F176" s="18"/>
      <c r="G176" s="16"/>
      <c r="H176" s="16"/>
      <c r="I176" s="16"/>
      <c r="J176" s="16"/>
      <c r="K176" s="16"/>
      <c r="L176" s="16"/>
      <c r="M176" s="16"/>
      <c r="N176" s="16"/>
      <c r="O176" s="16"/>
      <c r="P176" s="16"/>
      <c r="Q176" s="16"/>
      <c r="R176" s="18"/>
      <c r="S176" s="18"/>
      <c r="T176" s="18"/>
      <c r="U176" s="18"/>
      <c r="V176" s="18"/>
      <c r="W176" s="18"/>
      <c r="X176" s="18"/>
      <c r="Y176" s="17"/>
      <c r="Z176" s="18"/>
      <c r="AA176" s="18"/>
      <c r="AB176" s="18"/>
      <c r="AC176" s="18"/>
      <c r="AD176" s="18"/>
      <c r="AE176" s="18"/>
      <c r="AF176" s="18"/>
      <c r="AG176" s="18"/>
      <c r="AH176" s="18"/>
      <c r="AI176" s="18"/>
      <c r="AJ176" s="18"/>
      <c r="AK176" s="18"/>
      <c r="AL176" s="18"/>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row>
    <row r="177" spans="1:86">
      <c r="A177" s="18"/>
      <c r="B177" s="18"/>
      <c r="C177" s="18"/>
      <c r="D177" s="18"/>
      <c r="E177" s="18"/>
      <c r="F177" s="18"/>
      <c r="G177" s="16"/>
      <c r="H177" s="16"/>
      <c r="I177" s="16"/>
      <c r="J177" s="16"/>
      <c r="K177" s="16"/>
      <c r="L177" s="16"/>
      <c r="M177" s="16"/>
      <c r="N177" s="16"/>
      <c r="O177" s="16"/>
      <c r="P177" s="16"/>
      <c r="Q177" s="16"/>
      <c r="R177" s="18"/>
      <c r="S177" s="18"/>
      <c r="T177" s="18"/>
      <c r="U177" s="18"/>
      <c r="V177" s="18"/>
      <c r="W177" s="18"/>
      <c r="X177" s="18"/>
      <c r="Y177" s="17"/>
      <c r="Z177" s="18"/>
      <c r="AA177" s="18"/>
      <c r="AB177" s="18"/>
      <c r="AC177" s="18"/>
      <c r="AD177" s="18"/>
      <c r="AE177" s="18"/>
      <c r="AF177" s="18"/>
      <c r="AG177" s="18"/>
      <c r="AH177" s="18"/>
      <c r="AI177" s="18"/>
      <c r="AJ177" s="18"/>
      <c r="AK177" s="18"/>
      <c r="AL177" s="18"/>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row>
    <row r="178" spans="1:86">
      <c r="A178" s="18"/>
      <c r="B178" s="18"/>
      <c r="C178" s="18"/>
      <c r="D178" s="18"/>
      <c r="E178" s="18"/>
      <c r="F178" s="18"/>
      <c r="G178" s="16"/>
      <c r="H178" s="16"/>
      <c r="I178" s="16"/>
      <c r="J178" s="16"/>
      <c r="K178" s="16"/>
      <c r="L178" s="16"/>
      <c r="M178" s="16"/>
      <c r="N178" s="16"/>
      <c r="O178" s="16"/>
      <c r="P178" s="16"/>
      <c r="Q178" s="16"/>
      <c r="R178" s="18"/>
      <c r="S178" s="18"/>
      <c r="T178" s="18"/>
      <c r="U178" s="18"/>
      <c r="V178" s="18"/>
      <c r="W178" s="18"/>
      <c r="X178" s="18"/>
      <c r="Y178" s="17"/>
      <c r="Z178" s="18"/>
      <c r="AA178" s="18"/>
      <c r="AB178" s="18"/>
      <c r="AC178" s="18"/>
      <c r="AD178" s="18"/>
      <c r="AE178" s="18"/>
      <c r="AF178" s="18"/>
      <c r="AG178" s="18"/>
      <c r="AH178" s="18"/>
      <c r="AI178" s="18"/>
      <c r="AJ178" s="18"/>
      <c r="AK178" s="18"/>
      <c r="AL178" s="18"/>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row>
    <row r="179" spans="1:86">
      <c r="A179" s="18"/>
      <c r="B179" s="18"/>
      <c r="C179" s="18"/>
      <c r="D179" s="18"/>
      <c r="E179" s="18"/>
      <c r="F179" s="18"/>
      <c r="G179" s="16"/>
      <c r="H179" s="16"/>
      <c r="I179" s="16"/>
      <c r="J179" s="16"/>
      <c r="K179" s="16"/>
      <c r="L179" s="16"/>
      <c r="M179" s="16"/>
      <c r="N179" s="16"/>
      <c r="O179" s="16"/>
      <c r="P179" s="16"/>
      <c r="Q179" s="16"/>
      <c r="R179" s="18"/>
      <c r="S179" s="18"/>
      <c r="T179" s="18"/>
      <c r="U179" s="18"/>
      <c r="V179" s="18"/>
      <c r="W179" s="18"/>
      <c r="X179" s="18"/>
      <c r="Y179" s="17"/>
      <c r="Z179" s="18"/>
      <c r="AA179" s="18"/>
      <c r="AB179" s="18"/>
      <c r="AC179" s="18"/>
      <c r="AD179" s="18"/>
      <c r="AE179" s="18"/>
      <c r="AF179" s="18"/>
      <c r="AG179" s="18"/>
      <c r="AH179" s="18"/>
      <c r="AI179" s="18"/>
      <c r="AJ179" s="18"/>
      <c r="AK179" s="18"/>
      <c r="AL179" s="18"/>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row>
    <row r="180" spans="1:86">
      <c r="A180" s="18"/>
      <c r="B180" s="18"/>
      <c r="C180" s="18"/>
      <c r="D180" s="18"/>
      <c r="E180" s="18"/>
      <c r="F180" s="18"/>
      <c r="G180" s="16"/>
      <c r="H180" s="16"/>
      <c r="I180" s="16"/>
      <c r="J180" s="16"/>
      <c r="K180" s="16"/>
      <c r="L180" s="16"/>
      <c r="M180" s="16"/>
      <c r="N180" s="16"/>
      <c r="O180" s="16"/>
      <c r="P180" s="16"/>
      <c r="Q180" s="16"/>
      <c r="R180" s="18"/>
      <c r="S180" s="18"/>
      <c r="T180" s="18"/>
      <c r="U180" s="18"/>
      <c r="V180" s="18"/>
      <c r="W180" s="18"/>
      <c r="X180" s="18"/>
      <c r="Y180" s="17"/>
      <c r="Z180" s="18"/>
      <c r="AA180" s="18"/>
      <c r="AB180" s="18"/>
      <c r="AC180" s="18"/>
      <c r="AD180" s="18"/>
      <c r="AE180" s="18"/>
      <c r="AF180" s="18"/>
      <c r="AG180" s="18"/>
      <c r="AH180" s="18"/>
      <c r="AI180" s="18"/>
      <c r="AJ180" s="18"/>
      <c r="AK180" s="18"/>
      <c r="AL180" s="18"/>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row>
    <row r="181" spans="1:86">
      <c r="A181" s="18"/>
      <c r="B181" s="18"/>
      <c r="C181" s="18"/>
      <c r="D181" s="18"/>
      <c r="E181" s="18"/>
      <c r="F181" s="18"/>
      <c r="G181" s="16"/>
      <c r="H181" s="16"/>
      <c r="I181" s="16"/>
      <c r="J181" s="16"/>
      <c r="K181" s="16"/>
      <c r="L181" s="16"/>
      <c r="M181" s="16"/>
      <c r="N181" s="16"/>
      <c r="O181" s="16"/>
      <c r="P181" s="16"/>
      <c r="Q181" s="16"/>
      <c r="R181" s="18"/>
      <c r="S181" s="18"/>
      <c r="T181" s="18"/>
      <c r="U181" s="18"/>
      <c r="V181" s="18"/>
      <c r="W181" s="18"/>
      <c r="X181" s="18"/>
      <c r="Y181" s="17"/>
      <c r="Z181" s="18"/>
      <c r="AA181" s="18"/>
      <c r="AB181" s="18"/>
      <c r="AC181" s="18"/>
      <c r="AD181" s="18"/>
      <c r="AE181" s="18"/>
      <c r="AF181" s="18"/>
      <c r="AG181" s="18"/>
      <c r="AH181" s="18"/>
      <c r="AI181" s="18"/>
      <c r="AJ181" s="18"/>
      <c r="AK181" s="18"/>
      <c r="AL181" s="18"/>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row>
    <row r="182" spans="1:86">
      <c r="A182" s="18"/>
      <c r="B182" s="18"/>
      <c r="C182" s="18"/>
      <c r="D182" s="18"/>
      <c r="E182" s="18"/>
      <c r="F182" s="18"/>
      <c r="G182" s="16"/>
      <c r="H182" s="16"/>
      <c r="I182" s="16"/>
      <c r="J182" s="16"/>
      <c r="K182" s="16"/>
      <c r="L182" s="16"/>
      <c r="M182" s="16"/>
      <c r="N182" s="16"/>
      <c r="O182" s="16"/>
      <c r="P182" s="16"/>
      <c r="Q182" s="16"/>
      <c r="R182" s="18"/>
      <c r="S182" s="18"/>
      <c r="T182" s="18"/>
      <c r="U182" s="18"/>
      <c r="V182" s="18"/>
      <c r="W182" s="18"/>
      <c r="X182" s="18"/>
      <c r="Y182" s="17"/>
      <c r="Z182" s="18"/>
      <c r="AA182" s="18"/>
      <c r="AB182" s="18"/>
      <c r="AC182" s="18"/>
      <c r="AD182" s="18"/>
      <c r="AE182" s="18"/>
      <c r="AF182" s="18"/>
      <c r="AG182" s="18"/>
      <c r="AH182" s="18"/>
      <c r="AI182" s="18"/>
      <c r="AJ182" s="18"/>
      <c r="AK182" s="18"/>
      <c r="AL182" s="18"/>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row>
    <row r="183" spans="1:86">
      <c r="A183" s="18"/>
      <c r="B183" s="18"/>
      <c r="C183" s="18"/>
      <c r="D183" s="18"/>
      <c r="E183" s="18"/>
      <c r="F183" s="18"/>
      <c r="G183" s="16"/>
      <c r="H183" s="16"/>
      <c r="I183" s="16"/>
      <c r="J183" s="16"/>
      <c r="K183" s="16"/>
      <c r="L183" s="16"/>
      <c r="M183" s="16"/>
      <c r="N183" s="16"/>
      <c r="O183" s="16"/>
      <c r="P183" s="16"/>
      <c r="Q183" s="16"/>
      <c r="R183" s="18"/>
      <c r="S183" s="18"/>
      <c r="T183" s="18"/>
      <c r="U183" s="18"/>
      <c r="V183" s="18"/>
      <c r="W183" s="18"/>
      <c r="X183" s="18"/>
      <c r="Y183" s="17"/>
      <c r="Z183" s="18"/>
      <c r="AA183" s="18"/>
      <c r="AB183" s="18"/>
      <c r="AC183" s="18"/>
      <c r="AD183" s="18"/>
      <c r="AE183" s="18"/>
      <c r="AF183" s="18"/>
      <c r="AG183" s="18"/>
      <c r="AH183" s="18"/>
      <c r="AI183" s="18"/>
      <c r="AJ183" s="18"/>
      <c r="AK183" s="18"/>
      <c r="AL183" s="18"/>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row>
    <row r="184" spans="1:86">
      <c r="A184" s="18"/>
      <c r="B184" s="18"/>
      <c r="C184" s="18"/>
      <c r="D184" s="18"/>
      <c r="E184" s="18"/>
      <c r="F184" s="18"/>
      <c r="G184" s="16"/>
      <c r="H184" s="16"/>
      <c r="I184" s="16"/>
      <c r="J184" s="16"/>
      <c r="K184" s="16"/>
      <c r="L184" s="16"/>
      <c r="M184" s="16"/>
      <c r="N184" s="16"/>
      <c r="O184" s="16"/>
      <c r="P184" s="16"/>
      <c r="Q184" s="16"/>
      <c r="R184" s="18"/>
      <c r="S184" s="18"/>
      <c r="T184" s="18"/>
      <c r="U184" s="18"/>
      <c r="V184" s="18"/>
      <c r="W184" s="18"/>
      <c r="X184" s="18"/>
      <c r="Y184" s="17"/>
      <c r="Z184" s="18"/>
      <c r="AA184" s="18"/>
      <c r="AB184" s="18"/>
      <c r="AC184" s="18"/>
      <c r="AD184" s="18"/>
      <c r="AE184" s="18"/>
      <c r="AF184" s="18"/>
      <c r="AG184" s="18"/>
      <c r="AH184" s="18"/>
      <c r="AI184" s="18"/>
      <c r="AJ184" s="18"/>
      <c r="AK184" s="18"/>
      <c r="AL184" s="18"/>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row>
    <row r="185" spans="1:86">
      <c r="A185" s="18"/>
      <c r="B185" s="18"/>
      <c r="C185" s="18"/>
      <c r="D185" s="18"/>
      <c r="E185" s="18"/>
      <c r="F185" s="18"/>
      <c r="G185" s="16"/>
      <c r="H185" s="16"/>
      <c r="I185" s="16"/>
      <c r="J185" s="16"/>
      <c r="K185" s="16"/>
      <c r="L185" s="16"/>
      <c r="M185" s="16"/>
      <c r="N185" s="16"/>
      <c r="O185" s="16"/>
      <c r="P185" s="16"/>
      <c r="Q185" s="16"/>
      <c r="R185" s="18"/>
      <c r="S185" s="18"/>
      <c r="T185" s="18"/>
      <c r="U185" s="18"/>
      <c r="V185" s="18"/>
      <c r="W185" s="18"/>
      <c r="X185" s="18"/>
      <c r="Y185" s="17"/>
      <c r="Z185" s="18"/>
      <c r="AA185" s="18"/>
      <c r="AB185" s="18"/>
      <c r="AC185" s="18"/>
      <c r="AD185" s="18"/>
      <c r="AE185" s="18"/>
      <c r="AF185" s="18"/>
      <c r="AG185" s="18"/>
      <c r="AH185" s="18"/>
      <c r="AI185" s="18"/>
      <c r="AJ185" s="18"/>
      <c r="AK185" s="18"/>
      <c r="AL185" s="18"/>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row>
    <row r="186" spans="1:86">
      <c r="A186" s="18"/>
      <c r="B186" s="18"/>
      <c r="C186" s="18"/>
      <c r="D186" s="18"/>
      <c r="E186" s="18"/>
      <c r="F186" s="18"/>
      <c r="G186" s="16"/>
      <c r="H186" s="16"/>
      <c r="I186" s="16"/>
      <c r="J186" s="16"/>
      <c r="K186" s="16"/>
      <c r="L186" s="16"/>
      <c r="M186" s="16"/>
      <c r="N186" s="16"/>
      <c r="O186" s="16"/>
      <c r="P186" s="16"/>
      <c r="Q186" s="16"/>
      <c r="R186" s="18"/>
      <c r="S186" s="18"/>
      <c r="T186" s="18"/>
      <c r="U186" s="18"/>
      <c r="V186" s="18"/>
      <c r="W186" s="18"/>
      <c r="X186" s="18"/>
      <c r="Y186" s="17"/>
      <c r="Z186" s="18"/>
      <c r="AA186" s="18"/>
      <c r="AB186" s="18"/>
      <c r="AC186" s="18"/>
      <c r="AD186" s="18"/>
      <c r="AE186" s="18"/>
      <c r="AF186" s="18"/>
      <c r="AG186" s="18"/>
      <c r="AH186" s="18"/>
      <c r="AI186" s="18"/>
      <c r="AJ186" s="18"/>
      <c r="AK186" s="18"/>
      <c r="AL186" s="18"/>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row>
    <row r="187" spans="1:86">
      <c r="A187" s="18"/>
      <c r="B187" s="18"/>
      <c r="C187" s="18"/>
      <c r="D187" s="18"/>
      <c r="E187" s="18"/>
      <c r="F187" s="18"/>
      <c r="G187" s="16"/>
      <c r="H187" s="16"/>
      <c r="I187" s="16"/>
      <c r="J187" s="16"/>
      <c r="K187" s="16"/>
      <c r="L187" s="16"/>
      <c r="M187" s="16"/>
      <c r="N187" s="16"/>
      <c r="O187" s="16"/>
      <c r="P187" s="16"/>
      <c r="Q187" s="16"/>
      <c r="R187" s="18"/>
      <c r="S187" s="18"/>
      <c r="T187" s="18"/>
      <c r="U187" s="18"/>
      <c r="V187" s="18"/>
      <c r="W187" s="18"/>
      <c r="X187" s="18"/>
      <c r="Y187" s="17"/>
      <c r="Z187" s="18"/>
      <c r="AA187" s="18"/>
      <c r="AB187" s="18"/>
      <c r="AC187" s="18"/>
      <c r="AD187" s="18"/>
      <c r="AE187" s="18"/>
      <c r="AF187" s="18"/>
      <c r="AG187" s="18"/>
      <c r="AH187" s="18"/>
      <c r="AI187" s="18"/>
      <c r="AJ187" s="18"/>
      <c r="AK187" s="18"/>
      <c r="AL187" s="18"/>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row>
    <row r="188" spans="1:86">
      <c r="A188" s="18"/>
      <c r="B188" s="18"/>
      <c r="C188" s="18"/>
      <c r="D188" s="18"/>
      <c r="E188" s="18"/>
      <c r="F188" s="18"/>
      <c r="G188" s="16"/>
      <c r="H188" s="16"/>
      <c r="I188" s="16"/>
      <c r="J188" s="16"/>
      <c r="K188" s="16"/>
      <c r="L188" s="16"/>
      <c r="M188" s="16"/>
      <c r="N188" s="16"/>
      <c r="O188" s="16"/>
      <c r="P188" s="16"/>
      <c r="Q188" s="16"/>
      <c r="R188" s="18"/>
      <c r="S188" s="18"/>
      <c r="T188" s="18"/>
      <c r="U188" s="18"/>
      <c r="V188" s="18"/>
      <c r="W188" s="18"/>
      <c r="X188" s="18"/>
      <c r="Y188" s="17"/>
      <c r="Z188" s="18"/>
      <c r="AA188" s="18"/>
      <c r="AB188" s="18"/>
      <c r="AC188" s="18"/>
      <c r="AD188" s="18"/>
      <c r="AE188" s="18"/>
      <c r="AF188" s="18"/>
      <c r="AG188" s="18"/>
      <c r="AH188" s="18"/>
      <c r="AI188" s="18"/>
      <c r="AJ188" s="18"/>
      <c r="AK188" s="18"/>
      <c r="AL188" s="18"/>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row>
    <row r="189" spans="1:86">
      <c r="A189" s="18"/>
      <c r="B189" s="18"/>
      <c r="C189" s="18"/>
      <c r="D189" s="18"/>
      <c r="E189" s="18"/>
      <c r="F189" s="18"/>
      <c r="G189" s="16"/>
      <c r="H189" s="16"/>
      <c r="I189" s="16"/>
      <c r="J189" s="16"/>
      <c r="K189" s="16"/>
      <c r="L189" s="16"/>
      <c r="M189" s="16"/>
      <c r="N189" s="16"/>
      <c r="O189" s="16"/>
      <c r="P189" s="16"/>
      <c r="Q189" s="16"/>
      <c r="R189" s="18"/>
      <c r="S189" s="18"/>
      <c r="T189" s="18"/>
      <c r="U189" s="18"/>
      <c r="V189" s="18"/>
      <c r="W189" s="18"/>
      <c r="X189" s="18"/>
      <c r="Y189" s="17"/>
      <c r="Z189" s="18"/>
      <c r="AA189" s="18"/>
      <c r="AB189" s="18"/>
      <c r="AC189" s="18"/>
      <c r="AD189" s="18"/>
      <c r="AE189" s="18"/>
      <c r="AF189" s="18"/>
      <c r="AG189" s="18"/>
      <c r="AH189" s="18"/>
      <c r="AI189" s="18"/>
      <c r="AJ189" s="18"/>
      <c r="AK189" s="18"/>
      <c r="AL189" s="18"/>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row>
    <row r="190" spans="1:86">
      <c r="A190" s="18"/>
      <c r="B190" s="18"/>
      <c r="C190" s="18"/>
      <c r="D190" s="18"/>
      <c r="E190" s="18"/>
      <c r="F190" s="18"/>
      <c r="G190" s="16"/>
      <c r="H190" s="16"/>
      <c r="I190" s="16"/>
      <c r="J190" s="16"/>
      <c r="K190" s="16"/>
      <c r="L190" s="16"/>
      <c r="M190" s="16"/>
      <c r="N190" s="16"/>
      <c r="O190" s="16"/>
      <c r="P190" s="16"/>
      <c r="Q190" s="16"/>
      <c r="R190" s="18"/>
      <c r="S190" s="18"/>
      <c r="T190" s="18"/>
      <c r="U190" s="18"/>
      <c r="V190" s="18"/>
      <c r="W190" s="18"/>
      <c r="X190" s="18"/>
      <c r="Y190" s="17"/>
      <c r="Z190" s="18"/>
      <c r="AA190" s="18"/>
      <c r="AB190" s="18"/>
      <c r="AC190" s="18"/>
      <c r="AD190" s="18"/>
      <c r="AE190" s="18"/>
      <c r="AF190" s="18"/>
      <c r="AG190" s="18"/>
      <c r="AH190" s="18"/>
      <c r="AI190" s="18"/>
      <c r="AJ190" s="18"/>
      <c r="AK190" s="18"/>
      <c r="AL190" s="18"/>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row>
    <row r="191" spans="1:86">
      <c r="A191" s="18"/>
      <c r="B191" s="18"/>
      <c r="C191" s="18"/>
      <c r="D191" s="18"/>
      <c r="E191" s="18"/>
      <c r="F191" s="18"/>
      <c r="G191" s="16"/>
      <c r="H191" s="16"/>
      <c r="I191" s="16"/>
      <c r="J191" s="16"/>
      <c r="K191" s="16"/>
      <c r="L191" s="16"/>
      <c r="M191" s="16"/>
      <c r="N191" s="16"/>
      <c r="O191" s="16"/>
      <c r="P191" s="16"/>
      <c r="Q191" s="16"/>
      <c r="R191" s="18"/>
      <c r="S191" s="18"/>
      <c r="T191" s="18"/>
      <c r="U191" s="18"/>
      <c r="V191" s="18"/>
      <c r="W191" s="18"/>
      <c r="X191" s="18"/>
      <c r="Y191" s="17"/>
      <c r="Z191" s="18"/>
      <c r="AA191" s="18"/>
      <c r="AB191" s="18"/>
      <c r="AC191" s="18"/>
      <c r="AD191" s="18"/>
      <c r="AE191" s="18"/>
      <c r="AF191" s="18"/>
      <c r="AG191" s="18"/>
      <c r="AH191" s="18"/>
      <c r="AI191" s="18"/>
      <c r="AJ191" s="18"/>
      <c r="AK191" s="18"/>
      <c r="AL191" s="18"/>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row>
    <row r="192" spans="1:86">
      <c r="A192" s="18"/>
      <c r="B192" s="18"/>
      <c r="C192" s="18"/>
      <c r="D192" s="18"/>
      <c r="E192" s="18"/>
      <c r="F192" s="18"/>
      <c r="G192" s="16"/>
      <c r="H192" s="16"/>
      <c r="I192" s="16"/>
      <c r="J192" s="16"/>
      <c r="K192" s="16"/>
      <c r="L192" s="16"/>
      <c r="M192" s="16"/>
      <c r="N192" s="16"/>
      <c r="O192" s="16"/>
      <c r="P192" s="16"/>
      <c r="Q192" s="16"/>
      <c r="R192" s="18"/>
      <c r="S192" s="18"/>
      <c r="T192" s="18"/>
      <c r="U192" s="18"/>
      <c r="V192" s="18"/>
      <c r="W192" s="18"/>
      <c r="X192" s="18"/>
      <c r="Y192" s="17"/>
      <c r="Z192" s="18"/>
      <c r="AA192" s="18"/>
      <c r="AB192" s="18"/>
      <c r="AC192" s="18"/>
      <c r="AD192" s="18"/>
      <c r="AE192" s="18"/>
      <c r="AF192" s="18"/>
      <c r="AG192" s="18"/>
      <c r="AH192" s="18"/>
      <c r="AI192" s="18"/>
      <c r="AJ192" s="18"/>
      <c r="AK192" s="18"/>
      <c r="AL192" s="18"/>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row>
    <row r="193" spans="1:86">
      <c r="A193" s="18"/>
      <c r="B193" s="18"/>
      <c r="C193" s="18"/>
      <c r="D193" s="18"/>
      <c r="E193" s="18"/>
      <c r="F193" s="18"/>
      <c r="G193" s="16"/>
      <c r="H193" s="16"/>
      <c r="I193" s="16"/>
      <c r="J193" s="16"/>
      <c r="K193" s="16"/>
      <c r="L193" s="16"/>
      <c r="M193" s="16"/>
      <c r="N193" s="16"/>
      <c r="O193" s="16"/>
      <c r="P193" s="16"/>
      <c r="Q193" s="16"/>
      <c r="R193" s="18"/>
      <c r="S193" s="18"/>
      <c r="T193" s="18"/>
      <c r="U193" s="18"/>
      <c r="V193" s="18"/>
      <c r="W193" s="18"/>
      <c r="X193" s="18"/>
      <c r="Y193" s="17"/>
      <c r="Z193" s="18"/>
      <c r="AA193" s="18"/>
      <c r="AB193" s="18"/>
      <c r="AC193" s="18"/>
      <c r="AD193" s="18"/>
      <c r="AE193" s="18"/>
      <c r="AF193" s="18"/>
      <c r="AG193" s="18"/>
      <c r="AH193" s="18"/>
      <c r="AI193" s="18"/>
      <c r="AJ193" s="18"/>
      <c r="AK193" s="18"/>
      <c r="AL193" s="18"/>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row>
    <row r="194" spans="1:86">
      <c r="A194" s="18"/>
      <c r="B194" s="18"/>
      <c r="C194" s="18"/>
      <c r="D194" s="18"/>
      <c r="E194" s="18"/>
      <c r="F194" s="18"/>
      <c r="G194" s="16"/>
      <c r="H194" s="16"/>
      <c r="I194" s="16"/>
      <c r="J194" s="16"/>
      <c r="K194" s="16"/>
      <c r="L194" s="16"/>
      <c r="M194" s="16"/>
      <c r="N194" s="16"/>
      <c r="O194" s="16"/>
      <c r="P194" s="16"/>
      <c r="Q194" s="16"/>
      <c r="R194" s="18"/>
      <c r="S194" s="18"/>
      <c r="T194" s="18"/>
      <c r="U194" s="18"/>
      <c r="V194" s="18"/>
      <c r="W194" s="18"/>
      <c r="X194" s="18"/>
      <c r="Y194" s="17"/>
      <c r="Z194" s="18"/>
      <c r="AA194" s="18"/>
      <c r="AB194" s="18"/>
      <c r="AC194" s="18"/>
      <c r="AD194" s="18"/>
      <c r="AE194" s="18"/>
      <c r="AF194" s="18"/>
      <c r="AG194" s="18"/>
      <c r="AH194" s="18"/>
      <c r="AI194" s="18"/>
      <c r="AJ194" s="18"/>
      <c r="AK194" s="18"/>
      <c r="AL194" s="18"/>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row>
    <row r="195" spans="1:86">
      <c r="A195" s="18"/>
      <c r="B195" s="18"/>
      <c r="C195" s="18"/>
      <c r="D195" s="18"/>
      <c r="E195" s="18"/>
      <c r="F195" s="18"/>
      <c r="G195" s="16"/>
      <c r="H195" s="16"/>
      <c r="I195" s="16"/>
      <c r="J195" s="16"/>
      <c r="K195" s="16"/>
      <c r="L195" s="16"/>
      <c r="M195" s="16"/>
      <c r="N195" s="16"/>
      <c r="O195" s="16"/>
      <c r="P195" s="16"/>
      <c r="Q195" s="16"/>
      <c r="R195" s="18"/>
      <c r="S195" s="18"/>
      <c r="T195" s="18"/>
      <c r="U195" s="18"/>
      <c r="V195" s="18"/>
      <c r="W195" s="18"/>
      <c r="X195" s="18"/>
      <c r="Y195" s="17"/>
      <c r="Z195" s="18"/>
      <c r="AA195" s="18"/>
      <c r="AB195" s="18"/>
      <c r="AC195" s="18"/>
      <c r="AD195" s="18"/>
      <c r="AE195" s="18"/>
      <c r="AF195" s="18"/>
      <c r="AG195" s="18"/>
      <c r="AH195" s="18"/>
      <c r="AI195" s="18"/>
      <c r="AJ195" s="18"/>
      <c r="AK195" s="18"/>
      <c r="AL195" s="18"/>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row>
    <row r="196" spans="1:86">
      <c r="A196" s="18"/>
      <c r="B196" s="18"/>
      <c r="C196" s="18"/>
      <c r="D196" s="18"/>
      <c r="E196" s="18"/>
      <c r="F196" s="18"/>
      <c r="G196" s="16"/>
      <c r="H196" s="16"/>
      <c r="I196" s="16"/>
      <c r="J196" s="16"/>
      <c r="K196" s="16"/>
      <c r="L196" s="16"/>
      <c r="M196" s="16"/>
      <c r="N196" s="16"/>
      <c r="O196" s="16"/>
      <c r="P196" s="16"/>
      <c r="Q196" s="16"/>
      <c r="R196" s="18"/>
      <c r="S196" s="18"/>
      <c r="T196" s="18"/>
      <c r="U196" s="18"/>
      <c r="V196" s="18"/>
      <c r="W196" s="18"/>
      <c r="X196" s="18"/>
      <c r="Y196" s="17"/>
      <c r="Z196" s="18"/>
      <c r="AA196" s="18"/>
      <c r="AB196" s="18"/>
      <c r="AC196" s="18"/>
      <c r="AD196" s="18"/>
      <c r="AE196" s="18"/>
      <c r="AF196" s="18"/>
      <c r="AG196" s="18"/>
      <c r="AH196" s="18"/>
      <c r="AI196" s="18"/>
      <c r="AJ196" s="18"/>
      <c r="AK196" s="18"/>
      <c r="AL196" s="18"/>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row>
    <row r="197" spans="1:86">
      <c r="A197" s="18"/>
      <c r="B197" s="18"/>
      <c r="C197" s="18"/>
      <c r="D197" s="18"/>
      <c r="E197" s="18"/>
      <c r="F197" s="18"/>
      <c r="G197" s="16"/>
      <c r="H197" s="16"/>
      <c r="I197" s="16"/>
      <c r="J197" s="16"/>
      <c r="K197" s="16"/>
      <c r="L197" s="16"/>
      <c r="M197" s="16"/>
      <c r="N197" s="16"/>
      <c r="O197" s="16"/>
      <c r="P197" s="16"/>
      <c r="Q197" s="16"/>
      <c r="R197" s="18"/>
      <c r="S197" s="18"/>
      <c r="T197" s="18"/>
      <c r="U197" s="18"/>
      <c r="V197" s="18"/>
      <c r="W197" s="18"/>
      <c r="X197" s="18"/>
      <c r="Y197" s="17"/>
      <c r="Z197" s="18"/>
      <c r="AA197" s="18"/>
      <c r="AB197" s="18"/>
      <c r="AC197" s="18"/>
      <c r="AD197" s="18"/>
      <c r="AE197" s="18"/>
      <c r="AF197" s="18"/>
      <c r="AG197" s="18"/>
      <c r="AH197" s="18"/>
      <c r="AI197" s="18"/>
      <c r="AJ197" s="18"/>
      <c r="AK197" s="18"/>
      <c r="AL197" s="18"/>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row>
    <row r="198" spans="1:86">
      <c r="A198" s="18"/>
      <c r="B198" s="18"/>
      <c r="C198" s="18"/>
      <c r="D198" s="18"/>
      <c r="E198" s="18"/>
      <c r="F198" s="18"/>
      <c r="G198" s="16"/>
      <c r="H198" s="16"/>
      <c r="I198" s="16"/>
      <c r="J198" s="16"/>
      <c r="K198" s="16"/>
      <c r="L198" s="16"/>
      <c r="M198" s="16"/>
      <c r="N198" s="16"/>
      <c r="O198" s="16"/>
      <c r="P198" s="16"/>
      <c r="Q198" s="16"/>
      <c r="R198" s="18"/>
      <c r="S198" s="18"/>
      <c r="T198" s="18"/>
      <c r="U198" s="18"/>
      <c r="V198" s="18"/>
      <c r="W198" s="18"/>
      <c r="X198" s="18"/>
      <c r="Y198" s="17"/>
      <c r="Z198" s="18"/>
      <c r="AA198" s="18"/>
      <c r="AB198" s="18"/>
      <c r="AC198" s="18"/>
      <c r="AD198" s="18"/>
      <c r="AE198" s="18"/>
      <c r="AF198" s="18"/>
      <c r="AG198" s="18"/>
      <c r="AH198" s="18"/>
      <c r="AI198" s="18"/>
      <c r="AJ198" s="18"/>
      <c r="AK198" s="18"/>
      <c r="AL198" s="18"/>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row>
    <row r="199" spans="1:86">
      <c r="A199" s="18"/>
      <c r="B199" s="18"/>
      <c r="C199" s="18"/>
      <c r="D199" s="18"/>
      <c r="E199" s="18"/>
      <c r="F199" s="18"/>
      <c r="G199" s="16"/>
      <c r="H199" s="16"/>
      <c r="I199" s="16"/>
      <c r="J199" s="16"/>
      <c r="K199" s="16"/>
      <c r="L199" s="16"/>
      <c r="M199" s="16"/>
      <c r="N199" s="16"/>
      <c r="O199" s="16"/>
      <c r="P199" s="16"/>
      <c r="Q199" s="16"/>
      <c r="R199" s="18"/>
      <c r="S199" s="18"/>
      <c r="T199" s="18"/>
      <c r="U199" s="18"/>
      <c r="V199" s="18"/>
      <c r="W199" s="18"/>
      <c r="X199" s="18"/>
      <c r="Y199" s="17"/>
      <c r="Z199" s="18"/>
      <c r="AA199" s="18"/>
      <c r="AB199" s="18"/>
      <c r="AC199" s="18"/>
      <c r="AD199" s="18"/>
      <c r="AE199" s="18"/>
      <c r="AF199" s="18"/>
      <c r="AG199" s="18"/>
      <c r="AH199" s="18"/>
      <c r="AI199" s="18"/>
      <c r="AJ199" s="18"/>
      <c r="AK199" s="18"/>
      <c r="AL199" s="18"/>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row>
    <row r="200" spans="1:86">
      <c r="A200" s="18"/>
      <c r="B200" s="18"/>
      <c r="C200" s="18"/>
      <c r="D200" s="18"/>
      <c r="E200" s="18"/>
      <c r="F200" s="18"/>
      <c r="G200" s="16"/>
      <c r="H200" s="16"/>
      <c r="I200" s="16"/>
      <c r="J200" s="16"/>
      <c r="K200" s="16"/>
      <c r="L200" s="16"/>
      <c r="M200" s="16"/>
      <c r="N200" s="16"/>
      <c r="O200" s="16"/>
      <c r="P200" s="16"/>
      <c r="Q200" s="16"/>
      <c r="R200" s="18"/>
      <c r="S200" s="18"/>
      <c r="T200" s="18"/>
      <c r="U200" s="18"/>
      <c r="V200" s="18"/>
      <c r="W200" s="18"/>
      <c r="X200" s="18"/>
      <c r="Y200" s="17"/>
      <c r="Z200" s="18"/>
      <c r="AA200" s="18"/>
      <c r="AB200" s="18"/>
      <c r="AC200" s="18"/>
      <c r="AD200" s="18"/>
      <c r="AE200" s="18"/>
      <c r="AF200" s="18"/>
      <c r="AG200" s="18"/>
      <c r="AH200" s="18"/>
      <c r="AI200" s="18"/>
      <c r="AJ200" s="18"/>
      <c r="AK200" s="18"/>
      <c r="AL200" s="18"/>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row>
    <row r="201" spans="1:86">
      <c r="A201" s="18"/>
      <c r="B201" s="18"/>
      <c r="C201" s="18"/>
      <c r="D201" s="18"/>
      <c r="E201" s="18"/>
      <c r="F201" s="18"/>
      <c r="G201" s="16"/>
      <c r="H201" s="16"/>
      <c r="I201" s="16"/>
      <c r="J201" s="16"/>
      <c r="K201" s="16"/>
      <c r="L201" s="16"/>
      <c r="M201" s="16"/>
      <c r="N201" s="16"/>
      <c r="O201" s="16"/>
      <c r="P201" s="16"/>
      <c r="Q201" s="16"/>
      <c r="R201" s="18"/>
      <c r="S201" s="18"/>
      <c r="T201" s="18"/>
      <c r="U201" s="18"/>
      <c r="V201" s="18"/>
      <c r="W201" s="18"/>
      <c r="X201" s="18"/>
      <c r="Y201" s="17"/>
      <c r="Z201" s="18"/>
      <c r="AA201" s="18"/>
      <c r="AB201" s="18"/>
      <c r="AC201" s="18"/>
      <c r="AD201" s="18"/>
      <c r="AE201" s="18"/>
      <c r="AF201" s="18"/>
      <c r="AG201" s="18"/>
      <c r="AH201" s="18"/>
      <c r="AI201" s="18"/>
      <c r="AJ201" s="18"/>
      <c r="AK201" s="18"/>
      <c r="AL201" s="18"/>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row>
    <row r="202" spans="1:86">
      <c r="A202" s="18"/>
      <c r="B202" s="18"/>
      <c r="C202" s="18"/>
      <c r="D202" s="18"/>
      <c r="E202" s="18"/>
      <c r="F202" s="18"/>
      <c r="G202" s="16"/>
      <c r="H202" s="16"/>
      <c r="I202" s="16"/>
      <c r="J202" s="16"/>
      <c r="K202" s="16"/>
      <c r="L202" s="16"/>
      <c r="M202" s="16"/>
      <c r="N202" s="16"/>
      <c r="O202" s="16"/>
      <c r="P202" s="16"/>
      <c r="Q202" s="16"/>
      <c r="R202" s="18"/>
      <c r="S202" s="18"/>
      <c r="T202" s="18"/>
      <c r="U202" s="18"/>
      <c r="V202" s="18"/>
      <c r="W202" s="18"/>
      <c r="X202" s="18"/>
      <c r="Y202" s="17"/>
      <c r="Z202" s="18"/>
      <c r="AA202" s="18"/>
      <c r="AB202" s="18"/>
      <c r="AC202" s="18"/>
      <c r="AD202" s="18"/>
      <c r="AE202" s="18"/>
      <c r="AF202" s="18"/>
      <c r="AG202" s="18"/>
      <c r="AH202" s="18"/>
      <c r="AI202" s="18"/>
      <c r="AJ202" s="18"/>
      <c r="AK202" s="18"/>
      <c r="AL202" s="18"/>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row>
    <row r="203" spans="1:86">
      <c r="A203" s="18"/>
      <c r="B203" s="18"/>
      <c r="C203" s="18"/>
      <c r="D203" s="18"/>
      <c r="E203" s="18"/>
      <c r="F203" s="18"/>
      <c r="G203" s="16"/>
      <c r="H203" s="16"/>
      <c r="I203" s="16"/>
      <c r="J203" s="16"/>
      <c r="K203" s="16"/>
      <c r="L203" s="16"/>
      <c r="M203" s="16"/>
      <c r="N203" s="16"/>
      <c r="O203" s="16"/>
      <c r="P203" s="16"/>
      <c r="Q203" s="16"/>
      <c r="R203" s="18"/>
      <c r="S203" s="18"/>
      <c r="T203" s="18"/>
      <c r="U203" s="18"/>
      <c r="V203" s="18"/>
      <c r="W203" s="18"/>
      <c r="X203" s="18"/>
      <c r="Y203" s="17"/>
      <c r="Z203" s="18"/>
      <c r="AA203" s="18"/>
      <c r="AB203" s="18"/>
      <c r="AC203" s="18"/>
      <c r="AD203" s="18"/>
      <c r="AE203" s="18"/>
      <c r="AF203" s="18"/>
      <c r="AG203" s="18"/>
      <c r="AH203" s="18"/>
      <c r="AI203" s="18"/>
      <c r="AJ203" s="18"/>
      <c r="AK203" s="18"/>
      <c r="AL203" s="18"/>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row>
    <row r="204" spans="1:86">
      <c r="A204" s="18"/>
      <c r="B204" s="18"/>
      <c r="C204" s="18"/>
      <c r="D204" s="18"/>
      <c r="E204" s="18"/>
      <c r="F204" s="18"/>
      <c r="G204" s="16"/>
      <c r="H204" s="16"/>
      <c r="I204" s="16"/>
      <c r="J204" s="16"/>
      <c r="K204" s="16"/>
      <c r="L204" s="16"/>
      <c r="M204" s="16"/>
      <c r="N204" s="16"/>
      <c r="O204" s="16"/>
      <c r="P204" s="16"/>
      <c r="Q204" s="16"/>
      <c r="R204" s="18"/>
      <c r="S204" s="18"/>
      <c r="T204" s="18"/>
      <c r="U204" s="18"/>
      <c r="V204" s="18"/>
      <c r="W204" s="18"/>
      <c r="X204" s="18"/>
      <c r="Y204" s="17"/>
      <c r="Z204" s="18"/>
      <c r="AA204" s="18"/>
      <c r="AB204" s="18"/>
      <c r="AC204" s="18"/>
      <c r="AD204" s="18"/>
      <c r="AE204" s="18"/>
      <c r="AF204" s="18"/>
      <c r="AG204" s="18"/>
      <c r="AH204" s="18"/>
      <c r="AI204" s="18"/>
      <c r="AJ204" s="18"/>
      <c r="AK204" s="18"/>
      <c r="AL204" s="18"/>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row>
    <row r="205" spans="1:86">
      <c r="A205" s="18"/>
      <c r="B205" s="18"/>
      <c r="C205" s="18"/>
      <c r="D205" s="18"/>
      <c r="E205" s="18"/>
      <c r="F205" s="18"/>
      <c r="G205" s="16"/>
      <c r="H205" s="16"/>
      <c r="I205" s="16"/>
      <c r="J205" s="16"/>
      <c r="K205" s="16"/>
      <c r="L205" s="16"/>
      <c r="M205" s="16"/>
      <c r="N205" s="16"/>
      <c r="O205" s="16"/>
      <c r="P205" s="16"/>
      <c r="Q205" s="16"/>
      <c r="R205" s="18"/>
      <c r="S205" s="18"/>
      <c r="T205" s="18"/>
      <c r="U205" s="18"/>
      <c r="V205" s="18"/>
      <c r="W205" s="18"/>
      <c r="X205" s="18"/>
      <c r="Y205" s="17"/>
      <c r="Z205" s="18"/>
      <c r="AA205" s="18"/>
      <c r="AB205" s="18"/>
      <c r="AC205" s="18"/>
      <c r="AD205" s="18"/>
      <c r="AE205" s="18"/>
      <c r="AF205" s="18"/>
      <c r="AG205" s="18"/>
      <c r="AH205" s="18"/>
      <c r="AI205" s="18"/>
      <c r="AJ205" s="18"/>
      <c r="AK205" s="18"/>
      <c r="AL205" s="18"/>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row>
    <row r="206" spans="1:86">
      <c r="A206" s="18"/>
      <c r="B206" s="18"/>
      <c r="C206" s="18"/>
      <c r="D206" s="18"/>
      <c r="E206" s="18"/>
      <c r="F206" s="18"/>
      <c r="G206" s="16"/>
      <c r="H206" s="16"/>
      <c r="I206" s="16"/>
      <c r="J206" s="16"/>
      <c r="K206" s="16"/>
      <c r="L206" s="16"/>
      <c r="M206" s="16"/>
      <c r="N206" s="16"/>
      <c r="O206" s="16"/>
      <c r="P206" s="16"/>
      <c r="Q206" s="16"/>
      <c r="R206" s="18"/>
      <c r="S206" s="18"/>
      <c r="T206" s="18"/>
      <c r="U206" s="18"/>
      <c r="V206" s="18"/>
      <c r="W206" s="18"/>
      <c r="X206" s="18"/>
      <c r="Y206" s="17"/>
      <c r="Z206" s="18"/>
      <c r="AA206" s="18"/>
      <c r="AB206" s="18"/>
      <c r="AC206" s="18"/>
      <c r="AD206" s="18"/>
      <c r="AE206" s="18"/>
      <c r="AF206" s="18"/>
      <c r="AG206" s="18"/>
      <c r="AH206" s="18"/>
      <c r="AI206" s="18"/>
      <c r="AJ206" s="18"/>
      <c r="AK206" s="18"/>
      <c r="AL206" s="18"/>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row>
    <row r="207" spans="1:86">
      <c r="A207" s="18"/>
      <c r="B207" s="18"/>
      <c r="C207" s="18"/>
      <c r="D207" s="18"/>
      <c r="E207" s="18"/>
      <c r="F207" s="18"/>
      <c r="G207" s="16"/>
      <c r="H207" s="16"/>
      <c r="I207" s="16"/>
      <c r="J207" s="16"/>
      <c r="K207" s="16"/>
      <c r="L207" s="16"/>
      <c r="M207" s="16"/>
      <c r="N207" s="16"/>
      <c r="O207" s="16"/>
      <c r="P207" s="16"/>
      <c r="Q207" s="16"/>
      <c r="R207" s="18"/>
      <c r="S207" s="18"/>
      <c r="T207" s="18"/>
      <c r="U207" s="18"/>
      <c r="V207" s="18"/>
      <c r="W207" s="18"/>
      <c r="X207" s="18"/>
      <c r="Y207" s="17"/>
      <c r="Z207" s="18"/>
      <c r="AA207" s="18"/>
      <c r="AB207" s="18"/>
      <c r="AC207" s="18"/>
      <c r="AD207" s="18"/>
      <c r="AE207" s="18"/>
      <c r="AF207" s="18"/>
      <c r="AG207" s="18"/>
      <c r="AH207" s="18"/>
      <c r="AI207" s="18"/>
      <c r="AJ207" s="18"/>
      <c r="AK207" s="18"/>
      <c r="AL207" s="18"/>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row>
    <row r="208" spans="1:86">
      <c r="A208" s="18"/>
      <c r="B208" s="18"/>
      <c r="C208" s="18"/>
      <c r="D208" s="18"/>
      <c r="E208" s="18"/>
      <c r="F208" s="18"/>
      <c r="G208" s="16"/>
      <c r="H208" s="16"/>
      <c r="I208" s="16"/>
      <c r="J208" s="16"/>
      <c r="K208" s="16"/>
      <c r="L208" s="16"/>
      <c r="M208" s="16"/>
      <c r="N208" s="16"/>
      <c r="O208" s="16"/>
      <c r="P208" s="16"/>
      <c r="Q208" s="16"/>
      <c r="R208" s="18"/>
      <c r="S208" s="18"/>
      <c r="T208" s="18"/>
      <c r="U208" s="18"/>
      <c r="V208" s="18"/>
      <c r="W208" s="18"/>
      <c r="X208" s="18"/>
      <c r="Y208" s="17"/>
      <c r="Z208" s="18"/>
      <c r="AA208" s="18"/>
      <c r="AB208" s="18"/>
      <c r="AC208" s="18"/>
      <c r="AD208" s="18"/>
      <c r="AE208" s="18"/>
      <c r="AF208" s="18"/>
      <c r="AG208" s="18"/>
      <c r="AH208" s="18"/>
      <c r="AI208" s="18"/>
      <c r="AJ208" s="18"/>
      <c r="AK208" s="18"/>
      <c r="AL208" s="18"/>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row>
    <row r="209" spans="1:86">
      <c r="A209" s="18"/>
      <c r="B209" s="18"/>
      <c r="C209" s="18"/>
      <c r="D209" s="18"/>
      <c r="E209" s="18"/>
      <c r="F209" s="18"/>
      <c r="G209" s="16"/>
      <c r="H209" s="16"/>
      <c r="I209" s="16"/>
      <c r="J209" s="16"/>
      <c r="K209" s="16"/>
      <c r="L209" s="16"/>
      <c r="M209" s="16"/>
      <c r="N209" s="16"/>
      <c r="O209" s="16"/>
      <c r="P209" s="16"/>
      <c r="Q209" s="16"/>
      <c r="R209" s="18"/>
      <c r="S209" s="18"/>
      <c r="T209" s="18"/>
      <c r="U209" s="18"/>
      <c r="V209" s="18"/>
      <c r="W209" s="18"/>
      <c r="X209" s="18"/>
      <c r="Y209" s="17"/>
      <c r="Z209" s="18"/>
      <c r="AA209" s="18"/>
      <c r="AB209" s="18"/>
      <c r="AC209" s="18"/>
      <c r="AD209" s="18"/>
      <c r="AE209" s="18"/>
      <c r="AF209" s="18"/>
      <c r="AG209" s="18"/>
      <c r="AH209" s="18"/>
      <c r="AI209" s="18"/>
      <c r="AJ209" s="18"/>
      <c r="AK209" s="18"/>
      <c r="AL209" s="18"/>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row>
    <row r="210" spans="1:86">
      <c r="A210" s="18"/>
      <c r="B210" s="18"/>
      <c r="C210" s="18"/>
      <c r="D210" s="18"/>
      <c r="E210" s="18"/>
      <c r="F210" s="18"/>
      <c r="G210" s="16"/>
      <c r="H210" s="16"/>
      <c r="I210" s="16"/>
      <c r="J210" s="16"/>
      <c r="K210" s="16"/>
      <c r="L210" s="16"/>
      <c r="M210" s="16"/>
      <c r="N210" s="16"/>
      <c r="O210" s="16"/>
      <c r="P210" s="16"/>
      <c r="Q210" s="16"/>
      <c r="R210" s="18"/>
      <c r="S210" s="18"/>
      <c r="T210" s="18"/>
      <c r="U210" s="18"/>
      <c r="V210" s="18"/>
      <c r="W210" s="18"/>
      <c r="X210" s="18"/>
      <c r="Y210" s="17"/>
      <c r="Z210" s="18"/>
      <c r="AA210" s="18"/>
      <c r="AB210" s="18"/>
      <c r="AC210" s="18"/>
      <c r="AD210" s="18"/>
      <c r="AE210" s="18"/>
      <c r="AF210" s="18"/>
      <c r="AG210" s="18"/>
      <c r="AH210" s="18"/>
      <c r="AI210" s="18"/>
      <c r="AJ210" s="18"/>
      <c r="AK210" s="18"/>
      <c r="AL210" s="18"/>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row>
    <row r="211" spans="1:86">
      <c r="A211" s="18"/>
      <c r="B211" s="18"/>
      <c r="C211" s="18"/>
      <c r="D211" s="18"/>
      <c r="E211" s="18"/>
      <c r="F211" s="18"/>
      <c r="G211" s="16"/>
      <c r="H211" s="16"/>
      <c r="I211" s="16"/>
      <c r="J211" s="16"/>
      <c r="K211" s="16"/>
      <c r="L211" s="16"/>
      <c r="M211" s="16"/>
      <c r="N211" s="16"/>
      <c r="O211" s="16"/>
      <c r="P211" s="16"/>
      <c r="Q211" s="16"/>
      <c r="R211" s="18"/>
      <c r="S211" s="18"/>
      <c r="T211" s="18"/>
      <c r="U211" s="18"/>
      <c r="V211" s="18"/>
      <c r="W211" s="18"/>
      <c r="X211" s="18"/>
      <c r="Y211" s="17"/>
      <c r="Z211" s="18"/>
      <c r="AA211" s="18"/>
      <c r="AB211" s="18"/>
      <c r="AC211" s="18"/>
      <c r="AD211" s="18"/>
      <c r="AE211" s="18"/>
      <c r="AF211" s="18"/>
      <c r="AG211" s="18"/>
      <c r="AH211" s="18"/>
      <c r="AI211" s="18"/>
      <c r="AJ211" s="18"/>
      <c r="AK211" s="18"/>
      <c r="AL211" s="18"/>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row>
    <row r="212" spans="1:86">
      <c r="A212" s="18"/>
      <c r="B212" s="18"/>
      <c r="C212" s="18"/>
      <c r="D212" s="18"/>
      <c r="E212" s="18"/>
      <c r="F212" s="18"/>
      <c r="G212" s="16"/>
      <c r="H212" s="16"/>
      <c r="I212" s="16"/>
      <c r="J212" s="16"/>
      <c r="K212" s="16"/>
      <c r="L212" s="16"/>
      <c r="M212" s="16"/>
      <c r="N212" s="16"/>
      <c r="O212" s="16"/>
      <c r="P212" s="16"/>
      <c r="Q212" s="16"/>
      <c r="R212" s="18"/>
      <c r="S212" s="18"/>
      <c r="T212" s="18"/>
      <c r="U212" s="18"/>
      <c r="V212" s="18"/>
      <c r="W212" s="18"/>
      <c r="X212" s="18"/>
      <c r="Y212" s="17"/>
      <c r="Z212" s="18"/>
      <c r="AA212" s="18"/>
      <c r="AB212" s="18"/>
      <c r="AC212" s="18"/>
      <c r="AD212" s="18"/>
      <c r="AE212" s="18"/>
      <c r="AF212" s="18"/>
      <c r="AG212" s="18"/>
      <c r="AH212" s="18"/>
      <c r="AI212" s="18"/>
      <c r="AJ212" s="18"/>
      <c r="AK212" s="18"/>
      <c r="AL212" s="18"/>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row>
    <row r="213" spans="1:86">
      <c r="A213" s="18"/>
      <c r="B213" s="18"/>
      <c r="C213" s="18"/>
      <c r="D213" s="18"/>
      <c r="E213" s="18"/>
      <c r="F213" s="18"/>
      <c r="G213" s="16"/>
      <c r="H213" s="16"/>
      <c r="I213" s="16"/>
      <c r="J213" s="16"/>
      <c r="K213" s="16"/>
      <c r="L213" s="16"/>
      <c r="M213" s="16"/>
      <c r="N213" s="16"/>
      <c r="O213" s="16"/>
      <c r="P213" s="16"/>
      <c r="Q213" s="16"/>
      <c r="R213" s="18"/>
      <c r="S213" s="18"/>
      <c r="T213" s="18"/>
      <c r="U213" s="18"/>
      <c r="V213" s="18"/>
      <c r="W213" s="18"/>
      <c r="X213" s="18"/>
      <c r="Y213" s="17"/>
      <c r="Z213" s="18"/>
      <c r="AA213" s="18"/>
      <c r="AB213" s="18"/>
      <c r="AC213" s="18"/>
      <c r="AD213" s="18"/>
      <c r="AE213" s="18"/>
      <c r="AF213" s="18"/>
      <c r="AG213" s="18"/>
      <c r="AH213" s="18"/>
      <c r="AI213" s="18"/>
      <c r="AJ213" s="18"/>
      <c r="AK213" s="18"/>
      <c r="AL213" s="18"/>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row>
    <row r="214" spans="1:86">
      <c r="A214" s="18"/>
      <c r="B214" s="18"/>
      <c r="C214" s="18"/>
      <c r="D214" s="18"/>
      <c r="E214" s="18"/>
      <c r="F214" s="18"/>
      <c r="G214" s="16"/>
      <c r="H214" s="16"/>
      <c r="I214" s="16"/>
      <c r="J214" s="16"/>
      <c r="K214" s="16"/>
      <c r="L214" s="16"/>
      <c r="M214" s="16"/>
      <c r="N214" s="16"/>
      <c r="O214" s="16"/>
      <c r="P214" s="16"/>
      <c r="Q214" s="16"/>
      <c r="R214" s="18"/>
      <c r="S214" s="18"/>
      <c r="T214" s="18"/>
      <c r="U214" s="18"/>
      <c r="V214" s="18"/>
      <c r="W214" s="18"/>
      <c r="X214" s="18"/>
      <c r="Y214" s="17"/>
      <c r="Z214" s="18"/>
      <c r="AA214" s="18"/>
      <c r="AB214" s="18"/>
      <c r="AC214" s="18"/>
      <c r="AD214" s="18"/>
      <c r="AE214" s="18"/>
      <c r="AF214" s="18"/>
      <c r="AG214" s="18"/>
      <c r="AH214" s="18"/>
      <c r="AI214" s="18"/>
      <c r="AJ214" s="18"/>
      <c r="AK214" s="18"/>
      <c r="AL214" s="18"/>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row>
    <row r="215" spans="1:86">
      <c r="A215" s="18"/>
      <c r="B215" s="18"/>
      <c r="C215" s="18"/>
      <c r="D215" s="18"/>
      <c r="E215" s="18"/>
      <c r="F215" s="18"/>
      <c r="G215" s="16"/>
      <c r="H215" s="16"/>
      <c r="I215" s="16"/>
      <c r="J215" s="16"/>
      <c r="K215" s="16"/>
      <c r="L215" s="16"/>
      <c r="M215" s="16"/>
      <c r="N215" s="16"/>
      <c r="O215" s="16"/>
      <c r="P215" s="16"/>
      <c r="Q215" s="16"/>
      <c r="R215" s="18"/>
      <c r="S215" s="18"/>
      <c r="T215" s="18"/>
      <c r="U215" s="18"/>
      <c r="V215" s="18"/>
      <c r="W215" s="18"/>
      <c r="X215" s="18"/>
      <c r="Y215" s="17"/>
      <c r="Z215" s="18"/>
      <c r="AA215" s="18"/>
      <c r="AB215" s="18"/>
      <c r="AC215" s="18"/>
      <c r="AD215" s="18"/>
      <c r="AE215" s="18"/>
      <c r="AF215" s="18"/>
      <c r="AG215" s="18"/>
      <c r="AH215" s="18"/>
      <c r="AI215" s="18"/>
      <c r="AJ215" s="18"/>
      <c r="AK215" s="18"/>
      <c r="AL215" s="18"/>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row>
    <row r="216" spans="1:86">
      <c r="A216" s="18"/>
      <c r="B216" s="18"/>
      <c r="C216" s="18"/>
      <c r="D216" s="18"/>
      <c r="E216" s="18"/>
      <c r="F216" s="18"/>
      <c r="G216" s="16"/>
      <c r="H216" s="16"/>
      <c r="I216" s="16"/>
      <c r="J216" s="16"/>
      <c r="K216" s="16"/>
      <c r="L216" s="16"/>
      <c r="M216" s="16"/>
      <c r="N216" s="16"/>
      <c r="O216" s="16"/>
      <c r="P216" s="16"/>
      <c r="Q216" s="16"/>
      <c r="R216" s="18"/>
      <c r="S216" s="18"/>
      <c r="T216" s="18"/>
      <c r="U216" s="18"/>
      <c r="V216" s="18"/>
      <c r="W216" s="18"/>
      <c r="X216" s="18"/>
      <c r="Y216" s="17"/>
      <c r="Z216" s="18"/>
      <c r="AA216" s="18"/>
      <c r="AB216" s="18"/>
      <c r="AC216" s="18"/>
      <c r="AD216" s="18"/>
      <c r="AE216" s="18"/>
      <c r="AF216" s="18"/>
      <c r="AG216" s="18"/>
      <c r="AH216" s="18"/>
      <c r="AI216" s="18"/>
      <c r="AJ216" s="18"/>
      <c r="AK216" s="18"/>
      <c r="AL216" s="18"/>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row>
    <row r="217" spans="1:86">
      <c r="A217" s="18"/>
      <c r="B217" s="18"/>
      <c r="C217" s="18"/>
      <c r="D217" s="18"/>
      <c r="E217" s="18"/>
      <c r="F217" s="18"/>
      <c r="G217" s="16"/>
      <c r="H217" s="16"/>
      <c r="I217" s="16"/>
      <c r="J217" s="16"/>
      <c r="K217" s="16"/>
      <c r="L217" s="16"/>
      <c r="M217" s="16"/>
      <c r="N217" s="16"/>
      <c r="O217" s="16"/>
      <c r="P217" s="16"/>
      <c r="Q217" s="16"/>
      <c r="R217" s="18"/>
      <c r="S217" s="18"/>
      <c r="T217" s="18"/>
      <c r="U217" s="18"/>
      <c r="V217" s="18"/>
      <c r="W217" s="18"/>
      <c r="X217" s="18"/>
      <c r="Y217" s="17"/>
      <c r="Z217" s="18"/>
      <c r="AA217" s="18"/>
      <c r="AB217" s="18"/>
      <c r="AC217" s="18"/>
      <c r="AD217" s="18"/>
      <c r="AE217" s="18"/>
      <c r="AF217" s="18"/>
      <c r="AG217" s="18"/>
      <c r="AH217" s="18"/>
      <c r="AI217" s="18"/>
      <c r="AJ217" s="18"/>
      <c r="AK217" s="18"/>
      <c r="AL217" s="18"/>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row>
    <row r="218" spans="1:86">
      <c r="A218" s="18"/>
      <c r="B218" s="18"/>
      <c r="C218" s="18"/>
      <c r="D218" s="18"/>
      <c r="E218" s="18"/>
      <c r="F218" s="18"/>
      <c r="G218" s="16"/>
      <c r="H218" s="16"/>
      <c r="I218" s="16"/>
      <c r="J218" s="16"/>
      <c r="K218" s="16"/>
      <c r="L218" s="16"/>
      <c r="M218" s="16"/>
      <c r="N218" s="16"/>
      <c r="O218" s="16"/>
      <c r="P218" s="16"/>
      <c r="Q218" s="16"/>
      <c r="R218" s="18"/>
      <c r="S218" s="18"/>
      <c r="T218" s="18"/>
      <c r="U218" s="18"/>
      <c r="V218" s="18"/>
      <c r="W218" s="18"/>
      <c r="X218" s="18"/>
      <c r="Y218" s="17"/>
      <c r="Z218" s="18"/>
      <c r="AA218" s="18"/>
      <c r="AB218" s="18"/>
      <c r="AC218" s="18"/>
      <c r="AD218" s="18"/>
      <c r="AE218" s="18"/>
      <c r="AF218" s="18"/>
      <c r="AG218" s="18"/>
      <c r="AH218" s="18"/>
      <c r="AI218" s="18"/>
      <c r="AJ218" s="18"/>
      <c r="AK218" s="18"/>
      <c r="AL218" s="18"/>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row>
    <row r="219" spans="1:86">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7"/>
      <c r="Z219" s="18"/>
      <c r="AA219" s="18"/>
      <c r="AB219" s="18"/>
      <c r="AC219" s="18"/>
      <c r="AD219" s="18"/>
      <c r="AE219" s="18"/>
      <c r="AF219" s="18"/>
      <c r="AG219" s="18"/>
      <c r="AH219" s="18"/>
      <c r="AI219" s="18"/>
      <c r="AJ219" s="18"/>
      <c r="AK219" s="18"/>
      <c r="AL219" s="18"/>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row>
    <row r="220" spans="1:86">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7"/>
      <c r="Z220" s="18"/>
      <c r="AA220" s="18"/>
      <c r="AB220" s="18"/>
      <c r="AC220" s="18"/>
      <c r="AD220" s="18"/>
      <c r="AE220" s="18"/>
      <c r="AF220" s="18"/>
      <c r="AG220" s="18"/>
      <c r="AH220" s="18"/>
      <c r="AI220" s="18"/>
      <c r="AJ220" s="18"/>
      <c r="AK220" s="18"/>
      <c r="AL220" s="18"/>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row>
    <row r="221" spans="1:86">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7"/>
      <c r="Z221" s="18"/>
      <c r="AA221" s="18"/>
      <c r="AB221" s="18"/>
      <c r="AC221" s="18"/>
      <c r="AD221" s="18"/>
      <c r="AE221" s="18"/>
      <c r="AF221" s="18"/>
      <c r="AG221" s="18"/>
      <c r="AH221" s="18"/>
      <c r="AI221" s="18"/>
      <c r="AJ221" s="18"/>
      <c r="AK221" s="18"/>
      <c r="AL221" s="18"/>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row>
    <row r="222" spans="1:86">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7"/>
      <c r="Z222" s="18"/>
      <c r="AA222" s="18"/>
      <c r="AB222" s="18"/>
      <c r="AC222" s="18"/>
      <c r="AD222" s="18"/>
      <c r="AE222" s="18"/>
      <c r="AF222" s="18"/>
      <c r="AG222" s="18"/>
      <c r="AH222" s="18"/>
      <c r="AI222" s="18"/>
      <c r="AJ222" s="18"/>
      <c r="AK222" s="18"/>
      <c r="AL222" s="18"/>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row>
    <row r="223" spans="1:86">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7"/>
      <c r="Z223" s="18"/>
      <c r="AA223" s="18"/>
      <c r="AB223" s="18"/>
      <c r="AC223" s="18"/>
      <c r="AD223" s="18"/>
      <c r="AE223" s="18"/>
      <c r="AF223" s="18"/>
      <c r="AG223" s="18"/>
      <c r="AH223" s="18"/>
      <c r="AI223" s="18"/>
      <c r="AJ223" s="18"/>
      <c r="AK223" s="18"/>
      <c r="AL223" s="18"/>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row>
    <row r="224" spans="1:86">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7"/>
      <c r="Z224" s="18"/>
      <c r="AA224" s="18"/>
      <c r="AB224" s="18"/>
      <c r="AC224" s="18"/>
      <c r="AD224" s="18"/>
      <c r="AE224" s="18"/>
      <c r="AF224" s="18"/>
      <c r="AG224" s="18"/>
      <c r="AH224" s="18"/>
      <c r="AI224" s="18"/>
      <c r="AJ224" s="18"/>
      <c r="AK224" s="18"/>
      <c r="AL224" s="18"/>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row>
    <row r="225" spans="1:86">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7"/>
      <c r="Z225" s="18"/>
      <c r="AA225" s="18"/>
      <c r="AB225" s="18"/>
      <c r="AC225" s="18"/>
      <c r="AD225" s="18"/>
      <c r="AE225" s="18"/>
      <c r="AF225" s="18"/>
      <c r="AG225" s="18"/>
      <c r="AH225" s="18"/>
      <c r="AI225" s="18"/>
      <c r="AJ225" s="18"/>
      <c r="AK225" s="18"/>
      <c r="AL225" s="18"/>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row>
    <row r="226" spans="1:8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7"/>
      <c r="Z226" s="18"/>
      <c r="AA226" s="18"/>
      <c r="AB226" s="18"/>
      <c r="AC226" s="18"/>
      <c r="AD226" s="18"/>
      <c r="AE226" s="18"/>
      <c r="AF226" s="18"/>
      <c r="AG226" s="18"/>
      <c r="AH226" s="18"/>
      <c r="AI226" s="18"/>
      <c r="AJ226" s="18"/>
      <c r="AK226" s="18"/>
      <c r="AL226" s="18"/>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row>
    <row r="227" spans="1:86">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7"/>
      <c r="Z227" s="18"/>
      <c r="AA227" s="18"/>
      <c r="AB227" s="18"/>
      <c r="AC227" s="18"/>
      <c r="AD227" s="18"/>
      <c r="AE227" s="18"/>
      <c r="AF227" s="18"/>
      <c r="AG227" s="18"/>
      <c r="AH227" s="18"/>
      <c r="AI227" s="18"/>
      <c r="AJ227" s="18"/>
      <c r="AK227" s="18"/>
      <c r="AL227" s="18"/>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row>
    <row r="228" spans="1:86">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7"/>
      <c r="Z228" s="18"/>
      <c r="AA228" s="18"/>
      <c r="AB228" s="18"/>
      <c r="AC228" s="18"/>
      <c r="AD228" s="18"/>
      <c r="AE228" s="18"/>
      <c r="AF228" s="18"/>
      <c r="AG228" s="18"/>
      <c r="AH228" s="18"/>
      <c r="AI228" s="18"/>
      <c r="AJ228" s="18"/>
      <c r="AK228" s="18"/>
      <c r="AL228" s="18"/>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row>
    <row r="229" spans="1:86">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7"/>
      <c r="Z229" s="18"/>
      <c r="AA229" s="18"/>
      <c r="AB229" s="18"/>
      <c r="AC229" s="18"/>
      <c r="AD229" s="18"/>
      <c r="AE229" s="18"/>
      <c r="AF229" s="18"/>
      <c r="AG229" s="18"/>
      <c r="AH229" s="18"/>
      <c r="AI229" s="18"/>
      <c r="AJ229" s="18"/>
      <c r="AK229" s="18"/>
      <c r="AL229" s="18"/>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row>
    <row r="230" spans="1:86">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7"/>
      <c r="Z230" s="18"/>
      <c r="AA230" s="18"/>
      <c r="AB230" s="18"/>
      <c r="AC230" s="18"/>
      <c r="AD230" s="18"/>
      <c r="AE230" s="18"/>
      <c r="AF230" s="18"/>
      <c r="AG230" s="18"/>
      <c r="AH230" s="18"/>
      <c r="AI230" s="18"/>
      <c r="AJ230" s="18"/>
      <c r="AK230" s="18"/>
      <c r="AL230" s="18"/>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row>
    <row r="231" spans="1:86">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7"/>
      <c r="Z231" s="18"/>
      <c r="AA231" s="18"/>
      <c r="AB231" s="18"/>
      <c r="AC231" s="18"/>
      <c r="AD231" s="18"/>
      <c r="AE231" s="18"/>
      <c r="AF231" s="18"/>
      <c r="AG231" s="18"/>
      <c r="AH231" s="18"/>
      <c r="AI231" s="18"/>
      <c r="AJ231" s="18"/>
      <c r="AK231" s="18"/>
      <c r="AL231" s="18"/>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row>
    <row r="232" spans="1:86">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7"/>
      <c r="Z232" s="18"/>
      <c r="AA232" s="18"/>
      <c r="AB232" s="18"/>
      <c r="AC232" s="18"/>
      <c r="AD232" s="18"/>
      <c r="AE232" s="18"/>
      <c r="AF232" s="18"/>
      <c r="AG232" s="18"/>
      <c r="AH232" s="18"/>
      <c r="AI232" s="18"/>
      <c r="AJ232" s="18"/>
      <c r="AK232" s="18"/>
      <c r="AL232" s="18"/>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row>
    <row r="233" spans="1:86">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7"/>
      <c r="Z233" s="18"/>
      <c r="AA233" s="18"/>
      <c r="AB233" s="18"/>
      <c r="AC233" s="18"/>
      <c r="AD233" s="18"/>
      <c r="AE233" s="18"/>
      <c r="AF233" s="18"/>
      <c r="AG233" s="18"/>
      <c r="AH233" s="18"/>
      <c r="AI233" s="18"/>
      <c r="AJ233" s="18"/>
      <c r="AK233" s="18"/>
      <c r="AL233" s="18"/>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row>
    <row r="234" spans="1:86">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7"/>
      <c r="Z234" s="18"/>
      <c r="AA234" s="18"/>
      <c r="AB234" s="18"/>
      <c r="AC234" s="18"/>
      <c r="AD234" s="18"/>
      <c r="AE234" s="18"/>
      <c r="AF234" s="18"/>
      <c r="AG234" s="18"/>
      <c r="AH234" s="18"/>
      <c r="AI234" s="18"/>
      <c r="AJ234" s="18"/>
      <c r="AK234" s="18"/>
      <c r="AL234" s="18"/>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row>
    <row r="235" spans="1:86">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7"/>
      <c r="Z235" s="18"/>
      <c r="AA235" s="18"/>
      <c r="AB235" s="18"/>
      <c r="AC235" s="18"/>
      <c r="AD235" s="18"/>
      <c r="AE235" s="18"/>
      <c r="AF235" s="18"/>
      <c r="AG235" s="18"/>
      <c r="AH235" s="18"/>
      <c r="AI235" s="18"/>
      <c r="AJ235" s="18"/>
      <c r="AK235" s="18"/>
      <c r="AL235" s="18"/>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row>
    <row r="236" spans="1:8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7"/>
      <c r="Z236" s="18"/>
      <c r="AA236" s="18"/>
      <c r="AB236" s="18"/>
      <c r="AC236" s="18"/>
      <c r="AD236" s="18"/>
      <c r="AE236" s="18"/>
      <c r="AF236" s="18"/>
      <c r="AG236" s="18"/>
      <c r="AH236" s="18"/>
      <c r="AI236" s="18"/>
      <c r="AJ236" s="18"/>
      <c r="AK236" s="18"/>
      <c r="AL236" s="18"/>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row>
    <row r="237" spans="1:86">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7"/>
      <c r="Z237" s="18"/>
      <c r="AA237" s="18"/>
      <c r="AB237" s="18"/>
      <c r="AC237" s="18"/>
      <c r="AD237" s="18"/>
      <c r="AE237" s="18"/>
      <c r="AF237" s="18"/>
      <c r="AG237" s="18"/>
      <c r="AH237" s="18"/>
      <c r="AI237" s="18"/>
      <c r="AJ237" s="18"/>
      <c r="AK237" s="18"/>
      <c r="AL237" s="18"/>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row>
    <row r="238" spans="1:86">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7"/>
      <c r="Z238" s="18"/>
      <c r="AA238" s="18"/>
      <c r="AB238" s="18"/>
      <c r="AC238" s="18"/>
      <c r="AD238" s="18"/>
      <c r="AE238" s="18"/>
      <c r="AF238" s="18"/>
      <c r="AG238" s="18"/>
      <c r="AH238" s="18"/>
      <c r="AI238" s="18"/>
      <c r="AJ238" s="18"/>
      <c r="AK238" s="18"/>
      <c r="AL238" s="18"/>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row>
    <row r="239" spans="1:86">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7"/>
      <c r="Z239" s="18"/>
      <c r="AA239" s="18"/>
      <c r="AB239" s="18"/>
      <c r="AC239" s="18"/>
      <c r="AD239" s="18"/>
      <c r="AE239" s="18"/>
      <c r="AF239" s="18"/>
      <c r="AG239" s="18"/>
      <c r="AH239" s="18"/>
      <c r="AI239" s="18"/>
      <c r="AJ239" s="18"/>
      <c r="AK239" s="18"/>
      <c r="AL239" s="18"/>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row>
    <row r="240" spans="1:86">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7"/>
      <c r="Z240" s="18"/>
      <c r="AA240" s="18"/>
      <c r="AB240" s="18"/>
      <c r="AC240" s="18"/>
      <c r="AD240" s="18"/>
      <c r="AE240" s="18"/>
      <c r="AF240" s="18"/>
      <c r="AG240" s="18"/>
      <c r="AH240" s="18"/>
      <c r="AI240" s="18"/>
      <c r="AJ240" s="18"/>
      <c r="AK240" s="18"/>
      <c r="AL240" s="18"/>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row>
    <row r="241" spans="1:86">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7"/>
      <c r="Z241" s="18"/>
      <c r="AA241" s="18"/>
      <c r="AB241" s="18"/>
      <c r="AC241" s="18"/>
      <c r="AD241" s="18"/>
      <c r="AE241" s="18"/>
      <c r="AF241" s="18"/>
      <c r="AG241" s="18"/>
      <c r="AH241" s="18"/>
      <c r="AI241" s="18"/>
      <c r="AJ241" s="18"/>
      <c r="AK241" s="18"/>
      <c r="AL241" s="18"/>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row>
    <row r="242" spans="1:86">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7"/>
      <c r="Z242" s="18"/>
      <c r="AA242" s="18"/>
      <c r="AB242" s="18"/>
      <c r="AC242" s="18"/>
      <c r="AD242" s="18"/>
      <c r="AE242" s="18"/>
      <c r="AF242" s="18"/>
      <c r="AG242" s="18"/>
      <c r="AH242" s="18"/>
      <c r="AI242" s="18"/>
      <c r="AJ242" s="18"/>
      <c r="AK242" s="18"/>
      <c r="AL242" s="18"/>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row>
    <row r="243" spans="1:86">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7"/>
      <c r="Z243" s="18"/>
      <c r="AA243" s="18"/>
      <c r="AB243" s="18"/>
      <c r="AC243" s="18"/>
      <c r="AD243" s="18"/>
      <c r="AE243" s="18"/>
      <c r="AF243" s="18"/>
      <c r="AG243" s="18"/>
      <c r="AH243" s="18"/>
      <c r="AI243" s="18"/>
      <c r="AJ243" s="18"/>
      <c r="AK243" s="18"/>
      <c r="AL243" s="18"/>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row>
    <row r="244" spans="1:86">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7"/>
      <c r="Z244" s="18"/>
      <c r="AA244" s="18"/>
      <c r="AB244" s="18"/>
      <c r="AC244" s="18"/>
      <c r="AD244" s="18"/>
      <c r="AE244" s="18"/>
      <c r="AF244" s="18"/>
      <c r="AG244" s="18"/>
      <c r="AH244" s="18"/>
      <c r="AI244" s="18"/>
      <c r="AJ244" s="18"/>
      <c r="AK244" s="18"/>
      <c r="AL244" s="18"/>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row>
    <row r="245" spans="1:86">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7"/>
      <c r="Z245" s="18"/>
      <c r="AA245" s="18"/>
      <c r="AB245" s="18"/>
      <c r="AC245" s="18"/>
      <c r="AD245" s="18"/>
      <c r="AE245" s="18"/>
      <c r="AF245" s="18"/>
      <c r="AG245" s="18"/>
      <c r="AH245" s="18"/>
      <c r="AI245" s="18"/>
      <c r="AJ245" s="18"/>
      <c r="AK245" s="18"/>
      <c r="AL245" s="18"/>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row>
    <row r="246" spans="1:8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7"/>
      <c r="Z246" s="18"/>
      <c r="AA246" s="18"/>
      <c r="AB246" s="18"/>
      <c r="AC246" s="18"/>
      <c r="AD246" s="18"/>
      <c r="AE246" s="18"/>
      <c r="AF246" s="18"/>
      <c r="AG246" s="18"/>
      <c r="AH246" s="18"/>
      <c r="AI246" s="18"/>
      <c r="AJ246" s="18"/>
      <c r="AK246" s="18"/>
      <c r="AL246" s="18"/>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row>
    <row r="247" spans="1:86">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7"/>
      <c r="Z247" s="18"/>
      <c r="AA247" s="18"/>
      <c r="AB247" s="18"/>
      <c r="AC247" s="18"/>
      <c r="AD247" s="18"/>
      <c r="AE247" s="18"/>
      <c r="AF247" s="18"/>
      <c r="AG247" s="18"/>
      <c r="AH247" s="18"/>
      <c r="AI247" s="18"/>
      <c r="AJ247" s="18"/>
      <c r="AK247" s="18"/>
      <c r="AL247" s="18"/>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row>
    <row r="248" spans="1:86">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7"/>
      <c r="Z248" s="18"/>
      <c r="AA248" s="18"/>
      <c r="AB248" s="18"/>
      <c r="AC248" s="18"/>
      <c r="AD248" s="18"/>
      <c r="AE248" s="18"/>
      <c r="AF248" s="18"/>
      <c r="AG248" s="18"/>
      <c r="AH248" s="18"/>
      <c r="AI248" s="18"/>
      <c r="AJ248" s="18"/>
      <c r="AK248" s="18"/>
      <c r="AL248" s="18"/>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row>
    <row r="249" spans="1:86">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7"/>
      <c r="Z249" s="18"/>
      <c r="AA249" s="18"/>
      <c r="AB249" s="18"/>
      <c r="AC249" s="18"/>
      <c r="AD249" s="18"/>
      <c r="AE249" s="18"/>
      <c r="AF249" s="18"/>
      <c r="AG249" s="18"/>
      <c r="AH249" s="18"/>
      <c r="AI249" s="18"/>
      <c r="AJ249" s="18"/>
      <c r="AK249" s="18"/>
      <c r="AL249" s="18"/>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row>
    <row r="250" spans="1:86">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7"/>
      <c r="Z250" s="18"/>
      <c r="AA250" s="18"/>
      <c r="AB250" s="18"/>
      <c r="AC250" s="18"/>
      <c r="AD250" s="18"/>
      <c r="AE250" s="18"/>
      <c r="AF250" s="18"/>
      <c r="AG250" s="18"/>
      <c r="AH250" s="18"/>
      <c r="AI250" s="18"/>
      <c r="AJ250" s="18"/>
      <c r="AK250" s="18"/>
      <c r="AL250" s="18"/>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row>
    <row r="251" spans="1:86">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7"/>
      <c r="Z251" s="18"/>
      <c r="AA251" s="18"/>
      <c r="AB251" s="18"/>
      <c r="AC251" s="18"/>
      <c r="AD251" s="18"/>
      <c r="AE251" s="18"/>
      <c r="AF251" s="18"/>
      <c r="AG251" s="18"/>
      <c r="AH251" s="18"/>
      <c r="AI251" s="18"/>
      <c r="AJ251" s="18"/>
      <c r="AK251" s="18"/>
      <c r="AL251" s="18"/>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row>
    <row r="252" spans="1:86">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7"/>
      <c r="Z252" s="18"/>
      <c r="AA252" s="18"/>
      <c r="AB252" s="18"/>
      <c r="AC252" s="18"/>
      <c r="AD252" s="18"/>
      <c r="AE252" s="18"/>
      <c r="AF252" s="18"/>
      <c r="AG252" s="18"/>
      <c r="AH252" s="18"/>
      <c r="AI252" s="18"/>
      <c r="AJ252" s="18"/>
      <c r="AK252" s="18"/>
      <c r="AL252" s="18"/>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row>
    <row r="253" spans="1:86">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7"/>
      <c r="Z253" s="18"/>
      <c r="AA253" s="18"/>
      <c r="AB253" s="18"/>
      <c r="AC253" s="18"/>
      <c r="AD253" s="18"/>
      <c r="AE253" s="18"/>
      <c r="AF253" s="18"/>
      <c r="AG253" s="18"/>
      <c r="AH253" s="18"/>
      <c r="AI253" s="18"/>
      <c r="AJ253" s="18"/>
      <c r="AK253" s="18"/>
      <c r="AL253" s="18"/>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row>
    <row r="254" spans="1:86">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7"/>
      <c r="Z254" s="18"/>
      <c r="AA254" s="18"/>
      <c r="AB254" s="18"/>
      <c r="AC254" s="18"/>
      <c r="AD254" s="18"/>
      <c r="AE254" s="18"/>
      <c r="AF254" s="18"/>
      <c r="AG254" s="18"/>
      <c r="AH254" s="18"/>
      <c r="AI254" s="18"/>
      <c r="AJ254" s="18"/>
      <c r="AK254" s="18"/>
      <c r="AL254" s="18"/>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row>
    <row r="255" spans="1:86">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7"/>
      <c r="Z255" s="18"/>
      <c r="AA255" s="18"/>
      <c r="AB255" s="18"/>
      <c r="AC255" s="18"/>
      <c r="AD255" s="18"/>
      <c r="AE255" s="18"/>
      <c r="AF255" s="18"/>
      <c r="AG255" s="18"/>
      <c r="AH255" s="18"/>
      <c r="AI255" s="18"/>
      <c r="AJ255" s="18"/>
      <c r="AK255" s="18"/>
      <c r="AL255" s="18"/>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row>
    <row r="256" spans="1:8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7"/>
      <c r="Z256" s="18"/>
      <c r="AA256" s="18"/>
      <c r="AB256" s="18"/>
      <c r="AC256" s="18"/>
      <c r="AD256" s="18"/>
      <c r="AE256" s="18"/>
      <c r="AF256" s="18"/>
      <c r="AG256" s="18"/>
      <c r="AH256" s="18"/>
      <c r="AI256" s="18"/>
      <c r="AJ256" s="18"/>
      <c r="AK256" s="18"/>
      <c r="AL256" s="18"/>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row>
    <row r="257" spans="1:86">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7"/>
      <c r="Z257" s="18"/>
      <c r="AA257" s="18"/>
      <c r="AB257" s="18"/>
      <c r="AC257" s="18"/>
      <c r="AD257" s="18"/>
      <c r="AE257" s="18"/>
      <c r="AF257" s="18"/>
      <c r="AG257" s="18"/>
      <c r="AH257" s="18"/>
      <c r="AI257" s="18"/>
      <c r="AJ257" s="18"/>
      <c r="AK257" s="18"/>
      <c r="AL257" s="18"/>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row>
    <row r="258" spans="1:86">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7"/>
      <c r="Z258" s="18"/>
      <c r="AA258" s="18"/>
      <c r="AB258" s="18"/>
      <c r="AC258" s="18"/>
      <c r="AD258" s="18"/>
      <c r="AE258" s="18"/>
      <c r="AF258" s="18"/>
      <c r="AG258" s="18"/>
      <c r="AH258" s="18"/>
      <c r="AI258" s="18"/>
      <c r="AJ258" s="18"/>
      <c r="AK258" s="18"/>
      <c r="AL258" s="18"/>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row>
    <row r="259" spans="1:86">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7"/>
      <c r="Z259" s="18"/>
      <c r="AA259" s="18"/>
      <c r="AB259" s="18"/>
      <c r="AC259" s="18"/>
      <c r="AD259" s="18"/>
      <c r="AE259" s="18"/>
      <c r="AF259" s="18"/>
      <c r="AG259" s="18"/>
      <c r="AH259" s="18"/>
      <c r="AI259" s="18"/>
      <c r="AJ259" s="18"/>
      <c r="AK259" s="18"/>
      <c r="AL259" s="18"/>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row>
    <row r="260" spans="1:86">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7"/>
      <c r="Z260" s="18"/>
      <c r="AA260" s="18"/>
      <c r="AB260" s="18"/>
      <c r="AC260" s="18"/>
      <c r="AD260" s="18"/>
      <c r="AE260" s="18"/>
      <c r="AF260" s="18"/>
      <c r="AG260" s="18"/>
      <c r="AH260" s="18"/>
      <c r="AI260" s="18"/>
      <c r="AJ260" s="18"/>
      <c r="AK260" s="18"/>
      <c r="AL260" s="18"/>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row>
    <row r="261" spans="1:86">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7"/>
      <c r="Z261" s="18"/>
      <c r="AA261" s="18"/>
      <c r="AB261" s="18"/>
      <c r="AC261" s="18"/>
      <c r="AD261" s="18"/>
      <c r="AE261" s="18"/>
      <c r="AF261" s="18"/>
      <c r="AG261" s="18"/>
      <c r="AH261" s="18"/>
      <c r="AI261" s="18"/>
      <c r="AJ261" s="18"/>
      <c r="AK261" s="18"/>
      <c r="AL261" s="18"/>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row>
    <row r="262" spans="1:86">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7"/>
      <c r="Z262" s="18"/>
      <c r="AA262" s="18"/>
      <c r="AB262" s="18"/>
      <c r="AC262" s="18"/>
      <c r="AD262" s="18"/>
      <c r="AE262" s="18"/>
      <c r="AF262" s="18"/>
      <c r="AG262" s="18"/>
      <c r="AH262" s="18"/>
      <c r="AI262" s="18"/>
      <c r="AJ262" s="18"/>
      <c r="AK262" s="18"/>
      <c r="AL262" s="18"/>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row>
    <row r="263" spans="1:86">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7"/>
      <c r="Z263" s="18"/>
      <c r="AA263" s="18"/>
      <c r="AB263" s="18"/>
      <c r="AC263" s="18"/>
      <c r="AD263" s="18"/>
      <c r="AE263" s="18"/>
      <c r="AF263" s="18"/>
      <c r="AG263" s="18"/>
      <c r="AH263" s="18"/>
      <c r="AI263" s="18"/>
      <c r="AJ263" s="18"/>
      <c r="AK263" s="18"/>
      <c r="AL263" s="18"/>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row>
    <row r="264" spans="1:86">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7"/>
      <c r="Z264" s="18"/>
      <c r="AA264" s="18"/>
      <c r="AB264" s="18"/>
      <c r="AC264" s="18"/>
      <c r="AD264" s="18"/>
      <c r="AE264" s="18"/>
      <c r="AF264" s="18"/>
      <c r="AG264" s="18"/>
      <c r="AH264" s="18"/>
      <c r="AI264" s="18"/>
      <c r="AJ264" s="18"/>
      <c r="AK264" s="18"/>
      <c r="AL264" s="18"/>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row>
    <row r="265" spans="1:86">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7"/>
      <c r="Z265" s="18"/>
      <c r="AA265" s="18"/>
      <c r="AB265" s="18"/>
      <c r="AC265" s="18"/>
      <c r="AD265" s="18"/>
      <c r="AE265" s="18"/>
      <c r="AF265" s="18"/>
      <c r="AG265" s="18"/>
      <c r="AH265" s="18"/>
      <c r="AI265" s="18"/>
      <c r="AJ265" s="18"/>
      <c r="AK265" s="18"/>
      <c r="AL265" s="18"/>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row>
    <row r="266" spans="1:8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7"/>
      <c r="Z266" s="18"/>
      <c r="AA266" s="18"/>
      <c r="AB266" s="18"/>
      <c r="AC266" s="18"/>
      <c r="AD266" s="18"/>
      <c r="AE266" s="18"/>
      <c r="AF266" s="18"/>
      <c r="AG266" s="18"/>
      <c r="AH266" s="18"/>
      <c r="AI266" s="18"/>
      <c r="AJ266" s="18"/>
      <c r="AK266" s="18"/>
      <c r="AL266" s="18"/>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row>
    <row r="267" spans="1:86">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7"/>
      <c r="Z267" s="18"/>
      <c r="AA267" s="18"/>
      <c r="AB267" s="18"/>
      <c r="AC267" s="18"/>
      <c r="AD267" s="18"/>
      <c r="AE267" s="18"/>
      <c r="AF267" s="18"/>
      <c r="AG267" s="18"/>
      <c r="AH267" s="18"/>
      <c r="AI267" s="18"/>
      <c r="AJ267" s="18"/>
      <c r="AK267" s="18"/>
      <c r="AL267" s="18"/>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row>
    <row r="268" spans="1:86">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7"/>
      <c r="Z268" s="18"/>
      <c r="AA268" s="18"/>
      <c r="AB268" s="18"/>
      <c r="AC268" s="18"/>
      <c r="AD268" s="18"/>
      <c r="AE268" s="18"/>
      <c r="AF268" s="18"/>
      <c r="AG268" s="18"/>
      <c r="AH268" s="18"/>
      <c r="AI268" s="18"/>
      <c r="AJ268" s="18"/>
      <c r="AK268" s="18"/>
      <c r="AL268" s="18"/>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row>
    <row r="269" spans="1:86">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7"/>
      <c r="Z269" s="18"/>
      <c r="AA269" s="18"/>
      <c r="AB269" s="18"/>
      <c r="AC269" s="18"/>
      <c r="AD269" s="18"/>
      <c r="AE269" s="18"/>
      <c r="AF269" s="18"/>
      <c r="AG269" s="18"/>
      <c r="AH269" s="18"/>
      <c r="AI269" s="18"/>
      <c r="AJ269" s="18"/>
      <c r="AK269" s="18"/>
      <c r="AL269" s="18"/>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row>
    <row r="270" spans="1:86">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7"/>
      <c r="Z270" s="18"/>
      <c r="AA270" s="18"/>
      <c r="AB270" s="18"/>
      <c r="AC270" s="18"/>
      <c r="AD270" s="18"/>
      <c r="AE270" s="18"/>
      <c r="AF270" s="18"/>
      <c r="AG270" s="18"/>
      <c r="AH270" s="18"/>
      <c r="AI270" s="18"/>
      <c r="AJ270" s="18"/>
      <c r="AK270" s="18"/>
      <c r="AL270" s="18"/>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row>
    <row r="271" spans="1:86">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7"/>
      <c r="Z271" s="18"/>
      <c r="AA271" s="18"/>
      <c r="AB271" s="18"/>
      <c r="AC271" s="18"/>
      <c r="AD271" s="18"/>
      <c r="AE271" s="18"/>
      <c r="AF271" s="18"/>
      <c r="AG271" s="18"/>
      <c r="AH271" s="18"/>
      <c r="AI271" s="18"/>
      <c r="AJ271" s="18"/>
      <c r="AK271" s="18"/>
      <c r="AL271" s="18"/>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row>
    <row r="272" spans="1:86">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7"/>
      <c r="Z272" s="18"/>
      <c r="AA272" s="18"/>
      <c r="AB272" s="18"/>
      <c r="AC272" s="18"/>
      <c r="AD272" s="18"/>
      <c r="AE272" s="18"/>
      <c r="AF272" s="18"/>
      <c r="AG272" s="18"/>
      <c r="AH272" s="18"/>
      <c r="AI272" s="18"/>
      <c r="AJ272" s="18"/>
      <c r="AK272" s="18"/>
      <c r="AL272" s="18"/>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row>
    <row r="273" spans="1:86">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7"/>
      <c r="Z273" s="18"/>
      <c r="AA273" s="18"/>
      <c r="AB273" s="18"/>
      <c r="AC273" s="18"/>
      <c r="AD273" s="18"/>
      <c r="AE273" s="18"/>
      <c r="AF273" s="18"/>
      <c r="AG273" s="18"/>
      <c r="AH273" s="18"/>
      <c r="AI273" s="18"/>
      <c r="AJ273" s="18"/>
      <c r="AK273" s="18"/>
      <c r="AL273" s="18"/>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row>
    <row r="274" spans="1:86">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7"/>
      <c r="Z274" s="18"/>
      <c r="AA274" s="18"/>
      <c r="AB274" s="18"/>
      <c r="AC274" s="18"/>
      <c r="AD274" s="18"/>
      <c r="AE274" s="18"/>
      <c r="AF274" s="18"/>
      <c r="AG274" s="18"/>
      <c r="AH274" s="18"/>
      <c r="AI274" s="18"/>
      <c r="AJ274" s="18"/>
      <c r="AK274" s="18"/>
      <c r="AL274" s="18"/>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row>
    <row r="275" spans="1:86">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7"/>
      <c r="Z275" s="18"/>
      <c r="AA275" s="18"/>
      <c r="AB275" s="18"/>
      <c r="AC275" s="18"/>
      <c r="AD275" s="18"/>
      <c r="AE275" s="18"/>
      <c r="AF275" s="18"/>
      <c r="AG275" s="18"/>
      <c r="AH275" s="18"/>
      <c r="AI275" s="18"/>
      <c r="AJ275" s="18"/>
      <c r="AK275" s="18"/>
      <c r="AL275" s="18"/>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row>
    <row r="276" spans="1:8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7"/>
      <c r="Z276" s="18"/>
      <c r="AA276" s="18"/>
      <c r="AB276" s="18"/>
      <c r="AC276" s="18"/>
      <c r="AD276" s="18"/>
      <c r="AE276" s="18"/>
      <c r="AF276" s="18"/>
      <c r="AG276" s="18"/>
      <c r="AH276" s="18"/>
      <c r="AI276" s="18"/>
      <c r="AJ276" s="18"/>
      <c r="AK276" s="18"/>
      <c r="AL276" s="18"/>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row>
    <row r="277" spans="1:86">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7"/>
      <c r="Z277" s="18"/>
      <c r="AA277" s="18"/>
      <c r="AB277" s="18"/>
      <c r="AC277" s="18"/>
      <c r="AD277" s="18"/>
      <c r="AE277" s="18"/>
      <c r="AF277" s="18"/>
      <c r="AG277" s="18"/>
      <c r="AH277" s="18"/>
      <c r="AI277" s="18"/>
      <c r="AJ277" s="18"/>
      <c r="AK277" s="18"/>
      <c r="AL277" s="18"/>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row>
    <row r="278" spans="1:86">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7"/>
      <c r="Z278" s="18"/>
      <c r="AA278" s="18"/>
      <c r="AB278" s="18"/>
      <c r="AC278" s="18"/>
      <c r="AD278" s="18"/>
      <c r="AE278" s="18"/>
      <c r="AF278" s="18"/>
      <c r="AG278" s="18"/>
      <c r="AH278" s="18"/>
      <c r="AI278" s="18"/>
      <c r="AJ278" s="18"/>
      <c r="AK278" s="18"/>
      <c r="AL278" s="18"/>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row>
    <row r="279" spans="1:86">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7"/>
      <c r="Z279" s="18"/>
      <c r="AA279" s="18"/>
      <c r="AB279" s="18"/>
      <c r="AC279" s="18"/>
      <c r="AD279" s="18"/>
      <c r="AE279" s="18"/>
      <c r="AF279" s="18"/>
      <c r="AG279" s="18"/>
      <c r="AH279" s="18"/>
      <c r="AI279" s="18"/>
      <c r="AJ279" s="18"/>
      <c r="AK279" s="18"/>
      <c r="AL279" s="18"/>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row>
    <row r="280" spans="1:86">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7"/>
      <c r="Z280" s="18"/>
      <c r="AA280" s="18"/>
      <c r="AB280" s="18"/>
      <c r="AC280" s="18"/>
      <c r="AD280" s="18"/>
      <c r="AE280" s="18"/>
      <c r="AF280" s="18"/>
      <c r="AG280" s="18"/>
      <c r="AH280" s="18"/>
      <c r="AI280" s="18"/>
      <c r="AJ280" s="18"/>
      <c r="AK280" s="18"/>
      <c r="AL280" s="18"/>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row>
    <row r="281" spans="1:86">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7"/>
      <c r="Z281" s="18"/>
      <c r="AA281" s="18"/>
      <c r="AB281" s="18"/>
      <c r="AC281" s="18"/>
      <c r="AD281" s="18"/>
      <c r="AE281" s="18"/>
      <c r="AF281" s="18"/>
      <c r="AG281" s="18"/>
      <c r="AH281" s="18"/>
      <c r="AI281" s="18"/>
      <c r="AJ281" s="18"/>
      <c r="AK281" s="18"/>
      <c r="AL281" s="18"/>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row>
    <row r="282" spans="1:86">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7"/>
      <c r="Z282" s="18"/>
      <c r="AA282" s="18"/>
      <c r="AB282" s="18"/>
      <c r="AC282" s="18"/>
      <c r="AD282" s="18"/>
      <c r="AE282" s="18"/>
      <c r="AF282" s="18"/>
      <c r="AG282" s="18"/>
      <c r="AH282" s="18"/>
      <c r="AI282" s="18"/>
      <c r="AJ282" s="18"/>
      <c r="AK282" s="18"/>
      <c r="AL282" s="18"/>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row>
    <row r="283" spans="1:86">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7"/>
      <c r="Z283" s="18"/>
      <c r="AA283" s="18"/>
      <c r="AB283" s="18"/>
      <c r="AC283" s="18"/>
      <c r="AD283" s="18"/>
      <c r="AE283" s="18"/>
      <c r="AF283" s="18"/>
      <c r="AG283" s="18"/>
      <c r="AH283" s="18"/>
      <c r="AI283" s="18"/>
      <c r="AJ283" s="18"/>
      <c r="AK283" s="18"/>
      <c r="AL283" s="18"/>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row>
    <row r="284" spans="1:86">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7"/>
      <c r="Z284" s="18"/>
      <c r="AA284" s="18"/>
      <c r="AB284" s="18"/>
      <c r="AC284" s="18"/>
      <c r="AD284" s="18"/>
      <c r="AE284" s="18"/>
      <c r="AF284" s="18"/>
      <c r="AG284" s="18"/>
      <c r="AH284" s="18"/>
      <c r="AI284" s="18"/>
      <c r="AJ284" s="18"/>
      <c r="AK284" s="18"/>
      <c r="AL284" s="18"/>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row>
    <row r="285" spans="1:86">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7"/>
      <c r="Z285" s="18"/>
      <c r="AA285" s="18"/>
      <c r="AB285" s="18"/>
      <c r="AC285" s="18"/>
      <c r="AD285" s="18"/>
      <c r="AE285" s="18"/>
      <c r="AF285" s="18"/>
      <c r="AG285" s="18"/>
      <c r="AH285" s="18"/>
      <c r="AI285" s="18"/>
      <c r="AJ285" s="18"/>
      <c r="AK285" s="18"/>
      <c r="AL285" s="18"/>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row>
    <row r="286" spans="1: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7"/>
      <c r="Z286" s="18"/>
      <c r="AA286" s="18"/>
      <c r="AB286" s="18"/>
      <c r="AC286" s="18"/>
      <c r="AD286" s="18"/>
      <c r="AE286" s="18"/>
      <c r="AF286" s="18"/>
      <c r="AG286" s="18"/>
      <c r="AH286" s="18"/>
      <c r="AI286" s="18"/>
      <c r="AJ286" s="18"/>
      <c r="AK286" s="18"/>
      <c r="AL286" s="18"/>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row>
    <row r="287" spans="1:86">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7"/>
      <c r="Z287" s="18"/>
      <c r="AA287" s="18"/>
      <c r="AB287" s="18"/>
      <c r="AC287" s="18"/>
      <c r="AD287" s="18"/>
      <c r="AE287" s="18"/>
      <c r="AF287" s="18"/>
      <c r="AG287" s="18"/>
      <c r="AH287" s="18"/>
      <c r="AI287" s="18"/>
      <c r="AJ287" s="18"/>
      <c r="AK287" s="18"/>
      <c r="AL287" s="18"/>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row>
    <row r="288" spans="1:86">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7"/>
      <c r="Z288" s="18"/>
      <c r="AA288" s="18"/>
      <c r="AB288" s="18"/>
      <c r="AC288" s="18"/>
      <c r="AD288" s="18"/>
      <c r="AE288" s="18"/>
      <c r="AF288" s="18"/>
      <c r="AG288" s="18"/>
      <c r="AH288" s="18"/>
      <c r="AI288" s="18"/>
      <c r="AJ288" s="18"/>
      <c r="AK288" s="18"/>
      <c r="AL288" s="18"/>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row>
    <row r="289" spans="1:86">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7"/>
      <c r="Z289" s="18"/>
      <c r="AA289" s="18"/>
      <c r="AB289" s="18"/>
      <c r="AC289" s="18"/>
      <c r="AD289" s="18"/>
      <c r="AE289" s="18"/>
      <c r="AF289" s="18"/>
      <c r="AG289" s="18"/>
      <c r="AH289" s="18"/>
      <c r="AI289" s="18"/>
      <c r="AJ289" s="18"/>
      <c r="AK289" s="18"/>
      <c r="AL289" s="18"/>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row>
    <row r="290" spans="1:86">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7"/>
      <c r="Z290" s="18"/>
      <c r="AA290" s="18"/>
      <c r="AB290" s="18"/>
      <c r="AC290" s="18"/>
      <c r="AD290" s="18"/>
      <c r="AE290" s="18"/>
      <c r="AF290" s="18"/>
      <c r="AG290" s="18"/>
      <c r="AH290" s="18"/>
      <c r="AI290" s="18"/>
      <c r="AJ290" s="18"/>
      <c r="AK290" s="18"/>
      <c r="AL290" s="18"/>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row>
    <row r="291" spans="1:86">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7"/>
      <c r="Z291" s="18"/>
      <c r="AA291" s="18"/>
      <c r="AB291" s="18"/>
      <c r="AC291" s="18"/>
      <c r="AD291" s="18"/>
      <c r="AE291" s="18"/>
      <c r="AF291" s="18"/>
      <c r="AG291" s="18"/>
      <c r="AH291" s="18"/>
      <c r="AI291" s="18"/>
      <c r="AJ291" s="18"/>
      <c r="AK291" s="18"/>
      <c r="AL291" s="18"/>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row>
    <row r="292" spans="1:86">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7"/>
      <c r="Z292" s="18"/>
      <c r="AA292" s="18"/>
      <c r="AB292" s="18"/>
      <c r="AC292" s="18"/>
      <c r="AD292" s="18"/>
      <c r="AE292" s="18"/>
      <c r="AF292" s="18"/>
      <c r="AG292" s="18"/>
      <c r="AH292" s="18"/>
      <c r="AI292" s="18"/>
      <c r="AJ292" s="18"/>
      <c r="AK292" s="18"/>
      <c r="AL292" s="18"/>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row>
    <row r="293" spans="1:86">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7"/>
      <c r="Z293" s="18"/>
      <c r="AA293" s="18"/>
      <c r="AB293" s="18"/>
      <c r="AC293" s="18"/>
      <c r="AD293" s="18"/>
      <c r="AE293" s="18"/>
      <c r="AF293" s="18"/>
      <c r="AG293" s="18"/>
      <c r="AH293" s="18"/>
      <c r="AI293" s="18"/>
      <c r="AJ293" s="18"/>
      <c r="AK293" s="18"/>
      <c r="AL293" s="18"/>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row>
    <row r="294" spans="1:86">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7"/>
      <c r="Z294" s="18"/>
      <c r="AA294" s="18"/>
      <c r="AB294" s="18"/>
      <c r="AC294" s="18"/>
      <c r="AD294" s="18"/>
      <c r="AE294" s="18"/>
      <c r="AF294" s="18"/>
      <c r="AG294" s="18"/>
      <c r="AH294" s="18"/>
      <c r="AI294" s="18"/>
      <c r="AJ294" s="18"/>
      <c r="AK294" s="18"/>
      <c r="AL294" s="18"/>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row>
    <row r="295" spans="1:86">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7"/>
      <c r="Z295" s="18"/>
      <c r="AA295" s="18"/>
      <c r="AB295" s="18"/>
      <c r="AC295" s="18"/>
      <c r="AD295" s="18"/>
      <c r="AE295" s="18"/>
      <c r="AF295" s="18"/>
      <c r="AG295" s="18"/>
      <c r="AH295" s="18"/>
      <c r="AI295" s="18"/>
      <c r="AJ295" s="18"/>
      <c r="AK295" s="18"/>
      <c r="AL295" s="18"/>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row>
    <row r="296" spans="1:8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7"/>
      <c r="Z296" s="18"/>
      <c r="AA296" s="18"/>
      <c r="AB296" s="18"/>
      <c r="AC296" s="18"/>
      <c r="AD296" s="18"/>
      <c r="AE296" s="18"/>
      <c r="AF296" s="18"/>
      <c r="AG296" s="18"/>
      <c r="AH296" s="18"/>
      <c r="AI296" s="18"/>
      <c r="AJ296" s="18"/>
      <c r="AK296" s="18"/>
      <c r="AL296" s="18"/>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row>
    <row r="297" spans="1:86">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7"/>
      <c r="Z297" s="18"/>
      <c r="AA297" s="18"/>
      <c r="AB297" s="18"/>
      <c r="AC297" s="18"/>
      <c r="AD297" s="18"/>
      <c r="AE297" s="18"/>
      <c r="AF297" s="18"/>
      <c r="AG297" s="18"/>
      <c r="AH297" s="18"/>
      <c r="AI297" s="18"/>
      <c r="AJ297" s="18"/>
      <c r="AK297" s="18"/>
      <c r="AL297" s="18"/>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row>
    <row r="298" spans="1:86">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7"/>
      <c r="Z298" s="18"/>
      <c r="AA298" s="18"/>
      <c r="AB298" s="18"/>
      <c r="AC298" s="18"/>
      <c r="AD298" s="18"/>
      <c r="AE298" s="18"/>
      <c r="AF298" s="18"/>
      <c r="AG298" s="18"/>
      <c r="AH298" s="18"/>
      <c r="AI298" s="18"/>
      <c r="AJ298" s="18"/>
      <c r="AK298" s="18"/>
      <c r="AL298" s="18"/>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row>
    <row r="299" spans="1:86">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7"/>
      <c r="Z299" s="18"/>
      <c r="AA299" s="18"/>
      <c r="AB299" s="18"/>
      <c r="AC299" s="18"/>
      <c r="AD299" s="18"/>
      <c r="AE299" s="18"/>
      <c r="AF299" s="18"/>
      <c r="AG299" s="18"/>
      <c r="AH299" s="18"/>
      <c r="AI299" s="18"/>
      <c r="AJ299" s="18"/>
      <c r="AK299" s="18"/>
      <c r="AL299" s="18"/>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row>
    <row r="300" spans="1:86">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7"/>
      <c r="Z300" s="18"/>
      <c r="AA300" s="18"/>
      <c r="AB300" s="18"/>
      <c r="AC300" s="18"/>
      <c r="AD300" s="18"/>
      <c r="AE300" s="18"/>
      <c r="AF300" s="18"/>
      <c r="AG300" s="18"/>
      <c r="AH300" s="18"/>
      <c r="AI300" s="18"/>
      <c r="AJ300" s="18"/>
      <c r="AK300" s="18"/>
      <c r="AL300" s="18"/>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row>
    <row r="301" spans="1:86">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7"/>
      <c r="Z301" s="18"/>
      <c r="AA301" s="18"/>
      <c r="AB301" s="18"/>
      <c r="AC301" s="18"/>
      <c r="AD301" s="18"/>
      <c r="AE301" s="18"/>
      <c r="AF301" s="18"/>
      <c r="AG301" s="18"/>
      <c r="AH301" s="18"/>
      <c r="AI301" s="18"/>
      <c r="AJ301" s="18"/>
      <c r="AK301" s="18"/>
      <c r="AL301" s="18"/>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row>
    <row r="302" spans="1:86">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7"/>
      <c r="Z302" s="18"/>
      <c r="AA302" s="18"/>
      <c r="AB302" s="18"/>
      <c r="AC302" s="18"/>
      <c r="AD302" s="18"/>
      <c r="AE302" s="18"/>
      <c r="AF302" s="18"/>
      <c r="AG302" s="18"/>
      <c r="AH302" s="18"/>
      <c r="AI302" s="18"/>
      <c r="AJ302" s="18"/>
      <c r="AK302" s="18"/>
      <c r="AL302" s="18"/>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row>
    <row r="303" spans="1:86">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7"/>
      <c r="Z303" s="18"/>
      <c r="AA303" s="18"/>
      <c r="AB303" s="18"/>
      <c r="AC303" s="18"/>
      <c r="AD303" s="18"/>
      <c r="AE303" s="18"/>
      <c r="AF303" s="18"/>
      <c r="AG303" s="18"/>
      <c r="AH303" s="18"/>
      <c r="AI303" s="18"/>
      <c r="AJ303" s="18"/>
      <c r="AK303" s="18"/>
      <c r="AL303" s="18"/>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row>
    <row r="304" spans="1:86">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7"/>
      <c r="Z304" s="18"/>
      <c r="AA304" s="18"/>
      <c r="AB304" s="18"/>
      <c r="AC304" s="18"/>
      <c r="AD304" s="18"/>
      <c r="AE304" s="18"/>
      <c r="AF304" s="18"/>
      <c r="AG304" s="18"/>
      <c r="AH304" s="18"/>
      <c r="AI304" s="18"/>
      <c r="AJ304" s="18"/>
      <c r="AK304" s="18"/>
      <c r="AL304" s="18"/>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row>
    <row r="305" spans="1:86">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7"/>
      <c r="Z305" s="18"/>
      <c r="AA305" s="18"/>
      <c r="AB305" s="18"/>
      <c r="AC305" s="18"/>
      <c r="AD305" s="18"/>
      <c r="AE305" s="18"/>
      <c r="AF305" s="18"/>
      <c r="AG305" s="18"/>
      <c r="AH305" s="18"/>
      <c r="AI305" s="18"/>
      <c r="AJ305" s="18"/>
      <c r="AK305" s="18"/>
      <c r="AL305" s="18"/>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row>
    <row r="306" spans="1:8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7"/>
      <c r="Z306" s="18"/>
      <c r="AA306" s="18"/>
      <c r="AB306" s="18"/>
      <c r="AC306" s="18"/>
      <c r="AD306" s="18"/>
      <c r="AE306" s="18"/>
      <c r="AF306" s="18"/>
      <c r="AG306" s="18"/>
      <c r="AH306" s="18"/>
      <c r="AI306" s="18"/>
      <c r="AJ306" s="18"/>
      <c r="AK306" s="18"/>
      <c r="AL306" s="18"/>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row>
    <row r="307" spans="1:86">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7"/>
      <c r="Z307" s="18"/>
      <c r="AA307" s="18"/>
      <c r="AB307" s="18"/>
      <c r="AC307" s="18"/>
      <c r="AD307" s="18"/>
      <c r="AE307" s="18"/>
      <c r="AF307" s="18"/>
      <c r="AG307" s="18"/>
      <c r="AH307" s="18"/>
      <c r="AI307" s="18"/>
      <c r="AJ307" s="18"/>
      <c r="AK307" s="18"/>
      <c r="AL307" s="18"/>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row>
    <row r="308" spans="1:86">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7"/>
      <c r="Z308" s="18"/>
      <c r="AA308" s="18"/>
      <c r="AB308" s="18"/>
      <c r="AC308" s="18"/>
      <c r="AD308" s="18"/>
      <c r="AE308" s="18"/>
      <c r="AF308" s="18"/>
      <c r="AG308" s="18"/>
      <c r="AH308" s="18"/>
      <c r="AI308" s="18"/>
      <c r="AJ308" s="18"/>
      <c r="AK308" s="18"/>
      <c r="AL308" s="18"/>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row>
    <row r="309" spans="1:86">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7"/>
      <c r="Z309" s="18"/>
      <c r="AA309" s="18"/>
      <c r="AB309" s="18"/>
      <c r="AC309" s="18"/>
      <c r="AD309" s="18"/>
      <c r="AE309" s="18"/>
      <c r="AF309" s="18"/>
      <c r="AG309" s="18"/>
      <c r="AH309" s="18"/>
      <c r="AI309" s="18"/>
      <c r="AJ309" s="18"/>
      <c r="AK309" s="18"/>
      <c r="AL309" s="18"/>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row>
    <row r="310" spans="1:86">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7"/>
      <c r="Z310" s="18"/>
      <c r="AA310" s="18"/>
      <c r="AB310" s="18"/>
      <c r="AC310" s="18"/>
      <c r="AD310" s="18"/>
      <c r="AE310" s="18"/>
      <c r="AF310" s="18"/>
      <c r="AG310" s="18"/>
      <c r="AH310" s="18"/>
      <c r="AI310" s="18"/>
      <c r="AJ310" s="18"/>
      <c r="AK310" s="18"/>
      <c r="AL310" s="18"/>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row>
    <row r="311" spans="1:86">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7"/>
      <c r="Z311" s="18"/>
      <c r="AA311" s="18"/>
      <c r="AB311" s="18"/>
      <c r="AC311" s="18"/>
      <c r="AD311" s="18"/>
      <c r="AE311" s="18"/>
      <c r="AF311" s="18"/>
      <c r="AG311" s="18"/>
      <c r="AH311" s="18"/>
      <c r="AI311" s="18"/>
      <c r="AJ311" s="18"/>
      <c r="AK311" s="18"/>
      <c r="AL311" s="18"/>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row>
    <row r="312" spans="1:86">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7"/>
      <c r="Z312" s="18"/>
      <c r="AA312" s="18"/>
      <c r="AB312" s="18"/>
      <c r="AC312" s="18"/>
      <c r="AD312" s="18"/>
      <c r="AE312" s="18"/>
      <c r="AF312" s="18"/>
      <c r="AG312" s="18"/>
      <c r="AH312" s="18"/>
      <c r="AI312" s="18"/>
      <c r="AJ312" s="18"/>
      <c r="AK312" s="18"/>
      <c r="AL312" s="18"/>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row>
    <row r="313" spans="1:86">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7"/>
      <c r="Z313" s="18"/>
      <c r="AA313" s="18"/>
      <c r="AB313" s="18"/>
      <c r="AC313" s="18"/>
      <c r="AD313" s="18"/>
      <c r="AE313" s="18"/>
      <c r="AF313" s="18"/>
      <c r="AG313" s="18"/>
      <c r="AH313" s="18"/>
      <c r="AI313" s="18"/>
      <c r="AJ313" s="18"/>
      <c r="AK313" s="18"/>
      <c r="AL313" s="18"/>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row>
    <row r="314" spans="1:86">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7"/>
      <c r="Z314" s="18"/>
      <c r="AA314" s="18"/>
      <c r="AB314" s="18"/>
      <c r="AC314" s="18"/>
      <c r="AD314" s="18"/>
      <c r="AE314" s="18"/>
      <c r="AF314" s="18"/>
      <c r="AG314" s="18"/>
      <c r="AH314" s="18"/>
      <c r="AI314" s="18"/>
      <c r="AJ314" s="18"/>
      <c r="AK314" s="18"/>
      <c r="AL314" s="18"/>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row>
    <row r="315" spans="1:86">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7"/>
      <c r="Z315" s="18"/>
      <c r="AA315" s="18"/>
      <c r="AB315" s="18"/>
      <c r="AC315" s="18"/>
      <c r="AD315" s="18"/>
      <c r="AE315" s="18"/>
      <c r="AF315" s="18"/>
      <c r="AG315" s="18"/>
      <c r="AH315" s="18"/>
      <c r="AI315" s="18"/>
      <c r="AJ315" s="18"/>
      <c r="AK315" s="18"/>
      <c r="AL315" s="18"/>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row>
    <row r="316" spans="1:8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7"/>
      <c r="Z316" s="18"/>
      <c r="AA316" s="18"/>
      <c r="AB316" s="18"/>
      <c r="AC316" s="18"/>
      <c r="AD316" s="18"/>
      <c r="AE316" s="18"/>
      <c r="AF316" s="18"/>
      <c r="AG316" s="18"/>
      <c r="AH316" s="18"/>
      <c r="AI316" s="18"/>
      <c r="AJ316" s="18"/>
      <c r="AK316" s="18"/>
      <c r="AL316" s="18"/>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row>
    <row r="317" spans="1:86">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7"/>
      <c r="Z317" s="18"/>
      <c r="AA317" s="18"/>
      <c r="AB317" s="18"/>
      <c r="AC317" s="18"/>
      <c r="AD317" s="18"/>
      <c r="AE317" s="18"/>
      <c r="AF317" s="18"/>
      <c r="AG317" s="18"/>
      <c r="AH317" s="18"/>
      <c r="AI317" s="18"/>
      <c r="AJ317" s="18"/>
      <c r="AK317" s="18"/>
      <c r="AL317" s="18"/>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row>
    <row r="318" spans="1:86">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7"/>
      <c r="Z318" s="18"/>
      <c r="AA318" s="18"/>
      <c r="AB318" s="18"/>
      <c r="AC318" s="18"/>
      <c r="AD318" s="18"/>
      <c r="AE318" s="18"/>
      <c r="AF318" s="18"/>
      <c r="AG318" s="18"/>
      <c r="AH318" s="18"/>
      <c r="AI318" s="18"/>
      <c r="AJ318" s="18"/>
      <c r="AK318" s="18"/>
      <c r="AL318" s="18"/>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row>
    <row r="319" spans="1:86">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7"/>
      <c r="Z319" s="18"/>
      <c r="AA319" s="18"/>
      <c r="AB319" s="18"/>
      <c r="AC319" s="18"/>
      <c r="AD319" s="18"/>
      <c r="AE319" s="18"/>
      <c r="AF319" s="18"/>
      <c r="AG319" s="18"/>
      <c r="AH319" s="18"/>
      <c r="AI319" s="18"/>
      <c r="AJ319" s="18"/>
      <c r="AK319" s="18"/>
      <c r="AL319" s="18"/>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row>
    <row r="320" spans="1:86">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7"/>
      <c r="Z320" s="18"/>
      <c r="AA320" s="18"/>
      <c r="AB320" s="18"/>
      <c r="AC320" s="18"/>
      <c r="AD320" s="18"/>
      <c r="AE320" s="18"/>
      <c r="AF320" s="18"/>
      <c r="AG320" s="18"/>
      <c r="AH320" s="18"/>
      <c r="AI320" s="18"/>
      <c r="AJ320" s="18"/>
      <c r="AK320" s="18"/>
      <c r="AL320" s="18"/>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row>
    <row r="321" spans="1:86">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7"/>
      <c r="Z321" s="18"/>
      <c r="AA321" s="18"/>
      <c r="AB321" s="18"/>
      <c r="AC321" s="18"/>
      <c r="AD321" s="18"/>
      <c r="AE321" s="18"/>
      <c r="AF321" s="18"/>
      <c r="AG321" s="18"/>
      <c r="AH321" s="18"/>
      <c r="AI321" s="18"/>
      <c r="AJ321" s="18"/>
      <c r="AK321" s="18"/>
      <c r="AL321" s="18"/>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row>
    <row r="322" spans="1:86">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7"/>
      <c r="Z322" s="18"/>
      <c r="AA322" s="18"/>
      <c r="AB322" s="18"/>
      <c r="AC322" s="18"/>
      <c r="AD322" s="18"/>
      <c r="AE322" s="18"/>
      <c r="AF322" s="18"/>
      <c r="AG322" s="18"/>
      <c r="AH322" s="18"/>
      <c r="AI322" s="18"/>
      <c r="AJ322" s="18"/>
      <c r="AK322" s="18"/>
      <c r="AL322" s="18"/>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row>
    <row r="323" spans="1:86">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7"/>
      <c r="Z323" s="18"/>
      <c r="AA323" s="18"/>
      <c r="AB323" s="18"/>
      <c r="AC323" s="18"/>
      <c r="AD323" s="18"/>
      <c r="AE323" s="18"/>
      <c r="AF323" s="18"/>
      <c r="AG323" s="18"/>
      <c r="AH323" s="18"/>
      <c r="AI323" s="18"/>
      <c r="AJ323" s="18"/>
      <c r="AK323" s="18"/>
      <c r="AL323" s="18"/>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row>
    <row r="324" spans="1:86">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7"/>
      <c r="Z324" s="18"/>
      <c r="AA324" s="18"/>
      <c r="AB324" s="18"/>
      <c r="AC324" s="18"/>
      <c r="AD324" s="18"/>
      <c r="AE324" s="18"/>
      <c r="AF324" s="18"/>
      <c r="AG324" s="18"/>
      <c r="AH324" s="18"/>
      <c r="AI324" s="18"/>
      <c r="AJ324" s="18"/>
      <c r="AK324" s="18"/>
      <c r="AL324" s="18"/>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row>
    <row r="325" spans="1:86">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7"/>
      <c r="Z325" s="18"/>
      <c r="AA325" s="18"/>
      <c r="AB325" s="18"/>
      <c r="AC325" s="18"/>
      <c r="AD325" s="18"/>
      <c r="AE325" s="18"/>
      <c r="AF325" s="18"/>
      <c r="AG325" s="18"/>
      <c r="AH325" s="18"/>
      <c r="AI325" s="18"/>
      <c r="AJ325" s="18"/>
      <c r="AK325" s="18"/>
      <c r="AL325" s="18"/>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row>
    <row r="326" spans="1:8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7"/>
      <c r="Z326" s="18"/>
      <c r="AA326" s="18"/>
      <c r="AB326" s="18"/>
      <c r="AC326" s="18"/>
      <c r="AD326" s="18"/>
      <c r="AE326" s="18"/>
      <c r="AF326" s="18"/>
      <c r="AG326" s="18"/>
      <c r="AH326" s="18"/>
      <c r="AI326" s="18"/>
      <c r="AJ326" s="18"/>
      <c r="AK326" s="18"/>
      <c r="AL326" s="18"/>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row>
    <row r="327" spans="1:86">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7"/>
      <c r="Z327" s="18"/>
      <c r="AA327" s="18"/>
      <c r="AB327" s="18"/>
      <c r="AC327" s="18"/>
      <c r="AD327" s="18"/>
      <c r="AE327" s="18"/>
      <c r="AF327" s="18"/>
      <c r="AG327" s="18"/>
      <c r="AH327" s="18"/>
      <c r="AI327" s="18"/>
      <c r="AJ327" s="18"/>
      <c r="AK327" s="18"/>
      <c r="AL327" s="18"/>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row>
    <row r="328" spans="1:86">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7"/>
      <c r="Z328" s="18"/>
      <c r="AA328" s="18"/>
      <c r="AB328" s="18"/>
      <c r="AC328" s="18"/>
      <c r="AD328" s="18"/>
      <c r="AE328" s="18"/>
      <c r="AF328" s="18"/>
      <c r="AG328" s="18"/>
      <c r="AH328" s="18"/>
      <c r="AI328" s="18"/>
      <c r="AJ328" s="18"/>
      <c r="AK328" s="18"/>
      <c r="AL328" s="18"/>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row>
    <row r="329" spans="1:86">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7"/>
      <c r="Z329" s="18"/>
      <c r="AA329" s="18"/>
      <c r="AB329" s="18"/>
      <c r="AC329" s="18"/>
      <c r="AD329" s="18"/>
      <c r="AE329" s="18"/>
      <c r="AF329" s="18"/>
      <c r="AG329" s="18"/>
      <c r="AH329" s="18"/>
      <c r="AI329" s="18"/>
      <c r="AJ329" s="18"/>
      <c r="AK329" s="18"/>
      <c r="AL329" s="18"/>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row>
    <row r="330" spans="1:86">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7"/>
      <c r="Z330" s="18"/>
      <c r="AA330" s="18"/>
      <c r="AB330" s="18"/>
      <c r="AC330" s="18"/>
      <c r="AD330" s="18"/>
      <c r="AE330" s="18"/>
      <c r="AF330" s="18"/>
      <c r="AG330" s="18"/>
      <c r="AH330" s="18"/>
      <c r="AI330" s="18"/>
      <c r="AJ330" s="18"/>
      <c r="AK330" s="18"/>
      <c r="AL330" s="18"/>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row>
    <row r="331" spans="1:86">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7"/>
      <c r="Z331" s="18"/>
      <c r="AA331" s="18"/>
      <c r="AB331" s="18"/>
      <c r="AC331" s="18"/>
      <c r="AD331" s="18"/>
      <c r="AE331" s="18"/>
      <c r="AF331" s="18"/>
      <c r="AG331" s="18"/>
      <c r="AH331" s="18"/>
      <c r="AI331" s="18"/>
      <c r="AJ331" s="18"/>
      <c r="AK331" s="18"/>
      <c r="AL331" s="18"/>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row>
    <row r="332" spans="1:86">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7"/>
      <c r="Z332" s="18"/>
      <c r="AA332" s="18"/>
      <c r="AB332" s="18"/>
      <c r="AC332" s="18"/>
      <c r="AD332" s="18"/>
      <c r="AE332" s="18"/>
      <c r="AF332" s="18"/>
      <c r="AG332" s="18"/>
      <c r="AH332" s="18"/>
      <c r="AI332" s="18"/>
      <c r="AJ332" s="18"/>
      <c r="AK332" s="18"/>
      <c r="AL332" s="18"/>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row>
    <row r="333" spans="1:86">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7"/>
      <c r="Z333" s="18"/>
      <c r="AA333" s="18"/>
      <c r="AB333" s="18"/>
      <c r="AC333" s="18"/>
      <c r="AD333" s="18"/>
      <c r="AE333" s="18"/>
      <c r="AF333" s="18"/>
      <c r="AG333" s="18"/>
      <c r="AH333" s="18"/>
      <c r="AI333" s="18"/>
      <c r="AJ333" s="18"/>
      <c r="AK333" s="18"/>
      <c r="AL333" s="18"/>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row>
    <row r="334" spans="1:86">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7"/>
      <c r="Z334" s="18"/>
      <c r="AA334" s="18"/>
      <c r="AB334" s="18"/>
      <c r="AC334" s="18"/>
      <c r="AD334" s="18"/>
      <c r="AE334" s="18"/>
      <c r="AF334" s="18"/>
      <c r="AG334" s="18"/>
      <c r="AH334" s="18"/>
      <c r="AI334" s="18"/>
      <c r="AJ334" s="18"/>
      <c r="AK334" s="18"/>
      <c r="AL334" s="18"/>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row>
    <row r="335" spans="1:86">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7"/>
      <c r="Z335" s="18"/>
      <c r="AA335" s="18"/>
      <c r="AB335" s="18"/>
      <c r="AC335" s="18"/>
      <c r="AD335" s="18"/>
      <c r="AE335" s="18"/>
      <c r="AF335" s="18"/>
      <c r="AG335" s="18"/>
      <c r="AH335" s="18"/>
      <c r="AI335" s="18"/>
      <c r="AJ335" s="18"/>
      <c r="AK335" s="18"/>
      <c r="AL335" s="18"/>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row>
    <row r="336" spans="1:8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7"/>
      <c r="Z336" s="18"/>
      <c r="AA336" s="18"/>
      <c r="AB336" s="18"/>
      <c r="AC336" s="18"/>
      <c r="AD336" s="18"/>
      <c r="AE336" s="18"/>
      <c r="AF336" s="18"/>
      <c r="AG336" s="18"/>
      <c r="AH336" s="18"/>
      <c r="AI336" s="18"/>
      <c r="AJ336" s="18"/>
      <c r="AK336" s="18"/>
      <c r="AL336" s="18"/>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row>
    <row r="337" spans="1:86">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7"/>
      <c r="Z337" s="18"/>
      <c r="AA337" s="18"/>
      <c r="AB337" s="18"/>
      <c r="AC337" s="18"/>
      <c r="AD337" s="18"/>
      <c r="AE337" s="18"/>
      <c r="AF337" s="18"/>
      <c r="AG337" s="18"/>
      <c r="AH337" s="18"/>
      <c r="AI337" s="18"/>
      <c r="AJ337" s="18"/>
      <c r="AK337" s="18"/>
      <c r="AL337" s="18"/>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row>
    <row r="338" spans="1:86">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7"/>
      <c r="Z338" s="18"/>
      <c r="AA338" s="18"/>
      <c r="AB338" s="18"/>
      <c r="AC338" s="18"/>
      <c r="AD338" s="18"/>
      <c r="AE338" s="18"/>
      <c r="AF338" s="18"/>
      <c r="AG338" s="18"/>
      <c r="AH338" s="18"/>
      <c r="AI338" s="18"/>
      <c r="AJ338" s="18"/>
      <c r="AK338" s="18"/>
      <c r="AL338" s="18"/>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row>
    <row r="339" spans="1:86">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7"/>
      <c r="Z339" s="18"/>
      <c r="AA339" s="18"/>
      <c r="AB339" s="18"/>
      <c r="AC339" s="18"/>
      <c r="AD339" s="18"/>
      <c r="AE339" s="18"/>
      <c r="AF339" s="18"/>
      <c r="AG339" s="18"/>
      <c r="AH339" s="18"/>
      <c r="AI339" s="18"/>
      <c r="AJ339" s="18"/>
      <c r="AK339" s="18"/>
      <c r="AL339" s="18"/>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row>
    <row r="340" spans="1:86">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7"/>
      <c r="Z340" s="18"/>
      <c r="AA340" s="18"/>
      <c r="AB340" s="18"/>
      <c r="AC340" s="18"/>
      <c r="AD340" s="18"/>
      <c r="AE340" s="18"/>
      <c r="AF340" s="18"/>
      <c r="AG340" s="18"/>
      <c r="AH340" s="18"/>
      <c r="AI340" s="18"/>
      <c r="AJ340" s="18"/>
      <c r="AK340" s="18"/>
      <c r="AL340" s="18"/>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row>
    <row r="341" spans="1:86">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7"/>
      <c r="Z341" s="18"/>
      <c r="AA341" s="18"/>
      <c r="AB341" s="18"/>
      <c r="AC341" s="18"/>
      <c r="AD341" s="18"/>
      <c r="AE341" s="18"/>
      <c r="AF341" s="18"/>
      <c r="AG341" s="18"/>
      <c r="AH341" s="18"/>
      <c r="AI341" s="18"/>
      <c r="AJ341" s="18"/>
      <c r="AK341" s="18"/>
      <c r="AL341" s="18"/>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row>
    <row r="342" spans="1:86">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7"/>
      <c r="Z342" s="18"/>
      <c r="AA342" s="18"/>
      <c r="AB342" s="18"/>
      <c r="AC342" s="18"/>
      <c r="AD342" s="18"/>
      <c r="AE342" s="18"/>
      <c r="AF342" s="18"/>
      <c r="AG342" s="18"/>
      <c r="AH342" s="18"/>
      <c r="AI342" s="18"/>
      <c r="AJ342" s="18"/>
      <c r="AK342" s="18"/>
      <c r="AL342" s="18"/>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row>
    <row r="343" spans="1:86">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7"/>
      <c r="Z343" s="18"/>
      <c r="AA343" s="18"/>
      <c r="AB343" s="18"/>
      <c r="AC343" s="18"/>
      <c r="AD343" s="18"/>
      <c r="AE343" s="18"/>
      <c r="AF343" s="18"/>
      <c r="AG343" s="18"/>
      <c r="AH343" s="18"/>
      <c r="AI343" s="18"/>
      <c r="AJ343" s="18"/>
      <c r="AK343" s="18"/>
      <c r="AL343" s="18"/>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row>
    <row r="344" spans="1:86">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7"/>
      <c r="Z344" s="18"/>
      <c r="AA344" s="18"/>
      <c r="AB344" s="18"/>
      <c r="AC344" s="18"/>
      <c r="AD344" s="18"/>
      <c r="AE344" s="18"/>
      <c r="AF344" s="18"/>
      <c r="AG344" s="18"/>
      <c r="AH344" s="18"/>
      <c r="AI344" s="18"/>
      <c r="AJ344" s="18"/>
      <c r="AK344" s="18"/>
      <c r="AL344" s="18"/>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row>
    <row r="345" spans="1:86">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7"/>
      <c r="Z345" s="18"/>
      <c r="AA345" s="18"/>
      <c r="AB345" s="18"/>
      <c r="AC345" s="18"/>
      <c r="AD345" s="18"/>
      <c r="AE345" s="18"/>
      <c r="AF345" s="18"/>
      <c r="AG345" s="18"/>
      <c r="AH345" s="18"/>
      <c r="AI345" s="18"/>
      <c r="AJ345" s="18"/>
      <c r="AK345" s="18"/>
      <c r="AL345" s="18"/>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row>
    <row r="346" spans="1:8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7"/>
      <c r="Z346" s="18"/>
      <c r="AA346" s="18"/>
      <c r="AB346" s="18"/>
      <c r="AC346" s="18"/>
      <c r="AD346" s="18"/>
      <c r="AE346" s="18"/>
      <c r="AF346" s="18"/>
      <c r="AG346" s="18"/>
      <c r="AH346" s="18"/>
      <c r="AI346" s="18"/>
      <c r="AJ346" s="18"/>
      <c r="AK346" s="18"/>
      <c r="AL346" s="18"/>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row>
    <row r="347" spans="1:86">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7"/>
      <c r="Z347" s="18"/>
      <c r="AA347" s="18"/>
      <c r="AB347" s="18"/>
      <c r="AC347" s="18"/>
      <c r="AD347" s="18"/>
      <c r="AE347" s="18"/>
      <c r="AF347" s="18"/>
      <c r="AG347" s="18"/>
      <c r="AH347" s="18"/>
      <c r="AI347" s="18"/>
      <c r="AJ347" s="18"/>
      <c r="AK347" s="18"/>
      <c r="AL347" s="18"/>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row>
    <row r="348" spans="1:86">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7"/>
      <c r="Z348" s="18"/>
      <c r="AA348" s="18"/>
      <c r="AB348" s="18"/>
      <c r="AC348" s="18"/>
      <c r="AD348" s="18"/>
      <c r="AE348" s="18"/>
      <c r="AF348" s="18"/>
      <c r="AG348" s="18"/>
      <c r="AH348" s="18"/>
      <c r="AI348" s="18"/>
      <c r="AJ348" s="18"/>
      <c r="AK348" s="18"/>
      <c r="AL348" s="18"/>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row>
    <row r="349" spans="1:86">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7"/>
      <c r="Z349" s="18"/>
      <c r="AA349" s="18"/>
      <c r="AB349" s="18"/>
      <c r="AC349" s="18"/>
      <c r="AD349" s="18"/>
      <c r="AE349" s="18"/>
      <c r="AF349" s="18"/>
      <c r="AG349" s="18"/>
      <c r="AH349" s="18"/>
      <c r="AI349" s="18"/>
      <c r="AJ349" s="18"/>
      <c r="AK349" s="18"/>
      <c r="AL349" s="18"/>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row>
    <row r="350" spans="1:86">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7"/>
      <c r="Z350" s="18"/>
      <c r="AA350" s="18"/>
      <c r="AB350" s="18"/>
      <c r="AC350" s="18"/>
      <c r="AD350" s="18"/>
      <c r="AE350" s="18"/>
      <c r="AF350" s="18"/>
      <c r="AG350" s="18"/>
      <c r="AH350" s="18"/>
      <c r="AI350" s="18"/>
      <c r="AJ350" s="18"/>
      <c r="AK350" s="18"/>
      <c r="AL350" s="18"/>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row>
    <row r="351" spans="1:86">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7"/>
      <c r="Z351" s="18"/>
      <c r="AA351" s="18"/>
      <c r="AB351" s="18"/>
      <c r="AC351" s="18"/>
      <c r="AD351" s="18"/>
      <c r="AE351" s="18"/>
      <c r="AF351" s="18"/>
      <c r="AG351" s="18"/>
      <c r="AH351" s="18"/>
      <c r="AI351" s="18"/>
      <c r="AJ351" s="18"/>
      <c r="AK351" s="18"/>
      <c r="AL351" s="18"/>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row>
    <row r="352" spans="1:86">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7"/>
      <c r="Z352" s="18"/>
      <c r="AA352" s="18"/>
      <c r="AB352" s="18"/>
      <c r="AC352" s="18"/>
      <c r="AD352" s="18"/>
      <c r="AE352" s="18"/>
      <c r="AF352" s="18"/>
      <c r="AG352" s="18"/>
      <c r="AH352" s="18"/>
      <c r="AI352" s="18"/>
      <c r="AJ352" s="18"/>
      <c r="AK352" s="18"/>
      <c r="AL352" s="18"/>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row>
    <row r="353" spans="1:86">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7"/>
      <c r="Z353" s="18"/>
      <c r="AA353" s="18"/>
      <c r="AB353" s="18"/>
      <c r="AC353" s="18"/>
      <c r="AD353" s="18"/>
      <c r="AE353" s="18"/>
      <c r="AF353" s="18"/>
      <c r="AG353" s="18"/>
      <c r="AH353" s="18"/>
      <c r="AI353" s="18"/>
      <c r="AJ353" s="18"/>
      <c r="AK353" s="18"/>
      <c r="AL353" s="18"/>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row>
    <row r="354" spans="1:86">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7"/>
      <c r="Z354" s="18"/>
      <c r="AA354" s="18"/>
      <c r="AB354" s="18"/>
      <c r="AC354" s="18"/>
      <c r="AD354" s="18"/>
      <c r="AE354" s="18"/>
      <c r="AF354" s="18"/>
      <c r="AG354" s="18"/>
      <c r="AH354" s="18"/>
      <c r="AI354" s="18"/>
      <c r="AJ354" s="18"/>
      <c r="AK354" s="18"/>
      <c r="AL354" s="18"/>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row>
    <row r="355" spans="1:86">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7"/>
      <c r="Z355" s="18"/>
      <c r="AA355" s="18"/>
      <c r="AB355" s="18"/>
      <c r="AC355" s="18"/>
      <c r="AD355" s="18"/>
      <c r="AE355" s="18"/>
      <c r="AF355" s="18"/>
      <c r="AG355" s="18"/>
      <c r="AH355" s="18"/>
      <c r="AI355" s="18"/>
      <c r="AJ355" s="18"/>
      <c r="AK355" s="18"/>
      <c r="AL355" s="18"/>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row>
    <row r="356" spans="1:8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7"/>
      <c r="Z356" s="18"/>
      <c r="AA356" s="18"/>
      <c r="AB356" s="18"/>
      <c r="AC356" s="18"/>
      <c r="AD356" s="18"/>
      <c r="AE356" s="18"/>
      <c r="AF356" s="18"/>
      <c r="AG356" s="18"/>
      <c r="AH356" s="18"/>
      <c r="AI356" s="18"/>
      <c r="AJ356" s="18"/>
      <c r="AK356" s="18"/>
      <c r="AL356" s="18"/>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row>
    <row r="357" spans="1:86">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7"/>
      <c r="Z357" s="18"/>
      <c r="AA357" s="18"/>
      <c r="AB357" s="18"/>
      <c r="AC357" s="18"/>
      <c r="AD357" s="18"/>
      <c r="AE357" s="18"/>
      <c r="AF357" s="18"/>
      <c r="AG357" s="18"/>
      <c r="AH357" s="18"/>
      <c r="AI357" s="18"/>
      <c r="AJ357" s="18"/>
      <c r="AK357" s="18"/>
      <c r="AL357" s="18"/>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row>
    <row r="358" spans="1:86">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7"/>
      <c r="Z358" s="18"/>
      <c r="AA358" s="18"/>
      <c r="AB358" s="18"/>
      <c r="AC358" s="18"/>
      <c r="AD358" s="18"/>
      <c r="AE358" s="18"/>
      <c r="AF358" s="18"/>
      <c r="AG358" s="18"/>
      <c r="AH358" s="18"/>
      <c r="AI358" s="18"/>
      <c r="AJ358" s="18"/>
      <c r="AK358" s="18"/>
      <c r="AL358" s="18"/>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row>
    <row r="359" spans="1:86">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7"/>
      <c r="Z359" s="18"/>
      <c r="AA359" s="18"/>
      <c r="AB359" s="18"/>
      <c r="AC359" s="18"/>
      <c r="AD359" s="18"/>
      <c r="AE359" s="18"/>
      <c r="AF359" s="18"/>
      <c r="AG359" s="18"/>
      <c r="AH359" s="18"/>
      <c r="AI359" s="18"/>
      <c r="AJ359" s="18"/>
      <c r="AK359" s="18"/>
      <c r="AL359" s="18"/>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row>
    <row r="360" spans="1:86">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7"/>
      <c r="Z360" s="18"/>
      <c r="AA360" s="18"/>
      <c r="AB360" s="18"/>
      <c r="AC360" s="18"/>
      <c r="AD360" s="18"/>
      <c r="AE360" s="18"/>
      <c r="AF360" s="18"/>
      <c r="AG360" s="18"/>
      <c r="AH360" s="18"/>
      <c r="AI360" s="18"/>
      <c r="AJ360" s="18"/>
      <c r="AK360" s="18"/>
      <c r="AL360" s="18"/>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row>
    <row r="361" spans="1:86">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7"/>
      <c r="Z361" s="18"/>
      <c r="AA361" s="18"/>
      <c r="AB361" s="18"/>
      <c r="AC361" s="18"/>
      <c r="AD361" s="18"/>
      <c r="AE361" s="18"/>
      <c r="AF361" s="18"/>
      <c r="AG361" s="18"/>
      <c r="AH361" s="18"/>
      <c r="AI361" s="18"/>
      <c r="AJ361" s="18"/>
      <c r="AK361" s="18"/>
      <c r="AL361" s="18"/>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row>
    <row r="362" spans="1:86">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7"/>
      <c r="Z362" s="18"/>
      <c r="AA362" s="18"/>
      <c r="AB362" s="18"/>
      <c r="AC362" s="18"/>
      <c r="AD362" s="18"/>
      <c r="AE362" s="18"/>
      <c r="AF362" s="18"/>
      <c r="AG362" s="18"/>
      <c r="AH362" s="18"/>
      <c r="AI362" s="18"/>
      <c r="AJ362" s="18"/>
      <c r="AK362" s="18"/>
      <c r="AL362" s="18"/>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row>
    <row r="363" spans="1:86">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7"/>
      <c r="Z363" s="18"/>
      <c r="AA363" s="18"/>
      <c r="AB363" s="18"/>
      <c r="AC363" s="18"/>
      <c r="AD363" s="18"/>
      <c r="AE363" s="18"/>
      <c r="AF363" s="18"/>
      <c r="AG363" s="18"/>
      <c r="AH363" s="18"/>
      <c r="AI363" s="18"/>
      <c r="AJ363" s="18"/>
      <c r="AK363" s="18"/>
      <c r="AL363" s="18"/>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row>
    <row r="364" spans="1:86">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7"/>
      <c r="Z364" s="18"/>
      <c r="AA364" s="18"/>
      <c r="AB364" s="18"/>
      <c r="AC364" s="18"/>
      <c r="AD364" s="18"/>
      <c r="AE364" s="18"/>
      <c r="AF364" s="18"/>
      <c r="AG364" s="18"/>
      <c r="AH364" s="18"/>
      <c r="AI364" s="18"/>
      <c r="AJ364" s="18"/>
      <c r="AK364" s="18"/>
      <c r="AL364" s="18"/>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row>
    <row r="365" spans="1:86">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7"/>
      <c r="Z365" s="18"/>
      <c r="AA365" s="18"/>
      <c r="AB365" s="18"/>
      <c r="AC365" s="18"/>
      <c r="AD365" s="18"/>
      <c r="AE365" s="18"/>
      <c r="AF365" s="18"/>
      <c r="AG365" s="18"/>
      <c r="AH365" s="18"/>
      <c r="AI365" s="18"/>
      <c r="AJ365" s="18"/>
      <c r="AK365" s="18"/>
      <c r="AL365" s="18"/>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row>
    <row r="366" spans="1:8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7"/>
      <c r="Z366" s="18"/>
      <c r="AA366" s="18"/>
      <c r="AB366" s="18"/>
      <c r="AC366" s="18"/>
      <c r="AD366" s="18"/>
      <c r="AE366" s="18"/>
      <c r="AF366" s="18"/>
      <c r="AG366" s="18"/>
      <c r="AH366" s="18"/>
      <c r="AI366" s="18"/>
      <c r="AJ366" s="18"/>
      <c r="AK366" s="18"/>
      <c r="AL366" s="18"/>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row>
    <row r="367" spans="1:86">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7"/>
      <c r="Z367" s="18"/>
      <c r="AA367" s="18"/>
      <c r="AB367" s="18"/>
      <c r="AC367" s="18"/>
      <c r="AD367" s="18"/>
      <c r="AE367" s="18"/>
      <c r="AF367" s="18"/>
      <c r="AG367" s="18"/>
      <c r="AH367" s="18"/>
      <c r="AI367" s="18"/>
      <c r="AJ367" s="18"/>
      <c r="AK367" s="18"/>
      <c r="AL367" s="18"/>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row>
    <row r="368" spans="1:86">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7"/>
      <c r="Z368" s="18"/>
      <c r="AA368" s="18"/>
      <c r="AB368" s="18"/>
      <c r="AC368" s="18"/>
      <c r="AD368" s="18"/>
      <c r="AE368" s="18"/>
      <c r="AF368" s="18"/>
      <c r="AG368" s="18"/>
      <c r="AH368" s="18"/>
      <c r="AI368" s="18"/>
      <c r="AJ368" s="18"/>
      <c r="AK368" s="18"/>
      <c r="AL368" s="18"/>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row>
    <row r="369" spans="1:86">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7"/>
      <c r="Z369" s="18"/>
      <c r="AA369" s="18"/>
      <c r="AB369" s="18"/>
      <c r="AC369" s="18"/>
      <c r="AD369" s="18"/>
      <c r="AE369" s="18"/>
      <c r="AF369" s="18"/>
      <c r="AG369" s="18"/>
      <c r="AH369" s="18"/>
      <c r="AI369" s="18"/>
      <c r="AJ369" s="18"/>
      <c r="AK369" s="18"/>
      <c r="AL369" s="18"/>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row>
    <row r="370" spans="1:86">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7"/>
      <c r="Z370" s="18"/>
      <c r="AA370" s="18"/>
      <c r="AB370" s="18"/>
      <c r="AC370" s="18"/>
      <c r="AD370" s="18"/>
      <c r="AE370" s="18"/>
      <c r="AF370" s="18"/>
      <c r="AG370" s="18"/>
      <c r="AH370" s="18"/>
      <c r="AI370" s="18"/>
      <c r="AJ370" s="18"/>
      <c r="AK370" s="18"/>
      <c r="AL370" s="18"/>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row>
    <row r="371" spans="1:86">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7"/>
      <c r="Z371" s="18"/>
      <c r="AA371" s="18"/>
      <c r="AB371" s="18"/>
      <c r="AC371" s="18"/>
      <c r="AD371" s="18"/>
      <c r="AE371" s="18"/>
      <c r="AF371" s="18"/>
      <c r="AG371" s="18"/>
      <c r="AH371" s="18"/>
      <c r="AI371" s="18"/>
      <c r="AJ371" s="18"/>
      <c r="AK371" s="18"/>
      <c r="AL371" s="18"/>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row>
    <row r="372" spans="1:86">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7"/>
      <c r="Z372" s="18"/>
      <c r="AA372" s="18"/>
      <c r="AB372" s="18"/>
      <c r="AC372" s="18"/>
      <c r="AD372" s="18"/>
      <c r="AE372" s="18"/>
      <c r="AF372" s="18"/>
      <c r="AG372" s="18"/>
      <c r="AH372" s="18"/>
      <c r="AI372" s="18"/>
      <c r="AJ372" s="18"/>
      <c r="AK372" s="18"/>
      <c r="AL372" s="18"/>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row>
    <row r="373" spans="1:86">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7"/>
      <c r="Z373" s="18"/>
      <c r="AA373" s="18"/>
      <c r="AB373" s="18"/>
      <c r="AC373" s="18"/>
      <c r="AD373" s="18"/>
      <c r="AE373" s="18"/>
      <c r="AF373" s="18"/>
      <c r="AG373" s="18"/>
      <c r="AH373" s="18"/>
      <c r="AI373" s="18"/>
      <c r="AJ373" s="18"/>
      <c r="AK373" s="18"/>
      <c r="AL373" s="18"/>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row>
    <row r="374" spans="1:86">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7"/>
      <c r="Z374" s="18"/>
      <c r="AA374" s="18"/>
      <c r="AB374" s="18"/>
      <c r="AC374" s="18"/>
      <c r="AD374" s="18"/>
      <c r="AE374" s="18"/>
      <c r="AF374" s="18"/>
      <c r="AG374" s="18"/>
      <c r="AH374" s="18"/>
      <c r="AI374" s="18"/>
      <c r="AJ374" s="18"/>
      <c r="AK374" s="18"/>
      <c r="AL374" s="18"/>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row>
    <row r="375" spans="1:86">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7"/>
      <c r="Z375" s="18"/>
      <c r="AA375" s="18"/>
      <c r="AB375" s="18"/>
      <c r="AC375" s="18"/>
      <c r="AD375" s="18"/>
      <c r="AE375" s="18"/>
      <c r="AF375" s="18"/>
      <c r="AG375" s="18"/>
      <c r="AH375" s="18"/>
      <c r="AI375" s="18"/>
      <c r="AJ375" s="18"/>
      <c r="AK375" s="18"/>
      <c r="AL375" s="18"/>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row>
    <row r="376" spans="1:8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7"/>
      <c r="Z376" s="18"/>
      <c r="AA376" s="18"/>
      <c r="AB376" s="18"/>
      <c r="AC376" s="18"/>
      <c r="AD376" s="18"/>
      <c r="AE376" s="18"/>
      <c r="AF376" s="18"/>
      <c r="AG376" s="18"/>
      <c r="AH376" s="18"/>
      <c r="AI376" s="18"/>
      <c r="AJ376" s="18"/>
      <c r="AK376" s="18"/>
      <c r="AL376" s="18"/>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row>
    <row r="377" spans="1:86">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7"/>
      <c r="Z377" s="18"/>
      <c r="AA377" s="18"/>
      <c r="AB377" s="18"/>
      <c r="AC377" s="18"/>
      <c r="AD377" s="18"/>
      <c r="AE377" s="18"/>
      <c r="AF377" s="18"/>
      <c r="AG377" s="18"/>
      <c r="AH377" s="18"/>
      <c r="AI377" s="18"/>
      <c r="AJ377" s="18"/>
      <c r="AK377" s="18"/>
      <c r="AL377" s="18"/>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row>
    <row r="378" spans="1:86">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7"/>
      <c r="Z378" s="18"/>
      <c r="AA378" s="18"/>
      <c r="AB378" s="18"/>
      <c r="AC378" s="18"/>
      <c r="AD378" s="18"/>
      <c r="AE378" s="18"/>
      <c r="AF378" s="18"/>
      <c r="AG378" s="18"/>
      <c r="AH378" s="18"/>
      <c r="AI378" s="18"/>
      <c r="AJ378" s="18"/>
      <c r="AK378" s="18"/>
      <c r="AL378" s="18"/>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row>
    <row r="379" spans="1:86">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7"/>
      <c r="Z379" s="18"/>
      <c r="AA379" s="18"/>
      <c r="AB379" s="18"/>
      <c r="AC379" s="18"/>
      <c r="AD379" s="18"/>
      <c r="AE379" s="18"/>
      <c r="AF379" s="18"/>
      <c r="AG379" s="18"/>
      <c r="AH379" s="18"/>
      <c r="AI379" s="18"/>
      <c r="AJ379" s="18"/>
      <c r="AK379" s="18"/>
      <c r="AL379" s="18"/>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row>
    <row r="380" spans="1:86">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7"/>
      <c r="Z380" s="18"/>
      <c r="AA380" s="18"/>
      <c r="AB380" s="18"/>
      <c r="AC380" s="18"/>
      <c r="AD380" s="18"/>
      <c r="AE380" s="18"/>
      <c r="AF380" s="18"/>
      <c r="AG380" s="18"/>
      <c r="AH380" s="18"/>
      <c r="AI380" s="18"/>
      <c r="AJ380" s="18"/>
      <c r="AK380" s="18"/>
      <c r="AL380" s="18"/>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row>
    <row r="381" spans="1:86">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7"/>
      <c r="Z381" s="18"/>
      <c r="AA381" s="18"/>
      <c r="AB381" s="18"/>
      <c r="AC381" s="18"/>
      <c r="AD381" s="18"/>
      <c r="AE381" s="18"/>
      <c r="AF381" s="18"/>
      <c r="AG381" s="18"/>
      <c r="AH381" s="18"/>
      <c r="AI381" s="18"/>
      <c r="AJ381" s="18"/>
      <c r="AK381" s="18"/>
      <c r="AL381" s="18"/>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row>
    <row r="382" spans="1:86">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7"/>
      <c r="Z382" s="18"/>
      <c r="AA382" s="18"/>
      <c r="AB382" s="18"/>
      <c r="AC382" s="18"/>
      <c r="AD382" s="18"/>
      <c r="AE382" s="18"/>
      <c r="AF382" s="18"/>
      <c r="AG382" s="18"/>
      <c r="AH382" s="18"/>
      <c r="AI382" s="18"/>
      <c r="AJ382" s="18"/>
      <c r="AK382" s="18"/>
      <c r="AL382" s="18"/>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row>
    <row r="383" spans="1:86">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Z383" s="18"/>
      <c r="AA383" s="18"/>
      <c r="AB383" s="18"/>
      <c r="AC383" s="18"/>
      <c r="AD383" s="18"/>
      <c r="AE383" s="18"/>
      <c r="AF383" s="18"/>
      <c r="AG383" s="18"/>
      <c r="AH383" s="18"/>
      <c r="AI383" s="18"/>
      <c r="AJ383" s="18"/>
      <c r="AK383" s="18"/>
      <c r="AL383" s="18"/>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row>
    <row r="384" spans="1:86">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Z384" s="18"/>
      <c r="AA384" s="18"/>
      <c r="AB384" s="18"/>
      <c r="AC384" s="18"/>
      <c r="AD384" s="18"/>
      <c r="AE384" s="18"/>
      <c r="AF384" s="18"/>
      <c r="AG384" s="18"/>
      <c r="AH384" s="18"/>
      <c r="AI384" s="18"/>
      <c r="AJ384" s="18"/>
      <c r="AK384" s="18"/>
      <c r="AL384" s="18"/>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row>
    <row r="385" spans="1:86">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Z385" s="18"/>
      <c r="AA385" s="18"/>
      <c r="AB385" s="18"/>
      <c r="AC385" s="18"/>
      <c r="AD385" s="18"/>
      <c r="AE385" s="18"/>
      <c r="AF385" s="18"/>
      <c r="AG385" s="18"/>
      <c r="AH385" s="18"/>
      <c r="AI385" s="18"/>
      <c r="AJ385" s="18"/>
      <c r="AK385" s="18"/>
      <c r="AL385" s="18"/>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row>
    <row r="386" spans="1: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Z386" s="18"/>
      <c r="AA386" s="18"/>
      <c r="AB386" s="18"/>
      <c r="AC386" s="18"/>
      <c r="AD386" s="18"/>
      <c r="AE386" s="18"/>
      <c r="AF386" s="18"/>
      <c r="AG386" s="18"/>
      <c r="AH386" s="18"/>
      <c r="AI386" s="18"/>
      <c r="AJ386" s="18"/>
      <c r="AK386" s="18"/>
      <c r="AL386" s="18"/>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row>
    <row r="387" spans="1:86">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Z387" s="18"/>
      <c r="AA387" s="18"/>
      <c r="AB387" s="18"/>
      <c r="AC387" s="18"/>
      <c r="AD387" s="18"/>
      <c r="AE387" s="18"/>
      <c r="AF387" s="18"/>
      <c r="AG387" s="18"/>
      <c r="AH387" s="18"/>
      <c r="AI387" s="18"/>
      <c r="AJ387" s="18"/>
      <c r="AK387" s="18"/>
      <c r="AL387" s="18"/>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row>
    <row r="388" spans="1:86">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Z388" s="18"/>
      <c r="AA388" s="18"/>
      <c r="AB388" s="18"/>
      <c r="AC388" s="18"/>
      <c r="AD388" s="18"/>
      <c r="AE388" s="18"/>
      <c r="AF388" s="18"/>
      <c r="AG388" s="18"/>
      <c r="AH388" s="18"/>
      <c r="AI388" s="18"/>
      <c r="AJ388" s="18"/>
      <c r="AK388" s="18"/>
      <c r="AL388" s="18"/>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row>
    <row r="389" spans="1:86">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Z389" s="18"/>
      <c r="AA389" s="18"/>
      <c r="AB389" s="18"/>
      <c r="AC389" s="18"/>
      <c r="AD389" s="18"/>
      <c r="AE389" s="18"/>
      <c r="AF389" s="18"/>
      <c r="AG389" s="18"/>
      <c r="AH389" s="18"/>
      <c r="AI389" s="18"/>
      <c r="AJ389" s="18"/>
      <c r="AK389" s="18"/>
      <c r="AL389" s="18"/>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row>
    <row r="390" spans="1:86">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Z390" s="18"/>
      <c r="AA390" s="18"/>
      <c r="AB390" s="18"/>
      <c r="AC390" s="18"/>
      <c r="AD390" s="18"/>
      <c r="AE390" s="18"/>
      <c r="AF390" s="18"/>
      <c r="AG390" s="18"/>
      <c r="AH390" s="18"/>
      <c r="AI390" s="18"/>
      <c r="AJ390" s="18"/>
      <c r="AK390" s="18"/>
      <c r="AL390" s="18"/>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row>
    <row r="391" spans="1:86">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Z391" s="18"/>
      <c r="AA391" s="18"/>
      <c r="AB391" s="18"/>
      <c r="AC391" s="18"/>
      <c r="AD391" s="18"/>
      <c r="AE391" s="18"/>
      <c r="AF391" s="18"/>
      <c r="AG391" s="18"/>
      <c r="AH391" s="18"/>
      <c r="AI391" s="18"/>
      <c r="AJ391" s="18"/>
      <c r="AK391" s="18"/>
      <c r="AL391" s="18"/>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row>
    <row r="392" spans="1:86">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Z392" s="18"/>
      <c r="AA392" s="18"/>
      <c r="AB392" s="18"/>
      <c r="AC392" s="18"/>
      <c r="AD392" s="18"/>
      <c r="AE392" s="18"/>
      <c r="AF392" s="18"/>
      <c r="AG392" s="18"/>
      <c r="AH392" s="18"/>
      <c r="AI392" s="18"/>
      <c r="AJ392" s="18"/>
      <c r="AK392" s="18"/>
      <c r="AL392" s="18"/>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row>
    <row r="393" spans="1:86">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Z393" s="18"/>
      <c r="AA393" s="18"/>
      <c r="AB393" s="18"/>
      <c r="AC393" s="18"/>
      <c r="AD393" s="18"/>
      <c r="AE393" s="18"/>
      <c r="AF393" s="18"/>
      <c r="AG393" s="18"/>
      <c r="AH393" s="18"/>
      <c r="AI393" s="18"/>
      <c r="AJ393" s="18"/>
      <c r="AK393" s="18"/>
      <c r="AL393" s="18"/>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row>
    <row r="394" spans="1:86">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Z394" s="18"/>
      <c r="AA394" s="18"/>
      <c r="AB394" s="18"/>
      <c r="AC394" s="18"/>
      <c r="AD394" s="18"/>
      <c r="AE394" s="18"/>
      <c r="AF394" s="18"/>
      <c r="AG394" s="18"/>
      <c r="AH394" s="18"/>
      <c r="AI394" s="18"/>
      <c r="AJ394" s="18"/>
      <c r="AK394" s="18"/>
      <c r="AL394" s="18"/>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row>
    <row r="395" spans="1:86">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Z395" s="18"/>
      <c r="AA395" s="18"/>
      <c r="AB395" s="18"/>
      <c r="AC395" s="18"/>
      <c r="AD395" s="18"/>
      <c r="AE395" s="18"/>
      <c r="AF395" s="18"/>
      <c r="AG395" s="18"/>
      <c r="AH395" s="18"/>
      <c r="AI395" s="18"/>
      <c r="AJ395" s="18"/>
      <c r="AK395" s="18"/>
      <c r="AL395" s="18"/>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row>
    <row r="396" spans="1:8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Z396" s="18"/>
      <c r="AA396" s="18"/>
      <c r="AB396" s="18"/>
      <c r="AC396" s="18"/>
      <c r="AD396" s="18"/>
      <c r="AE396" s="18"/>
      <c r="AF396" s="18"/>
      <c r="AG396" s="18"/>
      <c r="AH396" s="18"/>
      <c r="AI396" s="18"/>
      <c r="AJ396" s="18"/>
      <c r="AK396" s="18"/>
      <c r="AL396" s="18"/>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row>
    <row r="397" spans="1:86">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Z397" s="18"/>
      <c r="AA397" s="18"/>
      <c r="AB397" s="18"/>
      <c r="AC397" s="18"/>
      <c r="AD397" s="18"/>
      <c r="AE397" s="18"/>
      <c r="AF397" s="18"/>
      <c r="AG397" s="18"/>
      <c r="AH397" s="18"/>
      <c r="AI397" s="18"/>
      <c r="AJ397" s="18"/>
      <c r="AK397" s="18"/>
      <c r="AL397" s="18"/>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row>
    <row r="398" spans="1:86">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Z398" s="18"/>
      <c r="AA398" s="18"/>
      <c r="AB398" s="18"/>
      <c r="AC398" s="18"/>
      <c r="AD398" s="18"/>
      <c r="AE398" s="18"/>
      <c r="AF398" s="18"/>
      <c r="AG398" s="18"/>
      <c r="AH398" s="18"/>
      <c r="AI398" s="18"/>
      <c r="AJ398" s="18"/>
      <c r="AK398" s="18"/>
      <c r="AL398" s="18"/>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row>
    <row r="399" spans="1:86">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Z399" s="18"/>
      <c r="AA399" s="18"/>
      <c r="AB399" s="18"/>
      <c r="AC399" s="18"/>
      <c r="AD399" s="18"/>
      <c r="AE399" s="18"/>
      <c r="AF399" s="18"/>
      <c r="AG399" s="18"/>
      <c r="AH399" s="18"/>
      <c r="AI399" s="18"/>
      <c r="AJ399" s="18"/>
      <c r="AK399" s="18"/>
      <c r="AL399" s="18"/>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row>
    <row r="400" spans="1:86">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Z400" s="18"/>
      <c r="AA400" s="18"/>
      <c r="AB400" s="18"/>
      <c r="AC400" s="18"/>
      <c r="AD400" s="18"/>
      <c r="AE400" s="18"/>
      <c r="AF400" s="18"/>
      <c r="AG400" s="18"/>
      <c r="AH400" s="18"/>
      <c r="AI400" s="18"/>
      <c r="AJ400" s="18"/>
      <c r="AK400" s="18"/>
      <c r="AL400" s="18"/>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row>
    <row r="401" spans="1:86">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Z401" s="18"/>
      <c r="AA401" s="18"/>
      <c r="AB401" s="18"/>
      <c r="AC401" s="18"/>
      <c r="AD401" s="18"/>
      <c r="AE401" s="18"/>
      <c r="AF401" s="18"/>
      <c r="AG401" s="18"/>
      <c r="AH401" s="18"/>
      <c r="AI401" s="18"/>
      <c r="AJ401" s="18"/>
      <c r="AK401" s="18"/>
      <c r="AL401" s="18"/>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row>
    <row r="402" spans="1:86">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Z402" s="18"/>
      <c r="AA402" s="18"/>
      <c r="AB402" s="18"/>
      <c r="AC402" s="18"/>
      <c r="AD402" s="18"/>
      <c r="AE402" s="18"/>
      <c r="AF402" s="18"/>
      <c r="AG402" s="18"/>
      <c r="AH402" s="18"/>
      <c r="AI402" s="18"/>
      <c r="AJ402" s="18"/>
      <c r="AK402" s="18"/>
      <c r="AL402" s="18"/>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row>
    <row r="403" spans="1:86">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Z403" s="18"/>
      <c r="AA403" s="18"/>
      <c r="AB403" s="18"/>
      <c r="AC403" s="18"/>
      <c r="AD403" s="18"/>
      <c r="AE403" s="18"/>
      <c r="AF403" s="18"/>
      <c r="AG403" s="18"/>
      <c r="AH403" s="18"/>
      <c r="AI403" s="18"/>
      <c r="AJ403" s="18"/>
      <c r="AK403" s="18"/>
      <c r="AL403" s="18"/>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row>
    <row r="404" spans="1:86">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Z404" s="18"/>
      <c r="AA404" s="18"/>
      <c r="AB404" s="18"/>
      <c r="AC404" s="18"/>
      <c r="AD404" s="18"/>
      <c r="AE404" s="18"/>
      <c r="AF404" s="18"/>
      <c r="AG404" s="18"/>
      <c r="AH404" s="18"/>
      <c r="AI404" s="18"/>
      <c r="AJ404" s="18"/>
      <c r="AK404" s="18"/>
      <c r="AL404" s="18"/>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row>
    <row r="405" spans="1:86">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Z405" s="18"/>
      <c r="AA405" s="18"/>
      <c r="AB405" s="18"/>
      <c r="AC405" s="18"/>
      <c r="AD405" s="18"/>
      <c r="AE405" s="18"/>
      <c r="AF405" s="18"/>
      <c r="AG405" s="18"/>
      <c r="AH405" s="18"/>
      <c r="AI405" s="18"/>
      <c r="AJ405" s="18"/>
      <c r="AK405" s="18"/>
      <c r="AL405" s="18"/>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row>
    <row r="406" spans="1:8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Z406" s="18"/>
      <c r="AA406" s="18"/>
      <c r="AB406" s="18"/>
      <c r="AC406" s="18"/>
      <c r="AD406" s="18"/>
      <c r="AE406" s="18"/>
      <c r="AF406" s="18"/>
      <c r="AG406" s="18"/>
      <c r="AH406" s="18"/>
      <c r="AI406" s="18"/>
      <c r="AJ406" s="18"/>
      <c r="AK406" s="18"/>
      <c r="AL406" s="18"/>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row>
    <row r="407" spans="1:86">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Z407" s="18"/>
      <c r="AA407" s="18"/>
      <c r="AB407" s="18"/>
      <c r="AC407" s="18"/>
      <c r="AD407" s="18"/>
      <c r="AE407" s="18"/>
      <c r="AF407" s="18"/>
      <c r="AG407" s="18"/>
      <c r="AH407" s="18"/>
      <c r="AI407" s="18"/>
      <c r="AJ407" s="18"/>
      <c r="AK407" s="18"/>
      <c r="AL407" s="18"/>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row>
    <row r="408" spans="1:86">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Z408" s="18"/>
      <c r="AA408" s="18"/>
      <c r="AB408" s="18"/>
      <c r="AC408" s="18"/>
      <c r="AD408" s="18"/>
      <c r="AE408" s="18"/>
      <c r="AF408" s="18"/>
      <c r="AG408" s="18"/>
      <c r="AH408" s="18"/>
      <c r="AI408" s="18"/>
      <c r="AJ408" s="18"/>
      <c r="AK408" s="18"/>
      <c r="AL408" s="18"/>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row>
    <row r="409" spans="1:86">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Z409" s="18"/>
      <c r="AA409" s="18"/>
      <c r="AB409" s="18"/>
      <c r="AC409" s="18"/>
      <c r="AD409" s="18"/>
      <c r="AE409" s="18"/>
      <c r="AF409" s="18"/>
      <c r="AG409" s="18"/>
      <c r="AH409" s="18"/>
      <c r="AI409" s="18"/>
      <c r="AJ409" s="18"/>
      <c r="AK409" s="18"/>
      <c r="AL409" s="18"/>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row>
    <row r="410" spans="1:86">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Z410" s="18"/>
      <c r="AA410" s="18"/>
      <c r="AB410" s="18"/>
      <c r="AC410" s="18"/>
      <c r="AD410" s="18"/>
      <c r="AE410" s="18"/>
      <c r="AF410" s="18"/>
      <c r="AG410" s="18"/>
      <c r="AH410" s="18"/>
      <c r="AI410" s="18"/>
      <c r="AJ410" s="18"/>
      <c r="AK410" s="18"/>
      <c r="AL410" s="18"/>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row>
    <row r="411" spans="1:86">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Z411" s="18"/>
      <c r="AA411" s="18"/>
      <c r="AB411" s="18"/>
      <c r="AC411" s="18"/>
      <c r="AD411" s="18"/>
      <c r="AE411" s="18"/>
      <c r="AF411" s="18"/>
      <c r="AG411" s="18"/>
      <c r="AH411" s="18"/>
      <c r="AI411" s="18"/>
      <c r="AJ411" s="18"/>
      <c r="AK411" s="18"/>
      <c r="AL411" s="18"/>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row>
    <row r="412" spans="1:86">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Z412" s="18"/>
      <c r="AA412" s="18"/>
      <c r="AB412" s="18"/>
      <c r="AC412" s="18"/>
      <c r="AD412" s="18"/>
      <c r="AE412" s="18"/>
      <c r="AF412" s="18"/>
      <c r="AG412" s="18"/>
      <c r="AH412" s="18"/>
      <c r="AI412" s="18"/>
      <c r="AJ412" s="18"/>
      <c r="AK412" s="18"/>
      <c r="AL412" s="18"/>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row>
    <row r="413" spans="1:86">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Z413" s="18"/>
      <c r="AA413" s="18"/>
      <c r="AB413" s="18"/>
      <c r="AC413" s="18"/>
      <c r="AD413" s="18"/>
      <c r="AE413" s="18"/>
      <c r="AF413" s="18"/>
      <c r="AG413" s="18"/>
      <c r="AH413" s="18"/>
      <c r="AI413" s="18"/>
      <c r="AJ413" s="18"/>
      <c r="AK413" s="18"/>
      <c r="AL413" s="18"/>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row>
    <row r="414" spans="1:86">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Z414" s="18"/>
      <c r="AA414" s="18"/>
      <c r="AB414" s="18"/>
      <c r="AC414" s="18"/>
      <c r="AD414" s="18"/>
      <c r="AE414" s="18"/>
      <c r="AF414" s="18"/>
      <c r="AG414" s="18"/>
      <c r="AH414" s="18"/>
      <c r="AI414" s="18"/>
      <c r="AJ414" s="18"/>
      <c r="AK414" s="18"/>
      <c r="AL414" s="18"/>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row>
    <row r="415" spans="1:86">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Z415" s="18"/>
      <c r="AA415" s="18"/>
      <c r="AB415" s="18"/>
      <c r="AC415" s="18"/>
      <c r="AD415" s="18"/>
      <c r="AE415" s="18"/>
      <c r="AF415" s="18"/>
      <c r="AG415" s="18"/>
      <c r="AH415" s="18"/>
      <c r="AI415" s="18"/>
      <c r="AJ415" s="18"/>
      <c r="AK415" s="18"/>
      <c r="AL415" s="18"/>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row>
    <row r="416" spans="1:8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Z416" s="18"/>
      <c r="AA416" s="18"/>
      <c r="AB416" s="18"/>
      <c r="AC416" s="18"/>
      <c r="AD416" s="18"/>
      <c r="AE416" s="18"/>
      <c r="AF416" s="18"/>
      <c r="AG416" s="18"/>
      <c r="AH416" s="18"/>
      <c r="AI416" s="18"/>
      <c r="AJ416" s="18"/>
      <c r="AK416" s="18"/>
      <c r="AL416" s="18"/>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row>
    <row r="417" spans="1:86">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Z417" s="18"/>
      <c r="AA417" s="18"/>
      <c r="AB417" s="18"/>
      <c r="AC417" s="18"/>
      <c r="AD417" s="18"/>
      <c r="AE417" s="18"/>
      <c r="AF417" s="18"/>
      <c r="AG417" s="18"/>
      <c r="AH417" s="18"/>
      <c r="AI417" s="18"/>
      <c r="AJ417" s="18"/>
      <c r="AK417" s="18"/>
      <c r="AL417" s="18"/>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row>
    <row r="418" spans="1:86">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Z418" s="18"/>
      <c r="AA418" s="18"/>
      <c r="AB418" s="18"/>
      <c r="AC418" s="18"/>
      <c r="AD418" s="18"/>
      <c r="AE418" s="18"/>
      <c r="AF418" s="18"/>
      <c r="AG418" s="18"/>
      <c r="AH418" s="18"/>
      <c r="AI418" s="18"/>
      <c r="AJ418" s="18"/>
      <c r="AK418" s="18"/>
      <c r="AL418" s="18"/>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row>
    <row r="419" spans="1:86">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Z419" s="18"/>
      <c r="AA419" s="18"/>
      <c r="AB419" s="18"/>
      <c r="AC419" s="18"/>
      <c r="AD419" s="18"/>
      <c r="AE419" s="18"/>
      <c r="AF419" s="18"/>
      <c r="AG419" s="18"/>
      <c r="AH419" s="18"/>
      <c r="AI419" s="18"/>
      <c r="AJ419" s="18"/>
      <c r="AK419" s="18"/>
      <c r="AL419" s="18"/>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row>
    <row r="420" spans="1:86">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Z420" s="18"/>
      <c r="AA420" s="18"/>
      <c r="AB420" s="18"/>
      <c r="AC420" s="18"/>
      <c r="AD420" s="18"/>
      <c r="AE420" s="18"/>
      <c r="AF420" s="18"/>
      <c r="AG420" s="18"/>
      <c r="AH420" s="18"/>
      <c r="AI420" s="18"/>
      <c r="AJ420" s="18"/>
      <c r="AK420" s="18"/>
      <c r="AL420" s="18"/>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row>
    <row r="421" spans="1:86">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Z421" s="18"/>
      <c r="AA421" s="18"/>
      <c r="AB421" s="18"/>
      <c r="AC421" s="18"/>
      <c r="AD421" s="18"/>
      <c r="AE421" s="18"/>
      <c r="AF421" s="18"/>
      <c r="AG421" s="18"/>
      <c r="AH421" s="18"/>
      <c r="AI421" s="18"/>
      <c r="AJ421" s="18"/>
      <c r="AK421" s="18"/>
      <c r="AL421" s="18"/>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row>
    <row r="422" spans="1:86">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Z422" s="18"/>
      <c r="AA422" s="18"/>
      <c r="AB422" s="18"/>
      <c r="AC422" s="18"/>
      <c r="AD422" s="18"/>
      <c r="AE422" s="18"/>
      <c r="AF422" s="18"/>
      <c r="AG422" s="18"/>
      <c r="AH422" s="18"/>
      <c r="AI422" s="18"/>
      <c r="AJ422" s="18"/>
      <c r="AK422" s="18"/>
      <c r="AL422" s="18"/>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row>
    <row r="423" spans="1:86">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Z423" s="18"/>
      <c r="AA423" s="18"/>
      <c r="AB423" s="18"/>
      <c r="AC423" s="18"/>
      <c r="AD423" s="18"/>
      <c r="AE423" s="18"/>
      <c r="AF423" s="18"/>
      <c r="AG423" s="18"/>
      <c r="AH423" s="18"/>
      <c r="AI423" s="18"/>
      <c r="AJ423" s="18"/>
      <c r="AK423" s="18"/>
      <c r="AL423" s="18"/>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row>
    <row r="424" spans="1:86">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Z424" s="18"/>
      <c r="AA424" s="18"/>
      <c r="AB424" s="18"/>
      <c r="AC424" s="18"/>
      <c r="AD424" s="18"/>
      <c r="AE424" s="18"/>
      <c r="AF424" s="18"/>
      <c r="AG424" s="18"/>
      <c r="AH424" s="18"/>
      <c r="AI424" s="18"/>
      <c r="AJ424" s="18"/>
      <c r="AK424" s="18"/>
      <c r="AL424" s="18"/>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row>
    <row r="425" spans="1:86">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Z425" s="18"/>
      <c r="AA425" s="18"/>
      <c r="AB425" s="18"/>
      <c r="AC425" s="18"/>
      <c r="AD425" s="18"/>
      <c r="AE425" s="18"/>
      <c r="AF425" s="18"/>
      <c r="AG425" s="18"/>
      <c r="AH425" s="18"/>
      <c r="AI425" s="18"/>
      <c r="AJ425" s="18"/>
      <c r="AK425" s="18"/>
      <c r="AL425" s="18"/>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row>
    <row r="426" spans="1:8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Z426" s="18"/>
      <c r="AA426" s="18"/>
      <c r="AB426" s="18"/>
      <c r="AC426" s="18"/>
      <c r="AD426" s="18"/>
      <c r="AE426" s="18"/>
      <c r="AF426" s="18"/>
      <c r="AG426" s="18"/>
      <c r="AH426" s="18"/>
      <c r="AI426" s="18"/>
      <c r="AJ426" s="18"/>
      <c r="AK426" s="18"/>
      <c r="AL426" s="18"/>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row>
    <row r="427" spans="1:86">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Z427" s="18"/>
      <c r="AA427" s="18"/>
      <c r="AB427" s="18"/>
      <c r="AC427" s="18"/>
      <c r="AD427" s="18"/>
      <c r="AE427" s="18"/>
      <c r="AF427" s="18"/>
      <c r="AG427" s="18"/>
      <c r="AH427" s="18"/>
      <c r="AI427" s="18"/>
      <c r="AJ427" s="18"/>
      <c r="AK427" s="18"/>
      <c r="AL427" s="18"/>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row>
    <row r="428" spans="1:86">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Z428" s="18"/>
      <c r="AA428" s="18"/>
      <c r="AB428" s="18"/>
      <c r="AC428" s="18"/>
      <c r="AD428" s="18"/>
      <c r="AE428" s="18"/>
      <c r="AF428" s="18"/>
      <c r="AG428" s="18"/>
      <c r="AH428" s="18"/>
      <c r="AI428" s="18"/>
      <c r="AJ428" s="18"/>
      <c r="AK428" s="18"/>
      <c r="AL428" s="18"/>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row>
    <row r="429" spans="1:86">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Z429" s="18"/>
      <c r="AA429" s="18"/>
      <c r="AB429" s="18"/>
      <c r="AC429" s="18"/>
      <c r="AD429" s="18"/>
      <c r="AE429" s="18"/>
      <c r="AF429" s="18"/>
      <c r="AG429" s="18"/>
      <c r="AH429" s="18"/>
      <c r="AI429" s="18"/>
      <c r="AJ429" s="18"/>
      <c r="AK429" s="18"/>
      <c r="AL429" s="18"/>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row>
    <row r="430" spans="1:86">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Z430" s="18"/>
      <c r="AA430" s="18"/>
      <c r="AB430" s="18"/>
      <c r="AC430" s="18"/>
      <c r="AD430" s="18"/>
      <c r="AE430" s="18"/>
      <c r="AF430" s="18"/>
      <c r="AG430" s="18"/>
      <c r="AH430" s="18"/>
      <c r="AI430" s="18"/>
      <c r="AJ430" s="18"/>
      <c r="AK430" s="18"/>
      <c r="AL430" s="18"/>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row>
    <row r="431" spans="1:86">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Z431" s="18"/>
      <c r="AA431" s="18"/>
      <c r="AB431" s="18"/>
      <c r="AC431" s="18"/>
      <c r="AD431" s="18"/>
      <c r="AE431" s="18"/>
      <c r="AF431" s="18"/>
      <c r="AG431" s="18"/>
      <c r="AH431" s="18"/>
      <c r="AI431" s="18"/>
      <c r="AJ431" s="18"/>
      <c r="AK431" s="18"/>
      <c r="AL431" s="18"/>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6"/>
      <c r="CD431" s="16"/>
      <c r="CE431" s="16"/>
      <c r="CF431" s="16"/>
      <c r="CG431" s="16"/>
      <c r="CH431" s="16"/>
    </row>
    <row r="432" spans="1:86">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Z432" s="18"/>
      <c r="AA432" s="18"/>
      <c r="AB432" s="18"/>
      <c r="AC432" s="18"/>
      <c r="AD432" s="18"/>
      <c r="AE432" s="18"/>
      <c r="AF432" s="18"/>
      <c r="AG432" s="18"/>
      <c r="AH432" s="18"/>
      <c r="AI432" s="18"/>
      <c r="AJ432" s="18"/>
      <c r="AK432" s="18"/>
      <c r="AL432" s="18"/>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6"/>
      <c r="CD432" s="16"/>
      <c r="CE432" s="16"/>
      <c r="CF432" s="16"/>
      <c r="CG432" s="16"/>
      <c r="CH432" s="16"/>
    </row>
    <row r="433" spans="1:86">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Z433" s="18"/>
      <c r="AA433" s="18"/>
      <c r="AB433" s="18"/>
      <c r="AC433" s="18"/>
      <c r="AD433" s="18"/>
      <c r="AE433" s="18"/>
      <c r="AF433" s="18"/>
      <c r="AG433" s="18"/>
      <c r="AH433" s="18"/>
      <c r="AI433" s="18"/>
      <c r="AJ433" s="18"/>
      <c r="AK433" s="18"/>
      <c r="AL433" s="18"/>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6"/>
      <c r="CD433" s="16"/>
      <c r="CE433" s="16"/>
      <c r="CF433" s="16"/>
      <c r="CG433" s="16"/>
      <c r="CH433" s="16"/>
    </row>
    <row r="434" spans="1:86">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Z434" s="18"/>
      <c r="AA434" s="18"/>
      <c r="AB434" s="18"/>
      <c r="AC434" s="18"/>
      <c r="AD434" s="18"/>
      <c r="AE434" s="18"/>
      <c r="AF434" s="18"/>
      <c r="AG434" s="18"/>
      <c r="AH434" s="18"/>
      <c r="AI434" s="18"/>
      <c r="AJ434" s="18"/>
      <c r="AK434" s="18"/>
      <c r="AL434" s="18"/>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6"/>
      <c r="CD434" s="16"/>
      <c r="CE434" s="16"/>
      <c r="CF434" s="16"/>
      <c r="CG434" s="16"/>
      <c r="CH434" s="16"/>
    </row>
    <row r="435" spans="1:86">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Z435" s="18"/>
      <c r="AA435" s="18"/>
      <c r="AB435" s="18"/>
      <c r="AC435" s="18"/>
      <c r="AD435" s="18"/>
      <c r="AE435" s="18"/>
      <c r="AF435" s="18"/>
      <c r="AG435" s="18"/>
      <c r="AH435" s="18"/>
      <c r="AI435" s="18"/>
      <c r="AJ435" s="18"/>
      <c r="AK435" s="18"/>
      <c r="AL435" s="18"/>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6"/>
      <c r="CD435" s="16"/>
      <c r="CE435" s="16"/>
      <c r="CF435" s="16"/>
      <c r="CG435" s="16"/>
      <c r="CH435" s="16"/>
    </row>
    <row r="436" spans="1:8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Z436" s="18"/>
      <c r="AA436" s="18"/>
      <c r="AB436" s="18"/>
      <c r="AC436" s="18"/>
      <c r="AD436" s="18"/>
      <c r="AE436" s="18"/>
      <c r="AF436" s="18"/>
      <c r="AG436" s="18"/>
      <c r="AH436" s="18"/>
      <c r="AI436" s="18"/>
      <c r="AJ436" s="18"/>
      <c r="AK436" s="18"/>
      <c r="AL436" s="18"/>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6"/>
      <c r="CD436" s="16"/>
      <c r="CE436" s="16"/>
      <c r="CF436" s="16"/>
      <c r="CG436" s="16"/>
      <c r="CH436" s="16"/>
    </row>
    <row r="437" spans="1:86">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Z437" s="18"/>
      <c r="AA437" s="18"/>
      <c r="AB437" s="18"/>
      <c r="AC437" s="18"/>
      <c r="AD437" s="18"/>
      <c r="AE437" s="18"/>
      <c r="AF437" s="18"/>
      <c r="AG437" s="18"/>
      <c r="AH437" s="18"/>
      <c r="AI437" s="18"/>
      <c r="AJ437" s="18"/>
      <c r="AK437" s="18"/>
      <c r="AL437" s="18"/>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6"/>
      <c r="CD437" s="16"/>
      <c r="CE437" s="16"/>
      <c r="CF437" s="16"/>
      <c r="CG437" s="16"/>
      <c r="CH437" s="16"/>
    </row>
    <row r="438" spans="1:86">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Z438" s="18"/>
      <c r="AA438" s="18"/>
      <c r="AB438" s="18"/>
      <c r="AC438" s="18"/>
      <c r="AD438" s="18"/>
      <c r="AE438" s="18"/>
      <c r="AF438" s="18"/>
      <c r="AG438" s="18"/>
      <c r="AH438" s="18"/>
      <c r="AI438" s="18"/>
      <c r="AJ438" s="18"/>
      <c r="AK438" s="18"/>
      <c r="AL438" s="18"/>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row>
    <row r="439" spans="1:86">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Z439" s="18"/>
      <c r="AA439" s="18"/>
      <c r="AB439" s="18"/>
      <c r="AC439" s="18"/>
      <c r="AD439" s="18"/>
      <c r="AE439" s="18"/>
      <c r="AF439" s="18"/>
      <c r="AG439" s="18"/>
      <c r="AH439" s="18"/>
      <c r="AI439" s="18"/>
      <c r="AJ439" s="18"/>
      <c r="AK439" s="18"/>
      <c r="AL439" s="18"/>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row>
    <row r="440" spans="1:86">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Z440" s="18"/>
      <c r="AA440" s="18"/>
      <c r="AB440" s="18"/>
      <c r="AC440" s="18"/>
      <c r="AD440" s="18"/>
      <c r="AE440" s="18"/>
      <c r="AF440" s="18"/>
      <c r="AG440" s="18"/>
      <c r="AH440" s="18"/>
      <c r="AI440" s="18"/>
      <c r="AJ440" s="18"/>
      <c r="AK440" s="18"/>
      <c r="AL440" s="18"/>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row>
    <row r="441" spans="1:86">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Z441" s="18"/>
      <c r="AA441" s="18"/>
      <c r="AB441" s="18"/>
      <c r="AC441" s="18"/>
      <c r="AD441" s="18"/>
      <c r="AE441" s="18"/>
      <c r="AF441" s="18"/>
      <c r="AG441" s="18"/>
      <c r="AH441" s="18"/>
      <c r="AI441" s="18"/>
      <c r="AJ441" s="18"/>
      <c r="AK441" s="18"/>
      <c r="AL441" s="18"/>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row>
    <row r="442" spans="1:86">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Z442" s="18"/>
      <c r="AA442" s="18"/>
      <c r="AB442" s="18"/>
      <c r="AC442" s="18"/>
      <c r="AD442" s="18"/>
      <c r="AE442" s="18"/>
      <c r="AF442" s="18"/>
      <c r="AG442" s="18"/>
      <c r="AH442" s="18"/>
      <c r="AI442" s="18"/>
      <c r="AJ442" s="18"/>
      <c r="AK442" s="18"/>
      <c r="AL442" s="18"/>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row>
    <row r="443" spans="1:86">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Z443" s="18"/>
      <c r="AA443" s="18"/>
      <c r="AB443" s="18"/>
      <c r="AC443" s="18"/>
      <c r="AD443" s="18"/>
      <c r="AE443" s="18"/>
      <c r="AF443" s="18"/>
      <c r="AG443" s="18"/>
      <c r="AH443" s="18"/>
      <c r="AI443" s="18"/>
      <c r="AJ443" s="18"/>
      <c r="AK443" s="18"/>
      <c r="AL443" s="18"/>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row>
    <row r="444" spans="1:86">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Z444" s="18"/>
      <c r="AA444" s="18"/>
      <c r="AB444" s="18"/>
      <c r="AC444" s="18"/>
      <c r="AD444" s="18"/>
      <c r="AE444" s="18"/>
      <c r="AF444" s="18"/>
      <c r="AG444" s="18"/>
      <c r="AH444" s="18"/>
      <c r="AI444" s="18"/>
      <c r="AJ444" s="18"/>
      <c r="AK444" s="18"/>
      <c r="AL444" s="18"/>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row>
    <row r="445" spans="1:86">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Z445" s="18"/>
      <c r="AA445" s="18"/>
      <c r="AB445" s="18"/>
      <c r="AC445" s="18"/>
      <c r="AD445" s="18"/>
      <c r="AE445" s="18"/>
      <c r="AF445" s="18"/>
      <c r="AG445" s="18"/>
      <c r="AH445" s="18"/>
      <c r="AI445" s="18"/>
      <c r="AJ445" s="18"/>
      <c r="AK445" s="18"/>
      <c r="AL445" s="18"/>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6"/>
      <c r="CD445" s="16"/>
      <c r="CE445" s="16"/>
      <c r="CF445" s="16"/>
      <c r="CG445" s="16"/>
      <c r="CH445" s="16"/>
    </row>
    <row r="446" spans="1:8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Z446" s="18"/>
      <c r="AA446" s="18"/>
      <c r="AB446" s="18"/>
      <c r="AC446" s="18"/>
      <c r="AD446" s="18"/>
      <c r="AE446" s="18"/>
      <c r="AF446" s="18"/>
      <c r="AG446" s="18"/>
      <c r="AH446" s="18"/>
      <c r="AI446" s="18"/>
      <c r="AJ446" s="18"/>
      <c r="AK446" s="18"/>
      <c r="AL446" s="18"/>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6"/>
      <c r="CD446" s="16"/>
      <c r="CE446" s="16"/>
      <c r="CF446" s="16"/>
      <c r="CG446" s="16"/>
      <c r="CH446" s="16"/>
    </row>
    <row r="447" spans="1:86">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Z447" s="18"/>
      <c r="AA447" s="18"/>
      <c r="AB447" s="18"/>
      <c r="AC447" s="18"/>
      <c r="AD447" s="18"/>
      <c r="AE447" s="18"/>
      <c r="AF447" s="18"/>
      <c r="AG447" s="18"/>
      <c r="AH447" s="18"/>
      <c r="AI447" s="18"/>
      <c r="AJ447" s="18"/>
      <c r="AK447" s="18"/>
      <c r="AL447" s="18"/>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6"/>
      <c r="CD447" s="16"/>
      <c r="CE447" s="16"/>
      <c r="CF447" s="16"/>
      <c r="CG447" s="16"/>
      <c r="CH447" s="16"/>
    </row>
    <row r="448" spans="1:86">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Z448" s="18"/>
      <c r="AA448" s="18"/>
      <c r="AB448" s="18"/>
      <c r="AC448" s="18"/>
      <c r="AD448" s="18"/>
      <c r="AE448" s="18"/>
      <c r="AF448" s="18"/>
      <c r="AG448" s="18"/>
      <c r="AH448" s="18"/>
      <c r="AI448" s="18"/>
      <c r="AJ448" s="18"/>
      <c r="AK448" s="18"/>
      <c r="AL448" s="18"/>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6"/>
      <c r="CD448" s="16"/>
      <c r="CE448" s="16"/>
      <c r="CF448" s="16"/>
      <c r="CG448" s="16"/>
      <c r="CH448" s="16"/>
    </row>
    <row r="449" spans="1:86">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Z449" s="18"/>
      <c r="AA449" s="18"/>
      <c r="AB449" s="18"/>
      <c r="AC449" s="18"/>
      <c r="AD449" s="18"/>
      <c r="AE449" s="18"/>
      <c r="AF449" s="18"/>
      <c r="AG449" s="18"/>
      <c r="AH449" s="18"/>
      <c r="AI449" s="18"/>
      <c r="AJ449" s="18"/>
      <c r="AK449" s="18"/>
      <c r="AL449" s="18"/>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6"/>
      <c r="CD449" s="16"/>
      <c r="CE449" s="16"/>
      <c r="CF449" s="16"/>
      <c r="CG449" s="16"/>
      <c r="CH449" s="16"/>
    </row>
    <row r="450" spans="1:86">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Z450" s="18"/>
      <c r="AA450" s="18"/>
      <c r="AB450" s="18"/>
      <c r="AC450" s="18"/>
      <c r="AD450" s="18"/>
      <c r="AE450" s="18"/>
      <c r="AF450" s="18"/>
      <c r="AG450" s="18"/>
      <c r="AH450" s="18"/>
      <c r="AI450" s="18"/>
      <c r="AJ450" s="18"/>
      <c r="AK450" s="18"/>
      <c r="AL450" s="18"/>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6"/>
      <c r="CD450" s="16"/>
      <c r="CE450" s="16"/>
      <c r="CF450" s="16"/>
      <c r="CG450" s="16"/>
      <c r="CH450" s="16"/>
    </row>
    <row r="451" spans="1:86">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Z451" s="18"/>
      <c r="AA451" s="18"/>
      <c r="AB451" s="18"/>
      <c r="AC451" s="18"/>
      <c r="AD451" s="18"/>
      <c r="AE451" s="18"/>
      <c r="AF451" s="18"/>
      <c r="AG451" s="18"/>
      <c r="AH451" s="18"/>
      <c r="AI451" s="18"/>
      <c r="AJ451" s="18"/>
      <c r="AK451" s="18"/>
      <c r="AL451" s="18"/>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6"/>
      <c r="CD451" s="16"/>
      <c r="CE451" s="16"/>
      <c r="CF451" s="16"/>
      <c r="CG451" s="16"/>
      <c r="CH451" s="16"/>
    </row>
    <row r="452" spans="1:86">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Z452" s="18"/>
      <c r="AA452" s="18"/>
      <c r="AB452" s="18"/>
      <c r="AC452" s="18"/>
      <c r="AD452" s="18"/>
      <c r="AE452" s="18"/>
      <c r="AF452" s="18"/>
      <c r="AG452" s="18"/>
      <c r="AH452" s="18"/>
      <c r="AI452" s="18"/>
      <c r="AJ452" s="18"/>
      <c r="AK452" s="18"/>
      <c r="AL452" s="18"/>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6"/>
      <c r="CD452" s="16"/>
      <c r="CE452" s="16"/>
      <c r="CF452" s="16"/>
      <c r="CG452" s="16"/>
      <c r="CH452" s="16"/>
    </row>
    <row r="453" spans="1:86">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Z453" s="18"/>
      <c r="AA453" s="18"/>
      <c r="AB453" s="18"/>
      <c r="AC453" s="18"/>
      <c r="AD453" s="18"/>
      <c r="AE453" s="18"/>
      <c r="AF453" s="18"/>
      <c r="AG453" s="18"/>
      <c r="AH453" s="18"/>
      <c r="AI453" s="18"/>
      <c r="AJ453" s="18"/>
      <c r="AK453" s="18"/>
      <c r="AL453" s="18"/>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6"/>
      <c r="CD453" s="16"/>
      <c r="CE453" s="16"/>
      <c r="CF453" s="16"/>
      <c r="CG453" s="16"/>
      <c r="CH453" s="16"/>
    </row>
    <row r="454" spans="1:86">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Z454" s="18"/>
      <c r="AA454" s="18"/>
      <c r="AB454" s="18"/>
      <c r="AC454" s="18"/>
      <c r="AD454" s="18"/>
      <c r="AE454" s="18"/>
      <c r="AF454" s="18"/>
      <c r="AG454" s="18"/>
      <c r="AH454" s="18"/>
      <c r="AI454" s="18"/>
      <c r="AJ454" s="18"/>
      <c r="AK454" s="18"/>
      <c r="AL454" s="18"/>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6"/>
      <c r="CD454" s="16"/>
      <c r="CE454" s="16"/>
      <c r="CF454" s="16"/>
      <c r="CG454" s="16"/>
      <c r="CH454" s="16"/>
    </row>
    <row r="455" spans="1:86">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Z455" s="18"/>
      <c r="AA455" s="18"/>
      <c r="AB455" s="18"/>
      <c r="AC455" s="18"/>
      <c r="AD455" s="18"/>
      <c r="AE455" s="18"/>
      <c r="AF455" s="18"/>
      <c r="AG455" s="18"/>
      <c r="AH455" s="18"/>
      <c r="AI455" s="18"/>
      <c r="AJ455" s="18"/>
      <c r="AK455" s="18"/>
      <c r="AL455" s="18"/>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6"/>
      <c r="CD455" s="16"/>
      <c r="CE455" s="16"/>
      <c r="CF455" s="16"/>
      <c r="CG455" s="16"/>
      <c r="CH455" s="16"/>
    </row>
    <row r="456" spans="1:8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Z456" s="18"/>
      <c r="AA456" s="18"/>
      <c r="AB456" s="18"/>
      <c r="AC456" s="18"/>
      <c r="AD456" s="18"/>
      <c r="AE456" s="18"/>
      <c r="AF456" s="18"/>
      <c r="AG456" s="18"/>
      <c r="AH456" s="18"/>
      <c r="AI456" s="18"/>
      <c r="AJ456" s="18"/>
      <c r="AK456" s="18"/>
      <c r="AL456" s="18"/>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6"/>
      <c r="CD456" s="16"/>
      <c r="CE456" s="16"/>
      <c r="CF456" s="16"/>
      <c r="CG456" s="16"/>
      <c r="CH456" s="16"/>
    </row>
    <row r="457" spans="1:86">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Z457" s="18"/>
      <c r="AA457" s="18"/>
      <c r="AB457" s="18"/>
      <c r="AC457" s="18"/>
      <c r="AD457" s="18"/>
      <c r="AE457" s="18"/>
      <c r="AF457" s="18"/>
      <c r="AG457" s="18"/>
      <c r="AH457" s="18"/>
      <c r="AI457" s="18"/>
      <c r="AJ457" s="18"/>
      <c r="AK457" s="18"/>
      <c r="AL457" s="18"/>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6"/>
      <c r="CD457" s="16"/>
      <c r="CE457" s="16"/>
      <c r="CF457" s="16"/>
      <c r="CG457" s="16"/>
      <c r="CH457" s="16"/>
    </row>
    <row r="458" spans="1:86">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Z458" s="18"/>
      <c r="AA458" s="18"/>
      <c r="AB458" s="18"/>
      <c r="AC458" s="18"/>
      <c r="AD458" s="18"/>
      <c r="AE458" s="18"/>
      <c r="AF458" s="18"/>
      <c r="AG458" s="18"/>
      <c r="AH458" s="18"/>
      <c r="AI458" s="18"/>
      <c r="AJ458" s="18"/>
      <c r="AK458" s="18"/>
      <c r="AL458" s="18"/>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6"/>
      <c r="CD458" s="16"/>
      <c r="CE458" s="16"/>
      <c r="CF458" s="16"/>
      <c r="CG458" s="16"/>
      <c r="CH458" s="16"/>
    </row>
    <row r="459" spans="1:86">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Z459" s="18"/>
      <c r="AA459" s="18"/>
      <c r="AB459" s="18"/>
      <c r="AC459" s="18"/>
      <c r="AD459" s="18"/>
      <c r="AE459" s="18"/>
      <c r="AF459" s="18"/>
      <c r="AG459" s="18"/>
      <c r="AH459" s="18"/>
      <c r="AI459" s="18"/>
      <c r="AJ459" s="18"/>
      <c r="AK459" s="18"/>
      <c r="AL459" s="18"/>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6"/>
      <c r="CD459" s="16"/>
      <c r="CE459" s="16"/>
      <c r="CF459" s="16"/>
      <c r="CG459" s="16"/>
      <c r="CH459" s="16"/>
    </row>
    <row r="460" spans="1:86">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Z460" s="18"/>
      <c r="AA460" s="18"/>
      <c r="AB460" s="18"/>
      <c r="AC460" s="18"/>
      <c r="AD460" s="18"/>
      <c r="AE460" s="18"/>
      <c r="AF460" s="18"/>
      <c r="AG460" s="18"/>
      <c r="AH460" s="18"/>
      <c r="AI460" s="18"/>
      <c r="AJ460" s="18"/>
      <c r="AK460" s="18"/>
      <c r="AL460" s="18"/>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6"/>
      <c r="CD460" s="16"/>
      <c r="CE460" s="16"/>
      <c r="CF460" s="16"/>
      <c r="CG460" s="16"/>
      <c r="CH460" s="16"/>
    </row>
    <row r="461" spans="1:86">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Z461" s="18"/>
      <c r="AA461" s="18"/>
      <c r="AB461" s="18"/>
      <c r="AC461" s="18"/>
      <c r="AD461" s="18"/>
      <c r="AE461" s="18"/>
      <c r="AF461" s="18"/>
      <c r="AG461" s="18"/>
      <c r="AH461" s="18"/>
      <c r="AI461" s="18"/>
      <c r="AJ461" s="18"/>
      <c r="AK461" s="18"/>
      <c r="AL461" s="18"/>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6"/>
      <c r="CD461" s="16"/>
      <c r="CE461" s="16"/>
      <c r="CF461" s="16"/>
      <c r="CG461" s="16"/>
      <c r="CH461" s="16"/>
    </row>
    <row r="462" spans="1:86">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Z462" s="18"/>
      <c r="AA462" s="18"/>
      <c r="AB462" s="18"/>
      <c r="AC462" s="18"/>
      <c r="AD462" s="18"/>
      <c r="AE462" s="18"/>
      <c r="AF462" s="18"/>
      <c r="AG462" s="18"/>
      <c r="AH462" s="18"/>
      <c r="AI462" s="18"/>
      <c r="AJ462" s="18"/>
      <c r="AK462" s="18"/>
      <c r="AL462" s="18"/>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6"/>
      <c r="CD462" s="16"/>
      <c r="CE462" s="16"/>
      <c r="CF462" s="16"/>
      <c r="CG462" s="16"/>
      <c r="CH462" s="16"/>
    </row>
    <row r="463" spans="1:86">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Z463" s="18"/>
      <c r="AA463" s="18"/>
      <c r="AB463" s="18"/>
      <c r="AC463" s="18"/>
      <c r="AD463" s="18"/>
      <c r="AE463" s="18"/>
      <c r="AF463" s="18"/>
      <c r="AG463" s="18"/>
      <c r="AH463" s="18"/>
      <c r="AI463" s="18"/>
      <c r="AJ463" s="18"/>
      <c r="AK463" s="18"/>
      <c r="AL463" s="18"/>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row>
    <row r="464" spans="1:86">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Z464" s="18"/>
      <c r="AA464" s="18"/>
      <c r="AB464" s="18"/>
      <c r="AC464" s="18"/>
      <c r="AD464" s="18"/>
      <c r="AE464" s="18"/>
      <c r="AF464" s="18"/>
      <c r="AG464" s="18"/>
      <c r="AH464" s="18"/>
      <c r="AI464" s="18"/>
      <c r="AJ464" s="18"/>
      <c r="AK464" s="18"/>
      <c r="AL464" s="18"/>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row>
    <row r="465" spans="1:86">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Z465" s="18"/>
      <c r="AA465" s="18"/>
      <c r="AB465" s="18"/>
      <c r="AC465" s="18"/>
      <c r="AD465" s="18"/>
      <c r="AE465" s="18"/>
      <c r="AF465" s="18"/>
      <c r="AG465" s="18"/>
      <c r="AH465" s="18"/>
      <c r="AI465" s="18"/>
      <c r="AJ465" s="18"/>
      <c r="AK465" s="18"/>
      <c r="AL465" s="18"/>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row>
    <row r="466" spans="1:8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Z466" s="18"/>
      <c r="AA466" s="18"/>
      <c r="AB466" s="18"/>
      <c r="AC466" s="18"/>
      <c r="AD466" s="18"/>
      <c r="AE466" s="18"/>
      <c r="AF466" s="18"/>
      <c r="AG466" s="18"/>
      <c r="AH466" s="18"/>
      <c r="AI466" s="18"/>
      <c r="AJ466" s="18"/>
      <c r="AK466" s="18"/>
      <c r="AL466" s="18"/>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row>
    <row r="467" spans="1:86">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Z467" s="18"/>
      <c r="AA467" s="18"/>
      <c r="AB467" s="18"/>
      <c r="AC467" s="18"/>
      <c r="AD467" s="18"/>
      <c r="AE467" s="18"/>
      <c r="AF467" s="18"/>
      <c r="AG467" s="18"/>
      <c r="AH467" s="18"/>
      <c r="AI467" s="18"/>
      <c r="AJ467" s="18"/>
      <c r="AK467" s="18"/>
      <c r="AL467" s="18"/>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6"/>
      <c r="CD467" s="16"/>
      <c r="CE467" s="16"/>
      <c r="CF467" s="16"/>
      <c r="CG467" s="16"/>
      <c r="CH467" s="16"/>
    </row>
    <row r="468" spans="1:86">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Z468" s="18"/>
      <c r="AA468" s="18"/>
      <c r="AB468" s="18"/>
      <c r="AC468" s="18"/>
      <c r="AD468" s="18"/>
      <c r="AE468" s="18"/>
      <c r="AF468" s="18"/>
      <c r="AG468" s="18"/>
      <c r="AH468" s="18"/>
      <c r="AI468" s="18"/>
      <c r="AJ468" s="18"/>
      <c r="AK468" s="18"/>
      <c r="AL468" s="18"/>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6"/>
      <c r="CD468" s="16"/>
      <c r="CE468" s="16"/>
      <c r="CF468" s="16"/>
      <c r="CG468" s="16"/>
      <c r="CH468" s="16"/>
    </row>
    <row r="469" spans="1:86">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Z469" s="18"/>
      <c r="AA469" s="18"/>
      <c r="AB469" s="18"/>
      <c r="AC469" s="18"/>
      <c r="AD469" s="18"/>
      <c r="AE469" s="18"/>
      <c r="AF469" s="18"/>
      <c r="AG469" s="18"/>
      <c r="AH469" s="18"/>
      <c r="AI469" s="18"/>
      <c r="AJ469" s="18"/>
      <c r="AK469" s="18"/>
      <c r="AL469" s="18"/>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6"/>
      <c r="CD469" s="16"/>
      <c r="CE469" s="16"/>
      <c r="CF469" s="16"/>
      <c r="CG469" s="16"/>
      <c r="CH469" s="16"/>
    </row>
    <row r="470" spans="1:86">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Z470" s="18"/>
      <c r="AA470" s="18"/>
      <c r="AB470" s="18"/>
      <c r="AC470" s="18"/>
      <c r="AD470" s="18"/>
      <c r="AE470" s="18"/>
      <c r="AF470" s="18"/>
      <c r="AG470" s="18"/>
      <c r="AH470" s="18"/>
      <c r="AI470" s="18"/>
      <c r="AJ470" s="18"/>
      <c r="AK470" s="18"/>
      <c r="AL470" s="18"/>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6"/>
      <c r="CD470" s="16"/>
      <c r="CE470" s="16"/>
      <c r="CF470" s="16"/>
      <c r="CG470" s="16"/>
      <c r="CH470" s="16"/>
    </row>
    <row r="471" spans="1:86">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Z471" s="18"/>
      <c r="AA471" s="18"/>
      <c r="AB471" s="18"/>
      <c r="AC471" s="18"/>
      <c r="AD471" s="18"/>
      <c r="AE471" s="18"/>
      <c r="AF471" s="18"/>
      <c r="AG471" s="18"/>
      <c r="AH471" s="18"/>
      <c r="AI471" s="18"/>
      <c r="AJ471" s="18"/>
      <c r="AK471" s="18"/>
      <c r="AL471" s="18"/>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6"/>
      <c r="CD471" s="16"/>
      <c r="CE471" s="16"/>
      <c r="CF471" s="16"/>
      <c r="CG471" s="16"/>
      <c r="CH471" s="16"/>
    </row>
    <row r="472" spans="1:86">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Z472" s="18"/>
      <c r="AA472" s="18"/>
      <c r="AB472" s="18"/>
      <c r="AC472" s="18"/>
      <c r="AD472" s="18"/>
      <c r="AE472" s="18"/>
      <c r="AF472" s="18"/>
      <c r="AG472" s="18"/>
      <c r="AH472" s="18"/>
      <c r="AI472" s="18"/>
      <c r="AJ472" s="18"/>
      <c r="AK472" s="18"/>
      <c r="AL472" s="18"/>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6"/>
      <c r="CD472" s="16"/>
      <c r="CE472" s="16"/>
      <c r="CF472" s="16"/>
      <c r="CG472" s="16"/>
      <c r="CH472" s="16"/>
    </row>
    <row r="473" spans="1:86">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Z473" s="18"/>
      <c r="AA473" s="18"/>
      <c r="AB473" s="18"/>
      <c r="AC473" s="18"/>
      <c r="AD473" s="18"/>
      <c r="AE473" s="18"/>
      <c r="AF473" s="18"/>
      <c r="AG473" s="18"/>
      <c r="AH473" s="18"/>
      <c r="AI473" s="18"/>
      <c r="AJ473" s="18"/>
      <c r="AK473" s="18"/>
      <c r="AL473" s="18"/>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6"/>
      <c r="CD473" s="16"/>
      <c r="CE473" s="16"/>
      <c r="CF473" s="16"/>
      <c r="CG473" s="16"/>
      <c r="CH473" s="16"/>
    </row>
    <row r="474" spans="1:86">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Z474" s="18"/>
      <c r="AA474" s="18"/>
      <c r="AB474" s="18"/>
      <c r="AC474" s="18"/>
      <c r="AD474" s="18"/>
      <c r="AE474" s="18"/>
      <c r="AF474" s="18"/>
      <c r="AG474" s="18"/>
      <c r="AH474" s="18"/>
      <c r="AI474" s="18"/>
      <c r="AJ474" s="18"/>
      <c r="AK474" s="18"/>
      <c r="AL474" s="18"/>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6"/>
      <c r="CD474" s="16"/>
      <c r="CE474" s="16"/>
      <c r="CF474" s="16"/>
      <c r="CG474" s="16"/>
      <c r="CH474" s="16"/>
    </row>
    <row r="475" spans="1:86">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Z475" s="18"/>
      <c r="AA475" s="18"/>
      <c r="AB475" s="18"/>
      <c r="AC475" s="18"/>
      <c r="AD475" s="18"/>
      <c r="AE475" s="18"/>
      <c r="AF475" s="18"/>
      <c r="AG475" s="18"/>
      <c r="AH475" s="18"/>
      <c r="AI475" s="18"/>
      <c r="AJ475" s="18"/>
      <c r="AK475" s="18"/>
      <c r="AL475" s="18"/>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6"/>
      <c r="CD475" s="16"/>
      <c r="CE475" s="16"/>
      <c r="CF475" s="16"/>
      <c r="CG475" s="16"/>
      <c r="CH475" s="16"/>
    </row>
    <row r="476" spans="1:8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Z476" s="18"/>
      <c r="AA476" s="18"/>
      <c r="AB476" s="18"/>
      <c r="AC476" s="18"/>
      <c r="AD476" s="18"/>
      <c r="AE476" s="18"/>
      <c r="AF476" s="18"/>
      <c r="AG476" s="18"/>
      <c r="AH476" s="18"/>
      <c r="AI476" s="18"/>
      <c r="AJ476" s="18"/>
      <c r="AK476" s="18"/>
      <c r="AL476" s="18"/>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6"/>
      <c r="CD476" s="16"/>
      <c r="CE476" s="16"/>
      <c r="CF476" s="16"/>
      <c r="CG476" s="16"/>
      <c r="CH476" s="16"/>
    </row>
    <row r="477" spans="1:86">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Z477" s="18"/>
      <c r="AA477" s="18"/>
      <c r="AB477" s="18"/>
      <c r="AC477" s="18"/>
      <c r="AD477" s="18"/>
      <c r="AE477" s="18"/>
      <c r="AF477" s="18"/>
      <c r="AG477" s="18"/>
      <c r="AH477" s="18"/>
      <c r="AI477" s="18"/>
      <c r="AJ477" s="18"/>
      <c r="AK477" s="18"/>
      <c r="AL477" s="18"/>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6"/>
      <c r="CD477" s="16"/>
      <c r="CE477" s="16"/>
      <c r="CF477" s="16"/>
      <c r="CG477" s="16"/>
      <c r="CH477" s="16"/>
    </row>
    <row r="478" spans="1:86">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Z478" s="18"/>
      <c r="AA478" s="18"/>
      <c r="AB478" s="18"/>
      <c r="AC478" s="18"/>
      <c r="AD478" s="18"/>
      <c r="AE478" s="18"/>
      <c r="AF478" s="18"/>
      <c r="AG478" s="18"/>
      <c r="AH478" s="18"/>
      <c r="AI478" s="18"/>
      <c r="AJ478" s="18"/>
      <c r="AK478" s="18"/>
      <c r="AL478" s="18"/>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6"/>
      <c r="CD478" s="16"/>
      <c r="CE478" s="16"/>
      <c r="CF478" s="16"/>
      <c r="CG478" s="16"/>
      <c r="CH478" s="16"/>
    </row>
    <row r="479" spans="1:86">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Z479" s="18"/>
      <c r="AA479" s="18"/>
      <c r="AB479" s="18"/>
      <c r="AC479" s="18"/>
      <c r="AD479" s="18"/>
      <c r="AE479" s="18"/>
      <c r="AF479" s="18"/>
      <c r="AG479" s="18"/>
      <c r="AH479" s="18"/>
      <c r="AI479" s="18"/>
      <c r="AJ479" s="18"/>
      <c r="AK479" s="18"/>
      <c r="AL479" s="18"/>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6"/>
      <c r="CD479" s="16"/>
      <c r="CE479" s="16"/>
      <c r="CF479" s="16"/>
      <c r="CG479" s="16"/>
      <c r="CH479" s="16"/>
    </row>
    <row r="480" spans="1:86">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Z480" s="18"/>
      <c r="AA480" s="18"/>
      <c r="AB480" s="18"/>
      <c r="AC480" s="18"/>
      <c r="AD480" s="18"/>
      <c r="AE480" s="18"/>
      <c r="AF480" s="18"/>
      <c r="AG480" s="18"/>
      <c r="AH480" s="18"/>
      <c r="AI480" s="18"/>
      <c r="AJ480" s="18"/>
      <c r="AK480" s="18"/>
      <c r="AL480" s="18"/>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row>
    <row r="481" spans="1:86">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Z481" s="18"/>
      <c r="AA481" s="18"/>
      <c r="AB481" s="18"/>
      <c r="AC481" s="18"/>
      <c r="AD481" s="18"/>
      <c r="AE481" s="18"/>
      <c r="AF481" s="18"/>
      <c r="AG481" s="18"/>
      <c r="AH481" s="18"/>
      <c r="AI481" s="18"/>
      <c r="AJ481" s="18"/>
      <c r="AK481" s="18"/>
      <c r="AL481" s="18"/>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row>
    <row r="482" spans="1:86">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Z482" s="18"/>
      <c r="AA482" s="18"/>
      <c r="AB482" s="18"/>
      <c r="AC482" s="18"/>
      <c r="AD482" s="18"/>
      <c r="AE482" s="18"/>
      <c r="AF482" s="18"/>
      <c r="AG482" s="18"/>
      <c r="AH482" s="18"/>
      <c r="AI482" s="18"/>
      <c r="AJ482" s="18"/>
      <c r="AK482" s="18"/>
      <c r="AL482" s="18"/>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6"/>
      <c r="CD482" s="16"/>
      <c r="CE482" s="16"/>
      <c r="CF482" s="16"/>
      <c r="CG482" s="16"/>
      <c r="CH482" s="16"/>
    </row>
    <row r="483" spans="1:86">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Z483" s="18"/>
      <c r="AA483" s="18"/>
      <c r="AB483" s="18"/>
      <c r="AC483" s="18"/>
      <c r="AD483" s="18"/>
      <c r="AE483" s="18"/>
      <c r="AF483" s="18"/>
      <c r="AG483" s="18"/>
      <c r="AH483" s="18"/>
      <c r="AI483" s="18"/>
      <c r="AJ483" s="18"/>
      <c r="AK483" s="18"/>
      <c r="AL483" s="18"/>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6"/>
      <c r="CD483" s="16"/>
      <c r="CE483" s="16"/>
      <c r="CF483" s="16"/>
      <c r="CG483" s="16"/>
      <c r="CH483" s="16"/>
    </row>
    <row r="484" spans="1:86">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Z484" s="18"/>
      <c r="AA484" s="18"/>
      <c r="AB484" s="18"/>
      <c r="AC484" s="18"/>
      <c r="AD484" s="18"/>
      <c r="AE484" s="18"/>
      <c r="AF484" s="18"/>
      <c r="AG484" s="18"/>
      <c r="AH484" s="18"/>
      <c r="AI484" s="18"/>
      <c r="AJ484" s="18"/>
      <c r="AK484" s="18"/>
      <c r="AL484" s="18"/>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6"/>
      <c r="CD484" s="16"/>
      <c r="CE484" s="16"/>
      <c r="CF484" s="16"/>
      <c r="CG484" s="16"/>
      <c r="CH484" s="16"/>
    </row>
    <row r="485" spans="1:86">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Z485" s="18"/>
      <c r="AA485" s="18"/>
      <c r="AB485" s="18"/>
      <c r="AC485" s="18"/>
      <c r="AD485" s="18"/>
      <c r="AE485" s="18"/>
      <c r="AF485" s="18"/>
      <c r="AG485" s="18"/>
      <c r="AH485" s="18"/>
      <c r="AI485" s="18"/>
      <c r="AJ485" s="18"/>
      <c r="AK485" s="18"/>
      <c r="AL485" s="18"/>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6"/>
      <c r="CD485" s="16"/>
      <c r="CE485" s="16"/>
      <c r="CF485" s="16"/>
      <c r="CG485" s="16"/>
      <c r="CH485" s="16"/>
    </row>
    <row r="486" spans="1: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Z486" s="18"/>
      <c r="AA486" s="18"/>
      <c r="AB486" s="18"/>
      <c r="AC486" s="18"/>
      <c r="AD486" s="18"/>
      <c r="AE486" s="18"/>
      <c r="AF486" s="18"/>
      <c r="AG486" s="18"/>
      <c r="AH486" s="18"/>
      <c r="AI486" s="18"/>
      <c r="AJ486" s="18"/>
      <c r="AK486" s="18"/>
      <c r="AL486" s="18"/>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6"/>
      <c r="CD486" s="16"/>
      <c r="CE486" s="16"/>
      <c r="CF486" s="16"/>
      <c r="CG486" s="16"/>
      <c r="CH486" s="16"/>
    </row>
    <row r="487" spans="1:86">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Z487" s="18"/>
      <c r="AA487" s="18"/>
      <c r="AB487" s="18"/>
      <c r="AC487" s="18"/>
      <c r="AD487" s="18"/>
      <c r="AE487" s="18"/>
      <c r="AF487" s="18"/>
      <c r="AG487" s="18"/>
      <c r="AH487" s="18"/>
      <c r="AI487" s="18"/>
      <c r="AJ487" s="18"/>
      <c r="AK487" s="18"/>
      <c r="AL487" s="18"/>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6"/>
      <c r="CD487" s="16"/>
      <c r="CE487" s="16"/>
      <c r="CF487" s="16"/>
      <c r="CG487" s="16"/>
      <c r="CH487" s="16"/>
    </row>
    <row r="488" spans="1:86">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Z488" s="18"/>
      <c r="AA488" s="18"/>
      <c r="AB488" s="18"/>
      <c r="AC488" s="18"/>
      <c r="AD488" s="18"/>
      <c r="AE488" s="18"/>
      <c r="AF488" s="18"/>
      <c r="AG488" s="18"/>
      <c r="AH488" s="18"/>
      <c r="AI488" s="18"/>
      <c r="AJ488" s="18"/>
      <c r="AK488" s="18"/>
      <c r="AL488" s="18"/>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row>
    <row r="489" spans="1:86">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Z489" s="18"/>
      <c r="AA489" s="18"/>
      <c r="AB489" s="18"/>
      <c r="AC489" s="18"/>
      <c r="AD489" s="18"/>
      <c r="AE489" s="18"/>
      <c r="AF489" s="18"/>
      <c r="AG489" s="18"/>
      <c r="AH489" s="18"/>
      <c r="AI489" s="18"/>
      <c r="AJ489" s="18"/>
      <c r="AK489" s="18"/>
      <c r="AL489" s="18"/>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6"/>
      <c r="CD489" s="16"/>
      <c r="CE489" s="16"/>
      <c r="CF489" s="16"/>
      <c r="CG489" s="16"/>
      <c r="CH489" s="16"/>
    </row>
    <row r="490" spans="1:86">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Z490" s="18"/>
      <c r="AA490" s="18"/>
      <c r="AB490" s="18"/>
      <c r="AC490" s="18"/>
      <c r="AD490" s="18"/>
      <c r="AE490" s="18"/>
      <c r="AF490" s="18"/>
      <c r="AG490" s="18"/>
      <c r="AH490" s="18"/>
      <c r="AI490" s="18"/>
      <c r="AJ490" s="18"/>
      <c r="AK490" s="18"/>
      <c r="AL490" s="18"/>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6"/>
      <c r="CD490" s="16"/>
      <c r="CE490" s="16"/>
      <c r="CF490" s="16"/>
      <c r="CG490" s="16"/>
      <c r="CH490" s="16"/>
    </row>
    <row r="491" spans="1:86">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Z491" s="18"/>
      <c r="AA491" s="18"/>
      <c r="AB491" s="18"/>
      <c r="AC491" s="18"/>
      <c r="AD491" s="18"/>
      <c r="AE491" s="18"/>
      <c r="AF491" s="18"/>
      <c r="AG491" s="18"/>
      <c r="AH491" s="18"/>
      <c r="AI491" s="18"/>
      <c r="AJ491" s="18"/>
      <c r="AK491" s="18"/>
      <c r="AL491" s="18"/>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6"/>
      <c r="CD491" s="16"/>
      <c r="CE491" s="16"/>
      <c r="CF491" s="16"/>
      <c r="CG491" s="16"/>
      <c r="CH491" s="16"/>
    </row>
    <row r="492" spans="1:86">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Z492" s="18"/>
      <c r="AA492" s="18"/>
      <c r="AB492" s="18"/>
      <c r="AC492" s="18"/>
      <c r="AD492" s="18"/>
      <c r="AE492" s="18"/>
      <c r="AF492" s="18"/>
      <c r="AG492" s="18"/>
      <c r="AH492" s="18"/>
      <c r="AI492" s="18"/>
      <c r="AJ492" s="18"/>
      <c r="AK492" s="18"/>
      <c r="AL492" s="18"/>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6"/>
      <c r="CD492" s="16"/>
      <c r="CE492" s="16"/>
      <c r="CF492" s="16"/>
      <c r="CG492" s="16"/>
      <c r="CH492" s="16"/>
    </row>
    <row r="493" spans="1:86">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Z493" s="18"/>
      <c r="AA493" s="18"/>
      <c r="AB493" s="18"/>
      <c r="AC493" s="18"/>
      <c r="AD493" s="18"/>
      <c r="AE493" s="18"/>
      <c r="AF493" s="18"/>
      <c r="AG493" s="18"/>
      <c r="AH493" s="18"/>
      <c r="AI493" s="18"/>
      <c r="AJ493" s="18"/>
      <c r="AK493" s="18"/>
      <c r="AL493" s="18"/>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row>
    <row r="494" spans="1:86">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Z494" s="18"/>
      <c r="AA494" s="18"/>
      <c r="AB494" s="18"/>
      <c r="AC494" s="18"/>
      <c r="AD494" s="18"/>
      <c r="AE494" s="18"/>
      <c r="AF494" s="18"/>
      <c r="AG494" s="18"/>
      <c r="AH494" s="18"/>
      <c r="AI494" s="18"/>
      <c r="AJ494" s="18"/>
      <c r="AK494" s="18"/>
      <c r="AL494" s="18"/>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row>
    <row r="495" spans="1:86">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Z495" s="18"/>
      <c r="AA495" s="18"/>
      <c r="AB495" s="18"/>
      <c r="AC495" s="18"/>
      <c r="AD495" s="18"/>
      <c r="AE495" s="18"/>
      <c r="AF495" s="18"/>
      <c r="AG495" s="18"/>
      <c r="AH495" s="18"/>
      <c r="AI495" s="18"/>
      <c r="AJ495" s="18"/>
      <c r="AK495" s="18"/>
      <c r="AL495" s="18"/>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row>
    <row r="496" spans="1:8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Z496" s="18"/>
      <c r="AA496" s="18"/>
      <c r="AB496" s="18"/>
      <c r="AC496" s="18"/>
      <c r="AD496" s="18"/>
      <c r="AE496" s="18"/>
      <c r="AF496" s="18"/>
      <c r="AG496" s="18"/>
      <c r="AH496" s="18"/>
      <c r="AI496" s="18"/>
      <c r="AJ496" s="18"/>
      <c r="AK496" s="18"/>
      <c r="AL496" s="18"/>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6"/>
      <c r="CD496" s="16"/>
      <c r="CE496" s="16"/>
      <c r="CF496" s="16"/>
      <c r="CG496" s="16"/>
      <c r="CH496" s="16"/>
    </row>
    <row r="497" spans="1:86">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Z497" s="18"/>
      <c r="AA497" s="18"/>
      <c r="AB497" s="18"/>
      <c r="AC497" s="18"/>
      <c r="AD497" s="18"/>
      <c r="AE497" s="18"/>
      <c r="AF497" s="18"/>
      <c r="AG497" s="18"/>
      <c r="AH497" s="18"/>
      <c r="AI497" s="18"/>
      <c r="AJ497" s="18"/>
      <c r="AK497" s="18"/>
      <c r="AL497" s="18"/>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6"/>
      <c r="CD497" s="16"/>
      <c r="CE497" s="16"/>
      <c r="CF497" s="16"/>
      <c r="CG497" s="16"/>
      <c r="CH497" s="16"/>
    </row>
    <row r="498" spans="1:86">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Z498" s="18"/>
      <c r="AA498" s="18"/>
      <c r="AB498" s="18"/>
      <c r="AC498" s="18"/>
      <c r="AD498" s="18"/>
      <c r="AE498" s="18"/>
      <c r="AF498" s="18"/>
      <c r="AG498" s="18"/>
      <c r="AH498" s="18"/>
      <c r="AI498" s="18"/>
      <c r="AJ498" s="18"/>
      <c r="AK498" s="18"/>
      <c r="AL498" s="18"/>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row>
    <row r="499" spans="1:86">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Z499" s="18"/>
      <c r="AA499" s="18"/>
      <c r="AB499" s="18"/>
      <c r="AC499" s="18"/>
      <c r="AD499" s="18"/>
      <c r="AE499" s="18"/>
      <c r="AF499" s="18"/>
      <c r="AG499" s="18"/>
      <c r="AH499" s="18"/>
      <c r="AI499" s="18"/>
      <c r="AJ499" s="18"/>
      <c r="AK499" s="18"/>
      <c r="AL499" s="18"/>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6"/>
      <c r="CD499" s="16"/>
      <c r="CE499" s="16"/>
      <c r="CF499" s="16"/>
      <c r="CG499" s="16"/>
      <c r="CH499" s="16"/>
    </row>
    <row r="500" spans="1:86">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Z500" s="18"/>
      <c r="AA500" s="18"/>
      <c r="AB500" s="18"/>
      <c r="AC500" s="18"/>
      <c r="AD500" s="18"/>
      <c r="AE500" s="18"/>
      <c r="AF500" s="18"/>
      <c r="AG500" s="18"/>
      <c r="AH500" s="18"/>
      <c r="AI500" s="18"/>
      <c r="AJ500" s="18"/>
      <c r="AK500" s="18"/>
      <c r="AL500" s="18"/>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6"/>
      <c r="CD500" s="16"/>
      <c r="CE500" s="16"/>
      <c r="CF500" s="16"/>
      <c r="CG500" s="16"/>
      <c r="CH500" s="16"/>
    </row>
    <row r="501" spans="1:86">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Z501" s="18"/>
      <c r="AA501" s="18"/>
      <c r="AB501" s="18"/>
      <c r="AC501" s="18"/>
      <c r="AD501" s="18"/>
      <c r="AE501" s="18"/>
      <c r="AF501" s="18"/>
      <c r="AG501" s="18"/>
      <c r="AH501" s="18"/>
      <c r="AI501" s="18"/>
      <c r="AJ501" s="18"/>
      <c r="AK501" s="18"/>
      <c r="AL501" s="18"/>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6"/>
      <c r="CD501" s="16"/>
      <c r="CE501" s="16"/>
      <c r="CF501" s="16"/>
      <c r="CG501" s="16"/>
      <c r="CH501" s="16"/>
    </row>
    <row r="502" spans="1:86">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Z502" s="18"/>
      <c r="AA502" s="18"/>
      <c r="AB502" s="18"/>
      <c r="AC502" s="18"/>
      <c r="AD502" s="18"/>
      <c r="AE502" s="18"/>
      <c r="AF502" s="18"/>
      <c r="AG502" s="18"/>
      <c r="AH502" s="18"/>
      <c r="AI502" s="18"/>
      <c r="AJ502" s="18"/>
      <c r="AK502" s="18"/>
      <c r="AL502" s="18"/>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6"/>
      <c r="CD502" s="16"/>
      <c r="CE502" s="16"/>
      <c r="CF502" s="16"/>
      <c r="CG502" s="16"/>
      <c r="CH502" s="16"/>
    </row>
    <row r="503" spans="1:86">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Z503" s="18"/>
      <c r="AA503" s="18"/>
      <c r="AB503" s="18"/>
      <c r="AC503" s="18"/>
      <c r="AD503" s="18"/>
      <c r="AE503" s="18"/>
      <c r="AF503" s="18"/>
      <c r="AG503" s="18"/>
      <c r="AH503" s="18"/>
      <c r="AI503" s="18"/>
      <c r="AJ503" s="18"/>
      <c r="AK503" s="18"/>
      <c r="AL503" s="18"/>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6"/>
      <c r="CD503" s="16"/>
      <c r="CE503" s="16"/>
      <c r="CF503" s="16"/>
      <c r="CG503" s="16"/>
      <c r="CH503" s="16"/>
    </row>
    <row r="504" spans="1:86">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Z504" s="18"/>
      <c r="AA504" s="18"/>
      <c r="AB504" s="18"/>
      <c r="AC504" s="18"/>
      <c r="AD504" s="18"/>
      <c r="AE504" s="18"/>
      <c r="AF504" s="18"/>
      <c r="AG504" s="18"/>
      <c r="AH504" s="18"/>
      <c r="AI504" s="18"/>
      <c r="AJ504" s="18"/>
      <c r="AK504" s="18"/>
      <c r="AL504" s="18"/>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6"/>
      <c r="CD504" s="16"/>
      <c r="CE504" s="16"/>
      <c r="CF504" s="16"/>
      <c r="CG504" s="16"/>
      <c r="CH504" s="16"/>
    </row>
    <row r="505" spans="1:86">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Z505" s="18"/>
      <c r="AA505" s="18"/>
      <c r="AB505" s="18"/>
      <c r="AC505" s="18"/>
      <c r="AD505" s="18"/>
      <c r="AE505" s="18"/>
      <c r="AF505" s="18"/>
      <c r="AG505" s="18"/>
      <c r="AH505" s="18"/>
      <c r="AI505" s="18"/>
      <c r="AJ505" s="18"/>
      <c r="AK505" s="18"/>
      <c r="AL505" s="18"/>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6"/>
      <c r="CD505" s="16"/>
      <c r="CE505" s="16"/>
      <c r="CF505" s="16"/>
      <c r="CG505" s="16"/>
      <c r="CH505" s="16"/>
    </row>
    <row r="506" spans="1:8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Z506" s="18"/>
      <c r="AA506" s="18"/>
      <c r="AB506" s="18"/>
      <c r="AC506" s="18"/>
      <c r="AD506" s="18"/>
      <c r="AE506" s="18"/>
      <c r="AF506" s="18"/>
      <c r="AG506" s="18"/>
      <c r="AH506" s="18"/>
      <c r="AI506" s="18"/>
      <c r="AJ506" s="18"/>
      <c r="AK506" s="18"/>
      <c r="AL506" s="18"/>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6"/>
      <c r="CD506" s="16"/>
      <c r="CE506" s="16"/>
      <c r="CF506" s="16"/>
      <c r="CG506" s="16"/>
      <c r="CH506" s="16"/>
    </row>
    <row r="507" spans="1:86">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Z507" s="18"/>
      <c r="AA507" s="18"/>
      <c r="AB507" s="18"/>
      <c r="AC507" s="18"/>
      <c r="AD507" s="18"/>
      <c r="AE507" s="18"/>
      <c r="AF507" s="18"/>
      <c r="AG507" s="18"/>
      <c r="AH507" s="18"/>
      <c r="AI507" s="18"/>
      <c r="AJ507" s="18"/>
      <c r="AK507" s="18"/>
      <c r="AL507" s="18"/>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6"/>
      <c r="CD507" s="16"/>
      <c r="CE507" s="16"/>
      <c r="CF507" s="16"/>
      <c r="CG507" s="16"/>
      <c r="CH507" s="16"/>
    </row>
    <row r="508" spans="1:86">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Z508" s="18"/>
      <c r="AA508" s="18"/>
      <c r="AB508" s="18"/>
      <c r="AC508" s="18"/>
      <c r="AD508" s="18"/>
      <c r="AE508" s="18"/>
      <c r="AF508" s="18"/>
      <c r="AG508" s="18"/>
      <c r="AH508" s="18"/>
      <c r="AI508" s="18"/>
      <c r="AJ508" s="18"/>
      <c r="AK508" s="18"/>
      <c r="AL508" s="18"/>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row>
    <row r="509" spans="1:86">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Z509" s="18"/>
      <c r="AA509" s="18"/>
      <c r="AB509" s="18"/>
      <c r="AC509" s="18"/>
      <c r="AD509" s="18"/>
      <c r="AE509" s="18"/>
      <c r="AF509" s="18"/>
      <c r="AG509" s="18"/>
      <c r="AH509" s="18"/>
      <c r="AI509" s="18"/>
      <c r="AJ509" s="18"/>
      <c r="AK509" s="18"/>
      <c r="AL509" s="18"/>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6"/>
      <c r="CD509" s="16"/>
      <c r="CE509" s="16"/>
      <c r="CF509" s="16"/>
      <c r="CG509" s="16"/>
      <c r="CH509" s="16"/>
    </row>
    <row r="510" spans="1:86">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Z510" s="18"/>
      <c r="AA510" s="18"/>
      <c r="AB510" s="18"/>
      <c r="AC510" s="18"/>
      <c r="AD510" s="18"/>
      <c r="AE510" s="18"/>
      <c r="AF510" s="18"/>
      <c r="AG510" s="18"/>
      <c r="AH510" s="18"/>
      <c r="AI510" s="18"/>
      <c r="AJ510" s="18"/>
      <c r="AK510" s="18"/>
      <c r="AL510" s="18"/>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6"/>
      <c r="CD510" s="16"/>
      <c r="CE510" s="16"/>
      <c r="CF510" s="16"/>
      <c r="CG510" s="16"/>
      <c r="CH510" s="16"/>
    </row>
    <row r="511" spans="1:86">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Z511" s="18"/>
      <c r="AA511" s="18"/>
      <c r="AB511" s="18"/>
      <c r="AC511" s="18"/>
      <c r="AD511" s="18"/>
      <c r="AE511" s="18"/>
      <c r="AF511" s="18"/>
      <c r="AG511" s="18"/>
      <c r="AH511" s="18"/>
      <c r="AI511" s="18"/>
      <c r="AJ511" s="18"/>
      <c r="AK511" s="18"/>
      <c r="AL511" s="18"/>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6"/>
      <c r="CD511" s="16"/>
      <c r="CE511" s="16"/>
      <c r="CF511" s="16"/>
      <c r="CG511" s="16"/>
      <c r="CH511" s="16"/>
    </row>
    <row r="512" spans="1:86">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Z512" s="18"/>
      <c r="AA512" s="18"/>
      <c r="AB512" s="18"/>
      <c r="AC512" s="18"/>
      <c r="AD512" s="18"/>
      <c r="AE512" s="18"/>
      <c r="AF512" s="18"/>
      <c r="AG512" s="18"/>
      <c r="AH512" s="18"/>
      <c r="AI512" s="18"/>
      <c r="AJ512" s="18"/>
      <c r="AK512" s="18"/>
      <c r="AL512" s="18"/>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6"/>
      <c r="CD512" s="16"/>
      <c r="CE512" s="16"/>
      <c r="CF512" s="16"/>
      <c r="CG512" s="16"/>
      <c r="CH512" s="16"/>
    </row>
    <row r="513" spans="1:86">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Z513" s="18"/>
      <c r="AA513" s="18"/>
      <c r="AB513" s="18"/>
      <c r="AC513" s="18"/>
      <c r="AD513" s="18"/>
      <c r="AE513" s="18"/>
      <c r="AF513" s="18"/>
      <c r="AG513" s="18"/>
      <c r="AH513" s="18"/>
      <c r="AI513" s="18"/>
      <c r="AJ513" s="18"/>
      <c r="AK513" s="18"/>
      <c r="AL513" s="18"/>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6"/>
      <c r="CD513" s="16"/>
      <c r="CE513" s="16"/>
      <c r="CF513" s="16"/>
      <c r="CG513" s="16"/>
      <c r="CH513" s="16"/>
    </row>
    <row r="514" spans="1:86">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Z514" s="18"/>
      <c r="AA514" s="18"/>
      <c r="AB514" s="18"/>
      <c r="AC514" s="18"/>
      <c r="AD514" s="18"/>
      <c r="AE514" s="18"/>
      <c r="AF514" s="18"/>
      <c r="AG514" s="18"/>
      <c r="AH514" s="18"/>
      <c r="AI514" s="18"/>
      <c r="AJ514" s="18"/>
      <c r="AK514" s="18"/>
      <c r="AL514" s="18"/>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6"/>
      <c r="CD514" s="16"/>
      <c r="CE514" s="16"/>
      <c r="CF514" s="16"/>
      <c r="CG514" s="16"/>
      <c r="CH514" s="16"/>
    </row>
    <row r="515" spans="1:86">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Z515" s="18"/>
      <c r="AA515" s="18"/>
      <c r="AB515" s="18"/>
      <c r="AC515" s="18"/>
      <c r="AD515" s="18"/>
      <c r="AE515" s="18"/>
      <c r="AF515" s="18"/>
      <c r="AG515" s="18"/>
      <c r="AH515" s="18"/>
      <c r="AI515" s="18"/>
      <c r="AJ515" s="18"/>
      <c r="AK515" s="18"/>
      <c r="AL515" s="18"/>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6"/>
      <c r="CD515" s="16"/>
      <c r="CE515" s="16"/>
      <c r="CF515" s="16"/>
      <c r="CG515" s="16"/>
      <c r="CH515" s="16"/>
    </row>
    <row r="516" spans="1:8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Z516" s="18"/>
      <c r="AA516" s="18"/>
      <c r="AB516" s="18"/>
      <c r="AC516" s="18"/>
      <c r="AD516" s="18"/>
      <c r="AE516" s="18"/>
      <c r="AF516" s="18"/>
      <c r="AG516" s="18"/>
      <c r="AH516" s="18"/>
      <c r="AI516" s="18"/>
      <c r="AJ516" s="18"/>
      <c r="AK516" s="18"/>
      <c r="AL516" s="18"/>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6"/>
      <c r="CD516" s="16"/>
      <c r="CE516" s="16"/>
      <c r="CF516" s="16"/>
      <c r="CG516" s="16"/>
      <c r="CH516" s="16"/>
    </row>
    <row r="517" spans="1:86">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Z517" s="18"/>
      <c r="AA517" s="18"/>
      <c r="AB517" s="18"/>
      <c r="AC517" s="18"/>
      <c r="AD517" s="18"/>
      <c r="AE517" s="18"/>
      <c r="AF517" s="18"/>
      <c r="AG517" s="18"/>
      <c r="AH517" s="18"/>
      <c r="AI517" s="18"/>
      <c r="AJ517" s="18"/>
      <c r="AK517" s="18"/>
      <c r="AL517" s="18"/>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6"/>
      <c r="CD517" s="16"/>
      <c r="CE517" s="16"/>
      <c r="CF517" s="16"/>
      <c r="CG517" s="16"/>
      <c r="CH517" s="16"/>
    </row>
    <row r="518" spans="1:86">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Z518" s="18"/>
      <c r="AA518" s="18"/>
      <c r="AB518" s="18"/>
      <c r="AC518" s="18"/>
      <c r="AD518" s="18"/>
      <c r="AE518" s="18"/>
      <c r="AF518" s="18"/>
      <c r="AG518" s="18"/>
      <c r="AH518" s="18"/>
      <c r="AI518" s="18"/>
      <c r="AJ518" s="18"/>
      <c r="AK518" s="18"/>
      <c r="AL518" s="18"/>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6"/>
      <c r="CD518" s="16"/>
      <c r="CE518" s="16"/>
      <c r="CF518" s="16"/>
      <c r="CG518" s="16"/>
      <c r="CH518" s="16"/>
    </row>
    <row r="519" spans="1:86">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Z519" s="18"/>
      <c r="AA519" s="18"/>
      <c r="AB519" s="18"/>
      <c r="AC519" s="18"/>
      <c r="AD519" s="18"/>
      <c r="AE519" s="18"/>
      <c r="AF519" s="18"/>
      <c r="AG519" s="18"/>
      <c r="AH519" s="18"/>
      <c r="AI519" s="18"/>
      <c r="AJ519" s="18"/>
      <c r="AK519" s="18"/>
      <c r="AL519" s="18"/>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6"/>
      <c r="CD519" s="16"/>
      <c r="CE519" s="16"/>
      <c r="CF519" s="16"/>
      <c r="CG519" s="16"/>
      <c r="CH519" s="16"/>
    </row>
    <row r="520" spans="1:86">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Z520" s="18"/>
      <c r="AA520" s="18"/>
      <c r="AB520" s="18"/>
      <c r="AC520" s="18"/>
      <c r="AD520" s="18"/>
      <c r="AE520" s="18"/>
      <c r="AF520" s="18"/>
      <c r="AG520" s="18"/>
      <c r="AH520" s="18"/>
      <c r="AI520" s="18"/>
      <c r="AJ520" s="18"/>
      <c r="AK520" s="18"/>
      <c r="AL520" s="18"/>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row>
    <row r="521" spans="1:86">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Z521" s="18"/>
      <c r="AA521" s="18"/>
      <c r="AB521" s="18"/>
      <c r="AC521" s="18"/>
      <c r="AD521" s="18"/>
      <c r="AE521" s="18"/>
      <c r="AF521" s="18"/>
      <c r="AG521" s="18"/>
      <c r="AH521" s="18"/>
      <c r="AI521" s="18"/>
      <c r="AJ521" s="18"/>
      <c r="AK521" s="18"/>
      <c r="AL521" s="18"/>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6"/>
      <c r="CD521" s="16"/>
      <c r="CE521" s="16"/>
      <c r="CF521" s="16"/>
      <c r="CG521" s="16"/>
      <c r="CH521" s="16"/>
    </row>
    <row r="522" spans="1:86">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Z522" s="18"/>
      <c r="AA522" s="18"/>
      <c r="AB522" s="18"/>
      <c r="AC522" s="18"/>
      <c r="AD522" s="18"/>
      <c r="AE522" s="18"/>
      <c r="AF522" s="18"/>
      <c r="AG522" s="18"/>
      <c r="AH522" s="18"/>
      <c r="AI522" s="18"/>
      <c r="AJ522" s="18"/>
      <c r="AK522" s="18"/>
      <c r="AL522" s="18"/>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row>
    <row r="523" spans="1:86">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Z523" s="18"/>
      <c r="AA523" s="18"/>
      <c r="AB523" s="18"/>
      <c r="AC523" s="18"/>
      <c r="AD523" s="18"/>
      <c r="AE523" s="18"/>
      <c r="AF523" s="18"/>
      <c r="AG523" s="18"/>
      <c r="AH523" s="18"/>
      <c r="AI523" s="18"/>
      <c r="AJ523" s="18"/>
      <c r="AK523" s="18"/>
      <c r="AL523" s="18"/>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6"/>
      <c r="CD523" s="16"/>
      <c r="CE523" s="16"/>
      <c r="CF523" s="16"/>
      <c r="CG523" s="16"/>
      <c r="CH523" s="16"/>
    </row>
    <row r="524" spans="1:86">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Z524" s="18"/>
      <c r="AA524" s="18"/>
      <c r="AB524" s="18"/>
      <c r="AC524" s="18"/>
      <c r="AD524" s="18"/>
      <c r="AE524" s="18"/>
      <c r="AF524" s="18"/>
      <c r="AG524" s="18"/>
      <c r="AH524" s="18"/>
      <c r="AI524" s="18"/>
      <c r="AJ524" s="18"/>
      <c r="AK524" s="18"/>
      <c r="AL524" s="18"/>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row>
    <row r="525" spans="1:86">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Z525" s="18"/>
      <c r="AA525" s="18"/>
      <c r="AB525" s="18"/>
      <c r="AC525" s="18"/>
      <c r="AD525" s="18"/>
      <c r="AE525" s="18"/>
      <c r="AF525" s="18"/>
      <c r="AG525" s="18"/>
      <c r="AH525" s="18"/>
      <c r="AI525" s="18"/>
      <c r="AJ525" s="18"/>
      <c r="AK525" s="18"/>
      <c r="AL525" s="18"/>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6"/>
      <c r="CD525" s="16"/>
      <c r="CE525" s="16"/>
      <c r="CF525" s="16"/>
      <c r="CG525" s="16"/>
      <c r="CH525" s="16"/>
    </row>
    <row r="526" spans="1:8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Z526" s="18"/>
      <c r="AA526" s="18"/>
      <c r="AB526" s="18"/>
      <c r="AC526" s="18"/>
      <c r="AD526" s="18"/>
      <c r="AE526" s="18"/>
      <c r="AF526" s="18"/>
      <c r="AG526" s="18"/>
      <c r="AH526" s="18"/>
      <c r="AI526" s="18"/>
      <c r="AJ526" s="18"/>
      <c r="AK526" s="18"/>
      <c r="AL526" s="18"/>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row>
    <row r="527" spans="1:86">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Z527" s="18"/>
      <c r="AA527" s="18"/>
      <c r="AB527" s="18"/>
      <c r="AC527" s="18"/>
      <c r="AD527" s="18"/>
      <c r="AE527" s="18"/>
      <c r="AF527" s="18"/>
      <c r="AG527" s="18"/>
      <c r="AH527" s="18"/>
      <c r="AI527" s="18"/>
      <c r="AJ527" s="18"/>
      <c r="AK527" s="18"/>
      <c r="AL527" s="18"/>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6"/>
      <c r="CD527" s="16"/>
      <c r="CE527" s="16"/>
      <c r="CF527" s="16"/>
      <c r="CG527" s="16"/>
      <c r="CH527" s="16"/>
    </row>
    <row r="528" spans="1:86">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Z528" s="18"/>
      <c r="AA528" s="18"/>
      <c r="AB528" s="18"/>
      <c r="AC528" s="18"/>
      <c r="AD528" s="18"/>
      <c r="AE528" s="18"/>
      <c r="AF528" s="18"/>
      <c r="AG528" s="18"/>
      <c r="AH528" s="18"/>
      <c r="AI528" s="18"/>
      <c r="AJ528" s="18"/>
      <c r="AK528" s="18"/>
      <c r="AL528" s="18"/>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6"/>
      <c r="CD528" s="16"/>
      <c r="CE528" s="16"/>
      <c r="CF528" s="16"/>
      <c r="CG528" s="16"/>
      <c r="CH528" s="16"/>
    </row>
    <row r="529" spans="1:86">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Z529" s="18"/>
      <c r="AA529" s="18"/>
      <c r="AB529" s="18"/>
      <c r="AC529" s="18"/>
      <c r="AD529" s="18"/>
      <c r="AE529" s="18"/>
      <c r="AF529" s="18"/>
      <c r="AG529" s="18"/>
      <c r="AH529" s="18"/>
      <c r="AI529" s="18"/>
      <c r="AJ529" s="18"/>
      <c r="AK529" s="18"/>
      <c r="AL529" s="18"/>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6"/>
      <c r="CD529" s="16"/>
      <c r="CE529" s="16"/>
      <c r="CF529" s="16"/>
      <c r="CG529" s="16"/>
      <c r="CH529" s="16"/>
    </row>
    <row r="530" spans="1:86">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Z530" s="18"/>
      <c r="AA530" s="18"/>
      <c r="AB530" s="18"/>
      <c r="AC530" s="18"/>
      <c r="AD530" s="18"/>
      <c r="AE530" s="18"/>
      <c r="AF530" s="18"/>
      <c r="AG530" s="18"/>
      <c r="AH530" s="18"/>
      <c r="AI530" s="18"/>
      <c r="AJ530" s="18"/>
      <c r="AK530" s="18"/>
      <c r="AL530" s="18"/>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6"/>
      <c r="CD530" s="16"/>
      <c r="CE530" s="16"/>
      <c r="CF530" s="16"/>
      <c r="CG530" s="16"/>
      <c r="CH530" s="16"/>
    </row>
    <row r="531" spans="1:86">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Z531" s="18"/>
      <c r="AA531" s="18"/>
      <c r="AB531" s="18"/>
      <c r="AC531" s="18"/>
      <c r="AD531" s="18"/>
      <c r="AE531" s="18"/>
      <c r="AF531" s="18"/>
      <c r="AG531" s="18"/>
      <c r="AH531" s="18"/>
      <c r="AI531" s="18"/>
      <c r="AJ531" s="18"/>
      <c r="AK531" s="18"/>
      <c r="AL531" s="18"/>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6"/>
      <c r="CD531" s="16"/>
      <c r="CE531" s="16"/>
      <c r="CF531" s="16"/>
      <c r="CG531" s="16"/>
      <c r="CH531" s="16"/>
    </row>
    <row r="532" spans="1:86">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Z532" s="18"/>
      <c r="AA532" s="18"/>
      <c r="AB532" s="18"/>
      <c r="AC532" s="18"/>
      <c r="AD532" s="18"/>
      <c r="AE532" s="18"/>
      <c r="AF532" s="18"/>
      <c r="AG532" s="18"/>
      <c r="AH532" s="18"/>
      <c r="AI532" s="18"/>
      <c r="AJ532" s="18"/>
      <c r="AK532" s="18"/>
      <c r="AL532" s="18"/>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6"/>
      <c r="CD532" s="16"/>
      <c r="CE532" s="16"/>
      <c r="CF532" s="16"/>
      <c r="CG532" s="16"/>
      <c r="CH532" s="16"/>
    </row>
    <row r="533" spans="1:86">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Z533" s="18"/>
      <c r="AA533" s="18"/>
      <c r="AB533" s="18"/>
      <c r="AC533" s="18"/>
      <c r="AD533" s="18"/>
      <c r="AE533" s="18"/>
      <c r="AF533" s="18"/>
      <c r="AG533" s="18"/>
      <c r="AH533" s="18"/>
      <c r="AI533" s="18"/>
      <c r="AJ533" s="18"/>
      <c r="AK533" s="18"/>
      <c r="AL533" s="18"/>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6"/>
      <c r="CD533" s="16"/>
      <c r="CE533" s="16"/>
      <c r="CF533" s="16"/>
      <c r="CG533" s="16"/>
      <c r="CH533" s="16"/>
    </row>
    <row r="534" spans="1:86">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Z534" s="18"/>
      <c r="AA534" s="18"/>
      <c r="AB534" s="18"/>
      <c r="AC534" s="18"/>
      <c r="AD534" s="18"/>
      <c r="AE534" s="18"/>
      <c r="AF534" s="18"/>
      <c r="AG534" s="18"/>
      <c r="AH534" s="18"/>
      <c r="AI534" s="18"/>
      <c r="AJ534" s="18"/>
      <c r="AK534" s="18"/>
      <c r="AL534" s="18"/>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6"/>
      <c r="CD534" s="16"/>
      <c r="CE534" s="16"/>
      <c r="CF534" s="16"/>
      <c r="CG534" s="16"/>
      <c r="CH534" s="16"/>
    </row>
    <row r="535" spans="1:86">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Z535" s="18"/>
      <c r="AA535" s="18"/>
      <c r="AB535" s="18"/>
      <c r="AC535" s="18"/>
      <c r="AD535" s="18"/>
      <c r="AE535" s="18"/>
      <c r="AF535" s="18"/>
      <c r="AG535" s="18"/>
      <c r="AH535" s="18"/>
      <c r="AI535" s="18"/>
      <c r="AJ535" s="18"/>
      <c r="AK535" s="18"/>
      <c r="AL535" s="18"/>
      <c r="AM535" s="16"/>
      <c r="AN535" s="16"/>
      <c r="AO535" s="16"/>
      <c r="AP535" s="16"/>
      <c r="AQ535" s="16"/>
      <c r="AR535" s="16"/>
      <c r="AS535" s="16"/>
      <c r="AT535" s="16"/>
      <c r="AU535" s="16"/>
      <c r="AV535" s="16"/>
      <c r="AW535" s="16"/>
      <c r="AX535" s="16"/>
      <c r="AY535" s="16"/>
      <c r="AZ535" s="16"/>
      <c r="BA535" s="16"/>
      <c r="BB535" s="16"/>
      <c r="BC535" s="16"/>
      <c r="BD535" s="16"/>
      <c r="BE535" s="16"/>
      <c r="BF535" s="16"/>
      <c r="BG535" s="16"/>
      <c r="BH535" s="16"/>
      <c r="BI535" s="16"/>
      <c r="BJ535" s="16"/>
      <c r="BK535" s="16"/>
      <c r="BL535" s="16"/>
      <c r="BM535" s="16"/>
      <c r="BN535" s="16"/>
      <c r="BO535" s="16"/>
      <c r="BP535" s="16"/>
      <c r="BQ535" s="16"/>
      <c r="BR535" s="16"/>
      <c r="BS535" s="16"/>
      <c r="BT535" s="16"/>
      <c r="BU535" s="16"/>
      <c r="BV535" s="16"/>
      <c r="BW535" s="16"/>
      <c r="BX535" s="16"/>
      <c r="BY535" s="16"/>
      <c r="BZ535" s="16"/>
      <c r="CA535" s="16"/>
      <c r="CB535" s="16"/>
      <c r="CC535" s="16"/>
      <c r="CD535" s="16"/>
      <c r="CE535" s="16"/>
      <c r="CF535" s="16"/>
      <c r="CG535" s="16"/>
      <c r="CH535" s="16"/>
    </row>
    <row r="536" spans="1:8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Z536" s="18"/>
      <c r="AA536" s="18"/>
      <c r="AB536" s="18"/>
      <c r="AC536" s="18"/>
      <c r="AD536" s="18"/>
      <c r="AE536" s="18"/>
      <c r="AF536" s="18"/>
      <c r="AG536" s="18"/>
      <c r="AH536" s="18"/>
      <c r="AI536" s="18"/>
      <c r="AJ536" s="18"/>
      <c r="AK536" s="18"/>
      <c r="AL536" s="18"/>
      <c r="AM536" s="16"/>
      <c r="AN536" s="16"/>
      <c r="AO536" s="16"/>
      <c r="AP536" s="16"/>
      <c r="AQ536" s="16"/>
      <c r="AR536" s="16"/>
      <c r="AS536" s="16"/>
      <c r="AT536" s="16"/>
      <c r="AU536" s="16"/>
      <c r="AV536" s="16"/>
      <c r="AW536" s="16"/>
      <c r="AX536" s="16"/>
      <c r="AY536" s="16"/>
      <c r="AZ536" s="16"/>
      <c r="BA536" s="16"/>
      <c r="BB536" s="16"/>
      <c r="BC536" s="16"/>
      <c r="BD536" s="16"/>
      <c r="BE536" s="16"/>
      <c r="BF536" s="16"/>
      <c r="BG536" s="16"/>
      <c r="BH536" s="16"/>
      <c r="BI536" s="16"/>
      <c r="BJ536" s="16"/>
      <c r="BK536" s="16"/>
      <c r="BL536" s="16"/>
      <c r="BM536" s="16"/>
      <c r="BN536" s="16"/>
      <c r="BO536" s="16"/>
      <c r="BP536" s="16"/>
      <c r="BQ536" s="16"/>
      <c r="BR536" s="16"/>
      <c r="BS536" s="16"/>
      <c r="BT536" s="16"/>
      <c r="BU536" s="16"/>
      <c r="BV536" s="16"/>
      <c r="BW536" s="16"/>
      <c r="BX536" s="16"/>
      <c r="BY536" s="16"/>
      <c r="BZ536" s="16"/>
      <c r="CA536" s="16"/>
      <c r="CB536" s="16"/>
      <c r="CC536" s="16"/>
      <c r="CD536" s="16"/>
      <c r="CE536" s="16"/>
      <c r="CF536" s="16"/>
      <c r="CG536" s="16"/>
      <c r="CH536" s="16"/>
    </row>
    <row r="537" spans="1:86">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Z537" s="18"/>
      <c r="AA537" s="18"/>
      <c r="AB537" s="18"/>
      <c r="AC537" s="18"/>
      <c r="AD537" s="18"/>
      <c r="AE537" s="18"/>
      <c r="AF537" s="18"/>
      <c r="AG537" s="18"/>
      <c r="AH537" s="18"/>
      <c r="AI537" s="18"/>
      <c r="AJ537" s="18"/>
      <c r="AK537" s="18"/>
      <c r="AL537" s="18"/>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6"/>
      <c r="CD537" s="16"/>
      <c r="CE537" s="16"/>
      <c r="CF537" s="16"/>
      <c r="CG537" s="16"/>
      <c r="CH537" s="16"/>
    </row>
    <row r="538" spans="1:86">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Z538" s="18"/>
      <c r="AA538" s="18"/>
      <c r="AB538" s="18"/>
      <c r="AC538" s="18"/>
      <c r="AD538" s="18"/>
      <c r="AE538" s="18"/>
      <c r="AF538" s="18"/>
      <c r="AG538" s="18"/>
      <c r="AH538" s="18"/>
      <c r="AI538" s="18"/>
      <c r="AJ538" s="18"/>
      <c r="AK538" s="18"/>
      <c r="AL538" s="18"/>
      <c r="AM538" s="16"/>
      <c r="AN538" s="16"/>
      <c r="AO538" s="16"/>
      <c r="AP538" s="16"/>
      <c r="AQ538" s="16"/>
      <c r="AR538" s="16"/>
      <c r="AS538" s="16"/>
      <c r="AT538" s="16"/>
      <c r="AU538" s="16"/>
      <c r="AV538" s="16"/>
      <c r="AW538" s="16"/>
      <c r="AX538" s="16"/>
      <c r="AY538" s="16"/>
      <c r="AZ538" s="16"/>
      <c r="BA538" s="16"/>
      <c r="BB538" s="16"/>
      <c r="BC538" s="16"/>
      <c r="BD538" s="16"/>
      <c r="BE538" s="16"/>
      <c r="BF538" s="16"/>
      <c r="BG538" s="16"/>
      <c r="BH538" s="16"/>
      <c r="BI538" s="16"/>
      <c r="BJ538" s="16"/>
      <c r="BK538" s="16"/>
      <c r="BL538" s="16"/>
      <c r="BM538" s="16"/>
      <c r="BN538" s="16"/>
      <c r="BO538" s="16"/>
      <c r="BP538" s="16"/>
      <c r="BQ538" s="16"/>
      <c r="BR538" s="16"/>
      <c r="BS538" s="16"/>
      <c r="BT538" s="16"/>
      <c r="BU538" s="16"/>
      <c r="BV538" s="16"/>
      <c r="BW538" s="16"/>
      <c r="BX538" s="16"/>
      <c r="BY538" s="16"/>
      <c r="BZ538" s="16"/>
      <c r="CA538" s="16"/>
      <c r="CB538" s="16"/>
      <c r="CC538" s="16"/>
      <c r="CD538" s="16"/>
      <c r="CE538" s="16"/>
      <c r="CF538" s="16"/>
      <c r="CG538" s="16"/>
      <c r="CH538" s="16"/>
    </row>
    <row r="539" spans="1:86">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Z539" s="18"/>
      <c r="AA539" s="18"/>
      <c r="AB539" s="18"/>
      <c r="AC539" s="18"/>
      <c r="AD539" s="18"/>
      <c r="AE539" s="18"/>
      <c r="AF539" s="18"/>
      <c r="AG539" s="18"/>
      <c r="AH539" s="18"/>
      <c r="AI539" s="18"/>
      <c r="AJ539" s="18"/>
      <c r="AK539" s="18"/>
      <c r="AL539" s="18"/>
      <c r="AM539" s="16"/>
      <c r="AN539" s="16"/>
      <c r="AO539" s="16"/>
      <c r="AP539" s="16"/>
      <c r="AQ539" s="16"/>
      <c r="AR539" s="16"/>
      <c r="AS539" s="16"/>
      <c r="AT539" s="16"/>
      <c r="AU539" s="16"/>
      <c r="AV539" s="16"/>
      <c r="AW539" s="16"/>
      <c r="AX539" s="16"/>
      <c r="AY539" s="16"/>
      <c r="AZ539" s="16"/>
      <c r="BA539" s="16"/>
      <c r="BB539" s="16"/>
      <c r="BC539" s="16"/>
      <c r="BD539" s="16"/>
      <c r="BE539" s="16"/>
      <c r="BF539" s="16"/>
      <c r="BG539" s="16"/>
      <c r="BH539" s="16"/>
      <c r="BI539" s="16"/>
      <c r="BJ539" s="16"/>
      <c r="BK539" s="16"/>
      <c r="BL539" s="16"/>
      <c r="BM539" s="16"/>
      <c r="BN539" s="16"/>
      <c r="BO539" s="16"/>
      <c r="BP539" s="16"/>
      <c r="BQ539" s="16"/>
      <c r="BR539" s="16"/>
      <c r="BS539" s="16"/>
      <c r="BT539" s="16"/>
      <c r="BU539" s="16"/>
      <c r="BV539" s="16"/>
      <c r="BW539" s="16"/>
      <c r="BX539" s="16"/>
      <c r="BY539" s="16"/>
      <c r="BZ539" s="16"/>
      <c r="CA539" s="16"/>
      <c r="CB539" s="16"/>
      <c r="CC539" s="16"/>
      <c r="CD539" s="16"/>
      <c r="CE539" s="16"/>
      <c r="CF539" s="16"/>
      <c r="CG539" s="16"/>
      <c r="CH539" s="16"/>
    </row>
    <row r="540" spans="1:86">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Z540" s="18"/>
      <c r="AA540" s="18"/>
      <c r="AB540" s="18"/>
      <c r="AC540" s="18"/>
      <c r="AD540" s="18"/>
      <c r="AE540" s="18"/>
      <c r="AF540" s="18"/>
      <c r="AG540" s="18"/>
      <c r="AH540" s="18"/>
      <c r="AI540" s="18"/>
      <c r="AJ540" s="18"/>
      <c r="AK540" s="18"/>
      <c r="AL540" s="18"/>
      <c r="AM540" s="16"/>
      <c r="AN540" s="16"/>
      <c r="AO540" s="16"/>
      <c r="AP540" s="16"/>
      <c r="AQ540" s="16"/>
      <c r="AR540" s="16"/>
      <c r="AS540" s="16"/>
      <c r="AT540" s="16"/>
      <c r="AU540" s="16"/>
      <c r="AV540" s="16"/>
      <c r="AW540" s="16"/>
      <c r="AX540" s="16"/>
      <c r="AY540" s="16"/>
      <c r="AZ540" s="16"/>
      <c r="BA540" s="16"/>
      <c r="BB540" s="16"/>
      <c r="BC540" s="16"/>
      <c r="BD540" s="16"/>
      <c r="BE540" s="16"/>
      <c r="BF540" s="16"/>
      <c r="BG540" s="16"/>
      <c r="BH540" s="16"/>
      <c r="BI540" s="16"/>
      <c r="BJ540" s="16"/>
      <c r="BK540" s="16"/>
      <c r="BL540" s="16"/>
      <c r="BM540" s="16"/>
      <c r="BN540" s="16"/>
      <c r="BO540" s="16"/>
      <c r="BP540" s="16"/>
      <c r="BQ540" s="16"/>
      <c r="BR540" s="16"/>
      <c r="BS540" s="16"/>
      <c r="BT540" s="16"/>
      <c r="BU540" s="16"/>
      <c r="BV540" s="16"/>
      <c r="BW540" s="16"/>
      <c r="BX540" s="16"/>
      <c r="BY540" s="16"/>
      <c r="BZ540" s="16"/>
      <c r="CA540" s="16"/>
      <c r="CB540" s="16"/>
      <c r="CC540" s="16"/>
      <c r="CD540" s="16"/>
      <c r="CE540" s="16"/>
      <c r="CF540" s="16"/>
      <c r="CG540" s="16"/>
      <c r="CH540" s="16"/>
    </row>
    <row r="541" spans="1:86">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Z541" s="18"/>
      <c r="AA541" s="18"/>
      <c r="AB541" s="18"/>
      <c r="AC541" s="18"/>
      <c r="AD541" s="18"/>
      <c r="AE541" s="18"/>
      <c r="AF541" s="18"/>
      <c r="AG541" s="18"/>
      <c r="AH541" s="18"/>
      <c r="AI541" s="18"/>
      <c r="AJ541" s="18"/>
      <c r="AK541" s="18"/>
      <c r="AL541" s="18"/>
      <c r="AM541" s="16"/>
      <c r="AN541" s="16"/>
      <c r="AO541" s="16"/>
      <c r="AP541" s="16"/>
      <c r="AQ541" s="16"/>
      <c r="AR541" s="16"/>
      <c r="AS541" s="16"/>
      <c r="AT541" s="16"/>
      <c r="AU541" s="16"/>
      <c r="AV541" s="16"/>
      <c r="AW541" s="16"/>
      <c r="AX541" s="16"/>
      <c r="AY541" s="16"/>
      <c r="AZ541" s="16"/>
      <c r="BA541" s="16"/>
      <c r="BB541" s="16"/>
      <c r="BC541" s="16"/>
      <c r="BD541" s="16"/>
      <c r="BE541" s="16"/>
      <c r="BF541" s="16"/>
      <c r="BG541" s="16"/>
      <c r="BH541" s="16"/>
      <c r="BI541" s="16"/>
      <c r="BJ541" s="16"/>
      <c r="BK541" s="16"/>
      <c r="BL541" s="16"/>
      <c r="BM541" s="16"/>
      <c r="BN541" s="16"/>
      <c r="BO541" s="16"/>
      <c r="BP541" s="16"/>
      <c r="BQ541" s="16"/>
      <c r="BR541" s="16"/>
      <c r="BS541" s="16"/>
      <c r="BT541" s="16"/>
      <c r="BU541" s="16"/>
      <c r="BV541" s="16"/>
      <c r="BW541" s="16"/>
      <c r="BX541" s="16"/>
      <c r="BY541" s="16"/>
      <c r="BZ541" s="16"/>
      <c r="CA541" s="16"/>
      <c r="CB541" s="16"/>
      <c r="CC541" s="16"/>
      <c r="CD541" s="16"/>
      <c r="CE541" s="16"/>
      <c r="CF541" s="16"/>
      <c r="CG541" s="16"/>
      <c r="CH541" s="16"/>
    </row>
    <row r="542" spans="1:86">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Z542" s="18"/>
      <c r="AA542" s="18"/>
      <c r="AB542" s="18"/>
      <c r="AC542" s="18"/>
      <c r="AD542" s="18"/>
      <c r="AE542" s="18"/>
      <c r="AF542" s="18"/>
      <c r="AG542" s="18"/>
      <c r="AH542" s="18"/>
      <c r="AI542" s="18"/>
      <c r="AJ542" s="18"/>
      <c r="AK542" s="18"/>
      <c r="AL542" s="18"/>
      <c r="AM542" s="16"/>
      <c r="AN542" s="16"/>
      <c r="AO542" s="16"/>
      <c r="AP542" s="16"/>
      <c r="AQ542" s="16"/>
      <c r="AR542" s="16"/>
      <c r="AS542" s="16"/>
      <c r="AT542" s="16"/>
      <c r="AU542" s="16"/>
      <c r="AV542" s="16"/>
      <c r="AW542" s="16"/>
      <c r="AX542" s="16"/>
      <c r="AY542" s="16"/>
      <c r="AZ542" s="16"/>
      <c r="BA542" s="16"/>
      <c r="BB542" s="16"/>
      <c r="BC542" s="16"/>
      <c r="BD542" s="16"/>
      <c r="BE542" s="16"/>
      <c r="BF542" s="16"/>
      <c r="BG542" s="16"/>
      <c r="BH542" s="16"/>
      <c r="BI542" s="16"/>
      <c r="BJ542" s="16"/>
      <c r="BK542" s="16"/>
      <c r="BL542" s="16"/>
      <c r="BM542" s="16"/>
      <c r="BN542" s="16"/>
      <c r="BO542" s="16"/>
      <c r="BP542" s="16"/>
      <c r="BQ542" s="16"/>
      <c r="BR542" s="16"/>
      <c r="BS542" s="16"/>
      <c r="BT542" s="16"/>
      <c r="BU542" s="16"/>
      <c r="BV542" s="16"/>
      <c r="BW542" s="16"/>
      <c r="BX542" s="16"/>
      <c r="BY542" s="16"/>
      <c r="BZ542" s="16"/>
      <c r="CA542" s="16"/>
      <c r="CB542" s="16"/>
      <c r="CC542" s="16"/>
      <c r="CD542" s="16"/>
      <c r="CE542" s="16"/>
      <c r="CF542" s="16"/>
      <c r="CG542" s="16"/>
      <c r="CH542" s="16"/>
    </row>
    <row r="543" spans="1:86">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Z543" s="18"/>
      <c r="AA543" s="18"/>
      <c r="AB543" s="18"/>
      <c r="AC543" s="18"/>
      <c r="AD543" s="18"/>
      <c r="AE543" s="18"/>
      <c r="AF543" s="18"/>
      <c r="AG543" s="18"/>
      <c r="AH543" s="18"/>
      <c r="AI543" s="18"/>
      <c r="AJ543" s="18"/>
      <c r="AK543" s="18"/>
      <c r="AL543" s="18"/>
      <c r="AM543" s="16"/>
      <c r="AN543" s="16"/>
      <c r="AO543" s="16"/>
      <c r="AP543" s="16"/>
      <c r="AQ543" s="16"/>
      <c r="AR543" s="16"/>
      <c r="AS543" s="16"/>
      <c r="AT543" s="16"/>
      <c r="AU543" s="16"/>
      <c r="AV543" s="16"/>
      <c r="AW543" s="16"/>
      <c r="AX543" s="16"/>
      <c r="AY543" s="16"/>
      <c r="AZ543" s="16"/>
      <c r="BA543" s="16"/>
      <c r="BB543" s="16"/>
      <c r="BC543" s="16"/>
      <c r="BD543" s="16"/>
      <c r="BE543" s="16"/>
      <c r="BF543" s="16"/>
      <c r="BG543" s="16"/>
      <c r="BH543" s="16"/>
      <c r="BI543" s="16"/>
      <c r="BJ543" s="16"/>
      <c r="BK543" s="16"/>
      <c r="BL543" s="16"/>
      <c r="BM543" s="16"/>
      <c r="BN543" s="16"/>
      <c r="BO543" s="16"/>
      <c r="BP543" s="16"/>
      <c r="BQ543" s="16"/>
      <c r="BR543" s="16"/>
      <c r="BS543" s="16"/>
      <c r="BT543" s="16"/>
      <c r="BU543" s="16"/>
      <c r="BV543" s="16"/>
      <c r="BW543" s="16"/>
      <c r="BX543" s="16"/>
      <c r="BY543" s="16"/>
      <c r="BZ543" s="16"/>
      <c r="CA543" s="16"/>
      <c r="CB543" s="16"/>
      <c r="CC543" s="16"/>
      <c r="CD543" s="16"/>
      <c r="CE543" s="16"/>
      <c r="CF543" s="16"/>
      <c r="CG543" s="16"/>
      <c r="CH543" s="16"/>
    </row>
    <row r="544" spans="1:86">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Z544" s="18"/>
      <c r="AA544" s="18"/>
      <c r="AB544" s="18"/>
      <c r="AC544" s="18"/>
      <c r="AD544" s="18"/>
      <c r="AE544" s="18"/>
      <c r="AF544" s="18"/>
      <c r="AG544" s="18"/>
      <c r="AH544" s="18"/>
      <c r="AI544" s="18"/>
      <c r="AJ544" s="18"/>
      <c r="AK544" s="18"/>
      <c r="AL544" s="18"/>
      <c r="AM544" s="16"/>
      <c r="AN544" s="16"/>
      <c r="AO544" s="16"/>
      <c r="AP544" s="16"/>
      <c r="AQ544" s="16"/>
      <c r="AR544" s="16"/>
      <c r="AS544" s="16"/>
      <c r="AT544" s="16"/>
      <c r="AU544" s="16"/>
      <c r="AV544" s="16"/>
      <c r="AW544" s="16"/>
      <c r="AX544" s="16"/>
      <c r="AY544" s="16"/>
      <c r="AZ544" s="16"/>
      <c r="BA544" s="16"/>
      <c r="BB544" s="16"/>
      <c r="BC544" s="16"/>
      <c r="BD544" s="16"/>
      <c r="BE544" s="16"/>
      <c r="BF544" s="16"/>
      <c r="BG544" s="16"/>
      <c r="BH544" s="16"/>
      <c r="BI544" s="16"/>
      <c r="BJ544" s="16"/>
      <c r="BK544" s="16"/>
      <c r="BL544" s="16"/>
      <c r="BM544" s="16"/>
      <c r="BN544" s="16"/>
      <c r="BO544" s="16"/>
      <c r="BP544" s="16"/>
      <c r="BQ544" s="16"/>
      <c r="BR544" s="16"/>
      <c r="BS544" s="16"/>
      <c r="BT544" s="16"/>
      <c r="BU544" s="16"/>
      <c r="BV544" s="16"/>
      <c r="BW544" s="16"/>
      <c r="BX544" s="16"/>
      <c r="BY544" s="16"/>
      <c r="BZ544" s="16"/>
      <c r="CA544" s="16"/>
      <c r="CB544" s="16"/>
      <c r="CC544" s="16"/>
      <c r="CD544" s="16"/>
      <c r="CE544" s="16"/>
      <c r="CF544" s="16"/>
      <c r="CG544" s="16"/>
      <c r="CH544" s="16"/>
    </row>
    <row r="545" spans="1:86">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Z545" s="18"/>
      <c r="AA545" s="18"/>
      <c r="AB545" s="18"/>
      <c r="AC545" s="18"/>
      <c r="AD545" s="18"/>
      <c r="AE545" s="18"/>
      <c r="AF545" s="18"/>
      <c r="AG545" s="18"/>
      <c r="AH545" s="18"/>
      <c r="AI545" s="18"/>
      <c r="AJ545" s="18"/>
      <c r="AK545" s="18"/>
      <c r="AL545" s="18"/>
      <c r="AM545" s="16"/>
      <c r="AN545" s="16"/>
      <c r="AO545" s="16"/>
      <c r="AP545" s="16"/>
      <c r="AQ545" s="16"/>
      <c r="AR545" s="16"/>
      <c r="AS545" s="16"/>
      <c r="AT545" s="16"/>
      <c r="AU545" s="16"/>
      <c r="AV545" s="16"/>
      <c r="AW545" s="16"/>
      <c r="AX545" s="16"/>
      <c r="AY545" s="16"/>
      <c r="AZ545" s="16"/>
      <c r="BA545" s="16"/>
      <c r="BB545" s="16"/>
      <c r="BC545" s="16"/>
      <c r="BD545" s="16"/>
      <c r="BE545" s="16"/>
      <c r="BF545" s="16"/>
      <c r="BG545" s="16"/>
      <c r="BH545" s="16"/>
      <c r="BI545" s="16"/>
      <c r="BJ545" s="16"/>
      <c r="BK545" s="16"/>
      <c r="BL545" s="16"/>
      <c r="BM545" s="16"/>
      <c r="BN545" s="16"/>
      <c r="BO545" s="16"/>
      <c r="BP545" s="16"/>
      <c r="BQ545" s="16"/>
      <c r="BR545" s="16"/>
      <c r="BS545" s="16"/>
      <c r="BT545" s="16"/>
      <c r="BU545" s="16"/>
      <c r="BV545" s="16"/>
      <c r="BW545" s="16"/>
      <c r="BX545" s="16"/>
      <c r="BY545" s="16"/>
      <c r="BZ545" s="16"/>
      <c r="CA545" s="16"/>
      <c r="CB545" s="16"/>
      <c r="CC545" s="16"/>
      <c r="CD545" s="16"/>
      <c r="CE545" s="16"/>
      <c r="CF545" s="16"/>
      <c r="CG545" s="16"/>
      <c r="CH545" s="16"/>
    </row>
    <row r="546" spans="1:8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Z546" s="18"/>
      <c r="AA546" s="18"/>
      <c r="AB546" s="18"/>
      <c r="AC546" s="18"/>
      <c r="AD546" s="18"/>
      <c r="AE546" s="18"/>
      <c r="AF546" s="18"/>
      <c r="AG546" s="18"/>
      <c r="AH546" s="18"/>
      <c r="AI546" s="18"/>
      <c r="AJ546" s="18"/>
      <c r="AK546" s="18"/>
      <c r="AL546" s="18"/>
      <c r="AM546" s="16"/>
      <c r="AN546" s="16"/>
      <c r="AO546" s="16"/>
      <c r="AP546" s="16"/>
      <c r="AQ546" s="16"/>
      <c r="AR546" s="16"/>
      <c r="AS546" s="16"/>
      <c r="AT546" s="16"/>
      <c r="AU546" s="16"/>
      <c r="AV546" s="16"/>
      <c r="AW546" s="16"/>
      <c r="AX546" s="16"/>
      <c r="AY546" s="16"/>
      <c r="AZ546" s="16"/>
      <c r="BA546" s="16"/>
      <c r="BB546" s="16"/>
      <c r="BC546" s="16"/>
      <c r="BD546" s="16"/>
      <c r="BE546" s="16"/>
      <c r="BF546" s="16"/>
      <c r="BG546" s="16"/>
      <c r="BH546" s="16"/>
      <c r="BI546" s="16"/>
      <c r="BJ546" s="16"/>
      <c r="BK546" s="16"/>
      <c r="BL546" s="16"/>
      <c r="BM546" s="16"/>
      <c r="BN546" s="16"/>
      <c r="BO546" s="16"/>
      <c r="BP546" s="16"/>
      <c r="BQ546" s="16"/>
      <c r="BR546" s="16"/>
      <c r="BS546" s="16"/>
      <c r="BT546" s="16"/>
      <c r="BU546" s="16"/>
      <c r="BV546" s="16"/>
      <c r="BW546" s="16"/>
      <c r="BX546" s="16"/>
      <c r="BY546" s="16"/>
      <c r="BZ546" s="16"/>
      <c r="CA546" s="16"/>
      <c r="CB546" s="16"/>
      <c r="CC546" s="16"/>
      <c r="CD546" s="16"/>
      <c r="CE546" s="16"/>
      <c r="CF546" s="16"/>
      <c r="CG546" s="16"/>
      <c r="CH546" s="16"/>
    </row>
    <row r="547" spans="1:86">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Z547" s="18"/>
      <c r="AA547" s="18"/>
      <c r="AB547" s="18"/>
      <c r="AC547" s="18"/>
      <c r="AD547" s="18"/>
      <c r="AE547" s="18"/>
      <c r="AF547" s="18"/>
      <c r="AG547" s="18"/>
      <c r="AH547" s="18"/>
      <c r="AI547" s="18"/>
      <c r="AJ547" s="18"/>
      <c r="AK547" s="18"/>
      <c r="AL547" s="18"/>
      <c r="AM547" s="16"/>
      <c r="AN547" s="16"/>
      <c r="AO547" s="16"/>
      <c r="AP547" s="16"/>
      <c r="AQ547" s="16"/>
      <c r="AR547" s="16"/>
      <c r="AS547" s="16"/>
      <c r="AT547" s="16"/>
      <c r="AU547" s="16"/>
      <c r="AV547" s="16"/>
      <c r="AW547" s="16"/>
      <c r="AX547" s="16"/>
      <c r="AY547" s="16"/>
      <c r="AZ547" s="16"/>
      <c r="BA547" s="16"/>
      <c r="BB547" s="16"/>
      <c r="BC547" s="16"/>
      <c r="BD547" s="16"/>
      <c r="BE547" s="16"/>
      <c r="BF547" s="16"/>
      <c r="BG547" s="16"/>
      <c r="BH547" s="16"/>
      <c r="BI547" s="16"/>
      <c r="BJ547" s="16"/>
      <c r="BK547" s="16"/>
      <c r="BL547" s="16"/>
      <c r="BM547" s="16"/>
      <c r="BN547" s="16"/>
      <c r="BO547" s="16"/>
      <c r="BP547" s="16"/>
      <c r="BQ547" s="16"/>
      <c r="BR547" s="16"/>
      <c r="BS547" s="16"/>
      <c r="BT547" s="16"/>
      <c r="BU547" s="16"/>
      <c r="BV547" s="16"/>
      <c r="BW547" s="16"/>
      <c r="BX547" s="16"/>
      <c r="BY547" s="16"/>
      <c r="BZ547" s="16"/>
      <c r="CA547" s="16"/>
      <c r="CB547" s="16"/>
      <c r="CC547" s="16"/>
      <c r="CD547" s="16"/>
      <c r="CE547" s="16"/>
      <c r="CF547" s="16"/>
      <c r="CG547" s="16"/>
      <c r="CH547" s="16"/>
    </row>
    <row r="548" spans="1:86">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Z548" s="18"/>
      <c r="AA548" s="18"/>
      <c r="AB548" s="18"/>
      <c r="AC548" s="18"/>
      <c r="AD548" s="18"/>
      <c r="AE548" s="18"/>
      <c r="AF548" s="18"/>
      <c r="AG548" s="18"/>
      <c r="AH548" s="18"/>
      <c r="AI548" s="18"/>
      <c r="AJ548" s="18"/>
      <c r="AK548" s="18"/>
      <c r="AL548" s="18"/>
      <c r="AM548" s="16"/>
      <c r="AN548" s="16"/>
      <c r="AO548" s="16"/>
      <c r="AP548" s="16"/>
      <c r="AQ548" s="16"/>
      <c r="AR548" s="16"/>
      <c r="AS548" s="16"/>
      <c r="AT548" s="16"/>
      <c r="AU548" s="16"/>
      <c r="AV548" s="16"/>
      <c r="AW548" s="16"/>
      <c r="AX548" s="16"/>
      <c r="AY548" s="16"/>
      <c r="AZ548" s="16"/>
      <c r="BA548" s="16"/>
      <c r="BB548" s="16"/>
      <c r="BC548" s="16"/>
      <c r="BD548" s="16"/>
      <c r="BE548" s="16"/>
      <c r="BF548" s="16"/>
      <c r="BG548" s="16"/>
      <c r="BH548" s="16"/>
      <c r="BI548" s="16"/>
      <c r="BJ548" s="16"/>
      <c r="BK548" s="16"/>
      <c r="BL548" s="16"/>
      <c r="BM548" s="16"/>
      <c r="BN548" s="16"/>
      <c r="BO548" s="16"/>
      <c r="BP548" s="16"/>
      <c r="BQ548" s="16"/>
      <c r="BR548" s="16"/>
      <c r="BS548" s="16"/>
      <c r="BT548" s="16"/>
      <c r="BU548" s="16"/>
      <c r="BV548" s="16"/>
      <c r="BW548" s="16"/>
      <c r="BX548" s="16"/>
      <c r="BY548" s="16"/>
      <c r="BZ548" s="16"/>
      <c r="CA548" s="16"/>
      <c r="CB548" s="16"/>
      <c r="CC548" s="16"/>
      <c r="CD548" s="16"/>
      <c r="CE548" s="16"/>
      <c r="CF548" s="16"/>
      <c r="CG548" s="16"/>
      <c r="CH548" s="16"/>
    </row>
    <row r="549" spans="1:86">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Z549" s="18"/>
      <c r="AA549" s="18"/>
      <c r="AB549" s="18"/>
      <c r="AC549" s="18"/>
      <c r="AD549" s="18"/>
      <c r="AE549" s="18"/>
      <c r="AF549" s="18"/>
      <c r="AG549" s="18"/>
      <c r="AH549" s="18"/>
      <c r="AI549" s="18"/>
      <c r="AJ549" s="18"/>
      <c r="AK549" s="18"/>
      <c r="AL549" s="18"/>
      <c r="AM549" s="16"/>
      <c r="AN549" s="16"/>
      <c r="AO549" s="16"/>
      <c r="AP549" s="16"/>
      <c r="AQ549" s="16"/>
      <c r="AR549" s="16"/>
      <c r="AS549" s="16"/>
      <c r="AT549" s="16"/>
      <c r="AU549" s="16"/>
      <c r="AV549" s="16"/>
      <c r="AW549" s="16"/>
      <c r="AX549" s="16"/>
      <c r="AY549" s="16"/>
      <c r="AZ549" s="16"/>
      <c r="BA549" s="16"/>
      <c r="BB549" s="16"/>
      <c r="BC549" s="16"/>
      <c r="BD549" s="16"/>
      <c r="BE549" s="16"/>
      <c r="BF549" s="16"/>
      <c r="BG549" s="16"/>
      <c r="BH549" s="16"/>
      <c r="BI549" s="16"/>
      <c r="BJ549" s="16"/>
      <c r="BK549" s="16"/>
      <c r="BL549" s="16"/>
      <c r="BM549" s="16"/>
      <c r="BN549" s="16"/>
      <c r="BO549" s="16"/>
      <c r="BP549" s="16"/>
      <c r="BQ549" s="16"/>
      <c r="BR549" s="16"/>
      <c r="BS549" s="16"/>
      <c r="BT549" s="16"/>
      <c r="BU549" s="16"/>
      <c r="BV549" s="16"/>
      <c r="BW549" s="16"/>
      <c r="BX549" s="16"/>
      <c r="BY549" s="16"/>
      <c r="BZ549" s="16"/>
      <c r="CA549" s="16"/>
      <c r="CB549" s="16"/>
      <c r="CC549" s="16"/>
      <c r="CD549" s="16"/>
      <c r="CE549" s="16"/>
      <c r="CF549" s="16"/>
      <c r="CG549" s="16"/>
      <c r="CH549" s="16"/>
    </row>
    <row r="550" spans="1:86">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Z550" s="18"/>
      <c r="AA550" s="18"/>
      <c r="AB550" s="18"/>
      <c r="AC550" s="18"/>
      <c r="AD550" s="18"/>
      <c r="AE550" s="18"/>
      <c r="AF550" s="18"/>
      <c r="AG550" s="18"/>
      <c r="AH550" s="18"/>
      <c r="AI550" s="18"/>
      <c r="AJ550" s="18"/>
      <c r="AK550" s="18"/>
      <c r="AL550" s="18"/>
      <c r="AM550" s="16"/>
      <c r="AN550" s="16"/>
      <c r="AO550" s="16"/>
      <c r="AP550" s="16"/>
      <c r="AQ550" s="16"/>
      <c r="AR550" s="16"/>
      <c r="AS550" s="16"/>
      <c r="AT550" s="16"/>
      <c r="AU550" s="16"/>
      <c r="AV550" s="16"/>
      <c r="AW550" s="16"/>
      <c r="AX550" s="16"/>
      <c r="AY550" s="16"/>
      <c r="AZ550" s="16"/>
      <c r="BA550" s="16"/>
      <c r="BB550" s="16"/>
      <c r="BC550" s="16"/>
      <c r="BD550" s="16"/>
      <c r="BE550" s="16"/>
      <c r="BF550" s="16"/>
      <c r="BG550" s="16"/>
      <c r="BH550" s="16"/>
      <c r="BI550" s="16"/>
      <c r="BJ550" s="16"/>
      <c r="BK550" s="16"/>
      <c r="BL550" s="16"/>
      <c r="BM550" s="16"/>
      <c r="BN550" s="16"/>
      <c r="BO550" s="16"/>
      <c r="BP550" s="16"/>
      <c r="BQ550" s="16"/>
      <c r="BR550" s="16"/>
      <c r="BS550" s="16"/>
      <c r="BT550" s="16"/>
      <c r="BU550" s="16"/>
      <c r="BV550" s="16"/>
      <c r="BW550" s="16"/>
      <c r="BX550" s="16"/>
      <c r="BY550" s="16"/>
      <c r="BZ550" s="16"/>
      <c r="CA550" s="16"/>
      <c r="CB550" s="16"/>
      <c r="CC550" s="16"/>
      <c r="CD550" s="16"/>
      <c r="CE550" s="16"/>
      <c r="CF550" s="16"/>
      <c r="CG550" s="16"/>
      <c r="CH550" s="16"/>
    </row>
    <row r="551" spans="1:86">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Z551" s="18"/>
      <c r="AA551" s="18"/>
      <c r="AB551" s="18"/>
      <c r="AC551" s="18"/>
      <c r="AD551" s="18"/>
      <c r="AE551" s="18"/>
      <c r="AF551" s="18"/>
      <c r="AG551" s="18"/>
      <c r="AH551" s="18"/>
      <c r="AI551" s="18"/>
      <c r="AJ551" s="18"/>
      <c r="AK551" s="18"/>
      <c r="AL551" s="18"/>
      <c r="AM551" s="16"/>
      <c r="AN551" s="16"/>
      <c r="AO551" s="16"/>
      <c r="AP551" s="16"/>
      <c r="AQ551" s="16"/>
      <c r="AR551" s="16"/>
      <c r="AS551" s="16"/>
      <c r="AT551" s="16"/>
      <c r="AU551" s="16"/>
      <c r="AV551" s="16"/>
      <c r="AW551" s="16"/>
      <c r="AX551" s="16"/>
      <c r="AY551" s="16"/>
      <c r="AZ551" s="16"/>
      <c r="BA551" s="16"/>
      <c r="BB551" s="16"/>
      <c r="BC551" s="16"/>
      <c r="BD551" s="16"/>
      <c r="BE551" s="16"/>
      <c r="BF551" s="16"/>
      <c r="BG551" s="16"/>
      <c r="BH551" s="16"/>
      <c r="BI551" s="16"/>
      <c r="BJ551" s="16"/>
      <c r="BK551" s="16"/>
      <c r="BL551" s="16"/>
      <c r="BM551" s="16"/>
      <c r="BN551" s="16"/>
      <c r="BO551" s="16"/>
      <c r="BP551" s="16"/>
      <c r="BQ551" s="16"/>
      <c r="BR551" s="16"/>
      <c r="BS551" s="16"/>
      <c r="BT551" s="16"/>
      <c r="BU551" s="16"/>
      <c r="BV551" s="16"/>
      <c r="BW551" s="16"/>
      <c r="BX551" s="16"/>
      <c r="BY551" s="16"/>
      <c r="BZ551" s="16"/>
      <c r="CA551" s="16"/>
      <c r="CB551" s="16"/>
      <c r="CC551" s="16"/>
      <c r="CD551" s="16"/>
      <c r="CE551" s="16"/>
      <c r="CF551" s="16"/>
      <c r="CG551" s="16"/>
      <c r="CH551" s="16"/>
    </row>
    <row r="552" spans="1:86">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Z552" s="18"/>
      <c r="AA552" s="18"/>
      <c r="AB552" s="18"/>
      <c r="AC552" s="18"/>
      <c r="AD552" s="18"/>
      <c r="AE552" s="18"/>
      <c r="AF552" s="18"/>
      <c r="AG552" s="18"/>
      <c r="AH552" s="18"/>
      <c r="AI552" s="18"/>
      <c r="AJ552" s="18"/>
      <c r="AK552" s="18"/>
      <c r="AL552" s="18"/>
      <c r="AM552" s="16"/>
      <c r="AN552" s="16"/>
      <c r="AO552" s="16"/>
      <c r="AP552" s="16"/>
      <c r="AQ552" s="16"/>
      <c r="AR552" s="16"/>
      <c r="AS552" s="16"/>
      <c r="AT552" s="16"/>
      <c r="AU552" s="16"/>
      <c r="AV552" s="16"/>
      <c r="AW552" s="16"/>
      <c r="AX552" s="16"/>
      <c r="AY552" s="16"/>
      <c r="AZ552" s="16"/>
      <c r="BA552" s="16"/>
      <c r="BB552" s="16"/>
      <c r="BC552" s="16"/>
      <c r="BD552" s="16"/>
      <c r="BE552" s="16"/>
      <c r="BF552" s="16"/>
      <c r="BG552" s="16"/>
      <c r="BH552" s="16"/>
      <c r="BI552" s="16"/>
      <c r="BJ552" s="16"/>
      <c r="BK552" s="16"/>
      <c r="BL552" s="16"/>
      <c r="BM552" s="16"/>
      <c r="BN552" s="16"/>
      <c r="BO552" s="16"/>
      <c r="BP552" s="16"/>
      <c r="BQ552" s="16"/>
      <c r="BR552" s="16"/>
      <c r="BS552" s="16"/>
      <c r="BT552" s="16"/>
      <c r="BU552" s="16"/>
      <c r="BV552" s="16"/>
      <c r="BW552" s="16"/>
      <c r="BX552" s="16"/>
      <c r="BY552" s="16"/>
      <c r="BZ552" s="16"/>
      <c r="CA552" s="16"/>
      <c r="CB552" s="16"/>
      <c r="CC552" s="16"/>
      <c r="CD552" s="16"/>
      <c r="CE552" s="16"/>
      <c r="CF552" s="16"/>
      <c r="CG552" s="16"/>
      <c r="CH552" s="16"/>
    </row>
    <row r="553" spans="1:86">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Z553" s="18"/>
      <c r="AA553" s="18"/>
      <c r="AB553" s="18"/>
      <c r="AC553" s="18"/>
      <c r="AD553" s="18"/>
      <c r="AE553" s="18"/>
      <c r="AF553" s="18"/>
      <c r="AG553" s="18"/>
      <c r="AH553" s="18"/>
      <c r="AI553" s="18"/>
      <c r="AJ553" s="18"/>
      <c r="AK553" s="18"/>
      <c r="AL553" s="18"/>
      <c r="AM553" s="16"/>
      <c r="AN553" s="16"/>
      <c r="AO553" s="16"/>
      <c r="AP553" s="16"/>
      <c r="AQ553" s="16"/>
      <c r="AR553" s="16"/>
      <c r="AS553" s="16"/>
      <c r="AT553" s="16"/>
      <c r="AU553" s="16"/>
      <c r="AV553" s="16"/>
      <c r="AW553" s="16"/>
      <c r="AX553" s="16"/>
      <c r="AY553" s="16"/>
      <c r="AZ553" s="16"/>
      <c r="BA553" s="16"/>
      <c r="BB553" s="16"/>
      <c r="BC553" s="16"/>
      <c r="BD553" s="16"/>
      <c r="BE553" s="16"/>
      <c r="BF553" s="16"/>
      <c r="BG553" s="16"/>
      <c r="BH553" s="16"/>
      <c r="BI553" s="16"/>
      <c r="BJ553" s="16"/>
      <c r="BK553" s="16"/>
      <c r="BL553" s="16"/>
      <c r="BM553" s="16"/>
      <c r="BN553" s="16"/>
      <c r="BO553" s="16"/>
      <c r="BP553" s="16"/>
      <c r="BQ553" s="16"/>
      <c r="BR553" s="16"/>
      <c r="BS553" s="16"/>
      <c r="BT553" s="16"/>
      <c r="BU553" s="16"/>
      <c r="BV553" s="16"/>
      <c r="BW553" s="16"/>
      <c r="BX553" s="16"/>
      <c r="BY553" s="16"/>
      <c r="BZ553" s="16"/>
      <c r="CA553" s="16"/>
      <c r="CB553" s="16"/>
      <c r="CC553" s="16"/>
      <c r="CD553" s="16"/>
      <c r="CE553" s="16"/>
      <c r="CF553" s="16"/>
      <c r="CG553" s="16"/>
      <c r="CH553" s="16"/>
    </row>
    <row r="554" spans="1:86">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Z554" s="18"/>
      <c r="AA554" s="18"/>
      <c r="AB554" s="18"/>
      <c r="AC554" s="18"/>
      <c r="AD554" s="18"/>
      <c r="AE554" s="18"/>
      <c r="AF554" s="18"/>
      <c r="AG554" s="18"/>
      <c r="AH554" s="18"/>
      <c r="AI554" s="18"/>
      <c r="AJ554" s="18"/>
      <c r="AK554" s="18"/>
      <c r="AL554" s="18"/>
      <c r="AM554" s="16"/>
      <c r="AN554" s="16"/>
      <c r="AO554" s="16"/>
      <c r="AP554" s="16"/>
      <c r="AQ554" s="16"/>
      <c r="AR554" s="16"/>
      <c r="AS554" s="16"/>
      <c r="AT554" s="16"/>
      <c r="AU554" s="16"/>
      <c r="AV554" s="16"/>
      <c r="AW554" s="16"/>
      <c r="AX554" s="16"/>
      <c r="AY554" s="16"/>
      <c r="AZ554" s="16"/>
      <c r="BA554" s="16"/>
      <c r="BB554" s="16"/>
      <c r="BC554" s="16"/>
      <c r="BD554" s="16"/>
      <c r="BE554" s="16"/>
      <c r="BF554" s="16"/>
      <c r="BG554" s="16"/>
      <c r="BH554" s="16"/>
      <c r="BI554" s="16"/>
      <c r="BJ554" s="16"/>
      <c r="BK554" s="16"/>
      <c r="BL554" s="16"/>
      <c r="BM554" s="16"/>
      <c r="BN554" s="16"/>
      <c r="BO554" s="16"/>
      <c r="BP554" s="16"/>
      <c r="BQ554" s="16"/>
      <c r="BR554" s="16"/>
      <c r="BS554" s="16"/>
      <c r="BT554" s="16"/>
      <c r="BU554" s="16"/>
      <c r="BV554" s="16"/>
      <c r="BW554" s="16"/>
      <c r="BX554" s="16"/>
      <c r="BY554" s="16"/>
      <c r="BZ554" s="16"/>
      <c r="CA554" s="16"/>
      <c r="CB554" s="16"/>
      <c r="CC554" s="16"/>
      <c r="CD554" s="16"/>
      <c r="CE554" s="16"/>
      <c r="CF554" s="16"/>
      <c r="CG554" s="16"/>
      <c r="CH554" s="16"/>
    </row>
    <row r="555" spans="1:86">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Z555" s="18"/>
      <c r="AA555" s="18"/>
      <c r="AB555" s="18"/>
      <c r="AC555" s="18"/>
      <c r="AD555" s="18"/>
      <c r="AE555" s="18"/>
      <c r="AF555" s="18"/>
      <c r="AG555" s="18"/>
      <c r="AH555" s="18"/>
      <c r="AI555" s="18"/>
      <c r="AJ555" s="18"/>
      <c r="AK555" s="18"/>
      <c r="AL555" s="18"/>
      <c r="AM555" s="16"/>
      <c r="AN555" s="16"/>
      <c r="AO555" s="16"/>
      <c r="AP555" s="16"/>
      <c r="AQ555" s="16"/>
      <c r="AR555" s="16"/>
      <c r="AS555" s="16"/>
      <c r="AT555" s="16"/>
      <c r="AU555" s="16"/>
      <c r="AV555" s="16"/>
      <c r="AW555" s="16"/>
      <c r="AX555" s="16"/>
      <c r="AY555" s="16"/>
      <c r="AZ555" s="16"/>
      <c r="BA555" s="16"/>
      <c r="BB555" s="16"/>
      <c r="BC555" s="16"/>
      <c r="BD555" s="16"/>
      <c r="BE555" s="16"/>
      <c r="BF555" s="16"/>
      <c r="BG555" s="16"/>
      <c r="BH555" s="16"/>
      <c r="BI555" s="16"/>
      <c r="BJ555" s="16"/>
      <c r="BK555" s="16"/>
      <c r="BL555" s="16"/>
      <c r="BM555" s="16"/>
      <c r="BN555" s="16"/>
      <c r="BO555" s="16"/>
      <c r="BP555" s="16"/>
      <c r="BQ555" s="16"/>
      <c r="BR555" s="16"/>
      <c r="BS555" s="16"/>
      <c r="BT555" s="16"/>
      <c r="BU555" s="16"/>
      <c r="BV555" s="16"/>
      <c r="BW555" s="16"/>
      <c r="BX555" s="16"/>
      <c r="BY555" s="16"/>
      <c r="BZ555" s="16"/>
      <c r="CA555" s="16"/>
      <c r="CB555" s="16"/>
      <c r="CC555" s="16"/>
      <c r="CD555" s="16"/>
      <c r="CE555" s="16"/>
      <c r="CF555" s="16"/>
      <c r="CG555" s="16"/>
      <c r="CH555" s="16"/>
    </row>
    <row r="556" spans="1:8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Z556" s="18"/>
      <c r="AA556" s="18"/>
      <c r="AB556" s="18"/>
      <c r="AC556" s="18"/>
      <c r="AD556" s="18"/>
      <c r="AE556" s="18"/>
      <c r="AF556" s="18"/>
      <c r="AG556" s="18"/>
      <c r="AH556" s="18"/>
      <c r="AI556" s="18"/>
      <c r="AJ556" s="18"/>
      <c r="AK556" s="18"/>
      <c r="AL556" s="18"/>
      <c r="AM556" s="16"/>
      <c r="AN556" s="16"/>
      <c r="AO556" s="16"/>
      <c r="AP556" s="16"/>
      <c r="AQ556" s="16"/>
      <c r="AR556" s="16"/>
      <c r="AS556" s="16"/>
      <c r="AT556" s="16"/>
      <c r="AU556" s="16"/>
      <c r="AV556" s="16"/>
      <c r="AW556" s="16"/>
      <c r="AX556" s="16"/>
      <c r="AY556" s="16"/>
      <c r="AZ556" s="16"/>
      <c r="BA556" s="16"/>
      <c r="BB556" s="16"/>
      <c r="BC556" s="16"/>
      <c r="BD556" s="16"/>
      <c r="BE556" s="16"/>
      <c r="BF556" s="16"/>
      <c r="BG556" s="16"/>
      <c r="BH556" s="16"/>
      <c r="BI556" s="16"/>
      <c r="BJ556" s="16"/>
      <c r="BK556" s="16"/>
      <c r="BL556" s="16"/>
      <c r="BM556" s="16"/>
      <c r="BN556" s="16"/>
      <c r="BO556" s="16"/>
      <c r="BP556" s="16"/>
      <c r="BQ556" s="16"/>
      <c r="BR556" s="16"/>
      <c r="BS556" s="16"/>
      <c r="BT556" s="16"/>
      <c r="BU556" s="16"/>
      <c r="BV556" s="16"/>
      <c r="BW556" s="16"/>
      <c r="BX556" s="16"/>
      <c r="BY556" s="16"/>
      <c r="BZ556" s="16"/>
      <c r="CA556" s="16"/>
      <c r="CB556" s="16"/>
      <c r="CC556" s="16"/>
      <c r="CD556" s="16"/>
      <c r="CE556" s="16"/>
      <c r="CF556" s="16"/>
      <c r="CG556" s="16"/>
      <c r="CH556" s="16"/>
    </row>
    <row r="557" spans="1:86">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Z557" s="18"/>
      <c r="AA557" s="18"/>
      <c r="AB557" s="18"/>
      <c r="AC557" s="18"/>
      <c r="AD557" s="18"/>
      <c r="AE557" s="18"/>
      <c r="AF557" s="18"/>
      <c r="AG557" s="18"/>
      <c r="AH557" s="18"/>
      <c r="AI557" s="18"/>
      <c r="AJ557" s="18"/>
      <c r="AK557" s="18"/>
      <c r="AL557" s="18"/>
      <c r="AM557" s="16"/>
      <c r="AN557" s="16"/>
      <c r="AO557" s="16"/>
      <c r="AP557" s="16"/>
      <c r="AQ557" s="16"/>
      <c r="AR557" s="16"/>
      <c r="AS557" s="16"/>
      <c r="AT557" s="16"/>
      <c r="AU557" s="16"/>
      <c r="AV557" s="16"/>
      <c r="AW557" s="16"/>
      <c r="AX557" s="16"/>
      <c r="AY557" s="16"/>
      <c r="AZ557" s="16"/>
      <c r="BA557" s="16"/>
      <c r="BB557" s="16"/>
      <c r="BC557" s="16"/>
      <c r="BD557" s="16"/>
      <c r="BE557" s="16"/>
      <c r="BF557" s="16"/>
      <c r="BG557" s="16"/>
      <c r="BH557" s="16"/>
      <c r="BI557" s="16"/>
      <c r="BJ557" s="16"/>
      <c r="BK557" s="16"/>
      <c r="BL557" s="16"/>
      <c r="BM557" s="16"/>
      <c r="BN557" s="16"/>
      <c r="BO557" s="16"/>
      <c r="BP557" s="16"/>
      <c r="BQ557" s="16"/>
      <c r="BR557" s="16"/>
      <c r="BS557" s="16"/>
      <c r="BT557" s="16"/>
      <c r="BU557" s="16"/>
      <c r="BV557" s="16"/>
      <c r="BW557" s="16"/>
      <c r="BX557" s="16"/>
      <c r="BY557" s="16"/>
      <c r="BZ557" s="16"/>
      <c r="CA557" s="16"/>
      <c r="CB557" s="16"/>
      <c r="CC557" s="16"/>
      <c r="CD557" s="16"/>
      <c r="CE557" s="16"/>
      <c r="CF557" s="16"/>
      <c r="CG557" s="16"/>
      <c r="CH557" s="16"/>
    </row>
    <row r="558" spans="1:86">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Z558" s="18"/>
      <c r="AA558" s="18"/>
      <c r="AB558" s="18"/>
      <c r="AC558" s="18"/>
      <c r="AD558" s="18"/>
      <c r="AE558" s="18"/>
      <c r="AF558" s="18"/>
      <c r="AG558" s="18"/>
      <c r="AH558" s="18"/>
      <c r="AI558" s="18"/>
      <c r="AJ558" s="18"/>
      <c r="AK558" s="18"/>
      <c r="AL558" s="18"/>
      <c r="AM558" s="16"/>
      <c r="AN558" s="16"/>
      <c r="AO558" s="16"/>
      <c r="AP558" s="16"/>
      <c r="AQ558" s="16"/>
      <c r="AR558" s="16"/>
      <c r="AS558" s="16"/>
      <c r="AT558" s="16"/>
      <c r="AU558" s="16"/>
      <c r="AV558" s="16"/>
      <c r="AW558" s="16"/>
      <c r="AX558" s="16"/>
      <c r="AY558" s="16"/>
      <c r="AZ558" s="16"/>
      <c r="BA558" s="16"/>
      <c r="BB558" s="16"/>
      <c r="BC558" s="16"/>
      <c r="BD558" s="16"/>
      <c r="BE558" s="16"/>
      <c r="BF558" s="16"/>
      <c r="BG558" s="16"/>
      <c r="BH558" s="16"/>
      <c r="BI558" s="16"/>
      <c r="BJ558" s="16"/>
      <c r="BK558" s="16"/>
      <c r="BL558" s="16"/>
      <c r="BM558" s="16"/>
      <c r="BN558" s="16"/>
      <c r="BO558" s="16"/>
      <c r="BP558" s="16"/>
      <c r="BQ558" s="16"/>
      <c r="BR558" s="16"/>
      <c r="BS558" s="16"/>
      <c r="BT558" s="16"/>
      <c r="BU558" s="16"/>
      <c r="BV558" s="16"/>
      <c r="BW558" s="16"/>
      <c r="BX558" s="16"/>
      <c r="BY558" s="16"/>
      <c r="BZ558" s="16"/>
      <c r="CA558" s="16"/>
      <c r="CB558" s="16"/>
      <c r="CC558" s="16"/>
      <c r="CD558" s="16"/>
      <c r="CE558" s="16"/>
      <c r="CF558" s="16"/>
      <c r="CG558" s="16"/>
      <c r="CH558" s="16"/>
    </row>
    <row r="559" spans="1:86">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Z559" s="18"/>
      <c r="AA559" s="18"/>
      <c r="AB559" s="18"/>
      <c r="AC559" s="18"/>
      <c r="AD559" s="18"/>
      <c r="AE559" s="18"/>
      <c r="AF559" s="18"/>
      <c r="AG559" s="18"/>
      <c r="AH559" s="18"/>
      <c r="AI559" s="18"/>
      <c r="AJ559" s="18"/>
      <c r="AK559" s="18"/>
      <c r="AL559" s="18"/>
      <c r="AM559" s="16"/>
      <c r="AN559" s="16"/>
      <c r="AO559" s="16"/>
      <c r="AP559" s="16"/>
      <c r="AQ559" s="16"/>
      <c r="AR559" s="16"/>
      <c r="AS559" s="16"/>
      <c r="AT559" s="16"/>
      <c r="AU559" s="16"/>
      <c r="AV559" s="16"/>
      <c r="AW559" s="16"/>
      <c r="AX559" s="16"/>
      <c r="AY559" s="16"/>
      <c r="AZ559" s="16"/>
      <c r="BA559" s="16"/>
      <c r="BB559" s="16"/>
      <c r="BC559" s="16"/>
      <c r="BD559" s="16"/>
      <c r="BE559" s="16"/>
      <c r="BF559" s="16"/>
      <c r="BG559" s="16"/>
      <c r="BH559" s="16"/>
      <c r="BI559" s="16"/>
      <c r="BJ559" s="16"/>
      <c r="BK559" s="16"/>
      <c r="BL559" s="16"/>
      <c r="BM559" s="16"/>
      <c r="BN559" s="16"/>
      <c r="BO559" s="16"/>
      <c r="BP559" s="16"/>
      <c r="BQ559" s="16"/>
      <c r="BR559" s="16"/>
      <c r="BS559" s="16"/>
      <c r="BT559" s="16"/>
      <c r="BU559" s="16"/>
      <c r="BV559" s="16"/>
      <c r="BW559" s="16"/>
      <c r="BX559" s="16"/>
      <c r="BY559" s="16"/>
      <c r="BZ559" s="16"/>
      <c r="CA559" s="16"/>
      <c r="CB559" s="16"/>
      <c r="CC559" s="16"/>
      <c r="CD559" s="16"/>
      <c r="CE559" s="16"/>
      <c r="CF559" s="16"/>
      <c r="CG559" s="16"/>
      <c r="CH559" s="16"/>
    </row>
    <row r="560" spans="1:86">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Z560" s="18"/>
      <c r="AA560" s="18"/>
      <c r="AB560" s="18"/>
      <c r="AC560" s="18"/>
      <c r="AD560" s="18"/>
      <c r="AE560" s="18"/>
      <c r="AF560" s="18"/>
      <c r="AG560" s="18"/>
      <c r="AH560" s="18"/>
      <c r="AI560" s="18"/>
      <c r="AJ560" s="18"/>
      <c r="AK560" s="18"/>
      <c r="AL560" s="18"/>
      <c r="AM560" s="16"/>
      <c r="AN560" s="16"/>
      <c r="AO560" s="16"/>
      <c r="AP560" s="16"/>
      <c r="AQ560" s="16"/>
      <c r="AR560" s="16"/>
      <c r="AS560" s="16"/>
      <c r="AT560" s="16"/>
      <c r="AU560" s="16"/>
      <c r="AV560" s="16"/>
      <c r="AW560" s="16"/>
      <c r="AX560" s="16"/>
      <c r="AY560" s="16"/>
      <c r="AZ560" s="16"/>
      <c r="BA560" s="16"/>
      <c r="BB560" s="16"/>
      <c r="BC560" s="16"/>
      <c r="BD560" s="16"/>
      <c r="BE560" s="16"/>
      <c r="BF560" s="16"/>
      <c r="BG560" s="16"/>
      <c r="BH560" s="16"/>
      <c r="BI560" s="16"/>
      <c r="BJ560" s="16"/>
      <c r="BK560" s="16"/>
      <c r="BL560" s="16"/>
      <c r="BM560" s="16"/>
      <c r="BN560" s="16"/>
      <c r="BO560" s="16"/>
      <c r="BP560" s="16"/>
      <c r="BQ560" s="16"/>
      <c r="BR560" s="16"/>
      <c r="BS560" s="16"/>
      <c r="BT560" s="16"/>
      <c r="BU560" s="16"/>
      <c r="BV560" s="16"/>
      <c r="BW560" s="16"/>
      <c r="BX560" s="16"/>
      <c r="BY560" s="16"/>
      <c r="BZ560" s="16"/>
      <c r="CA560" s="16"/>
      <c r="CB560" s="16"/>
      <c r="CC560" s="16"/>
      <c r="CD560" s="16"/>
      <c r="CE560" s="16"/>
      <c r="CF560" s="16"/>
      <c r="CG560" s="16"/>
      <c r="CH560" s="16"/>
    </row>
    <row r="561" spans="1:86">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Z561" s="18"/>
      <c r="AA561" s="18"/>
      <c r="AB561" s="18"/>
      <c r="AC561" s="18"/>
      <c r="AD561" s="18"/>
      <c r="AE561" s="18"/>
      <c r="AF561" s="18"/>
      <c r="AG561" s="18"/>
      <c r="AH561" s="18"/>
      <c r="AI561" s="18"/>
      <c r="AJ561" s="18"/>
      <c r="AK561" s="18"/>
      <c r="AL561" s="18"/>
      <c r="AM561" s="16"/>
      <c r="AN561" s="16"/>
      <c r="AO561" s="16"/>
      <c r="AP561" s="16"/>
      <c r="AQ561" s="16"/>
      <c r="AR561" s="16"/>
      <c r="AS561" s="16"/>
      <c r="AT561" s="16"/>
      <c r="AU561" s="16"/>
      <c r="AV561" s="16"/>
      <c r="AW561" s="16"/>
      <c r="AX561" s="16"/>
      <c r="AY561" s="16"/>
      <c r="AZ561" s="16"/>
      <c r="BA561" s="16"/>
      <c r="BB561" s="16"/>
      <c r="BC561" s="16"/>
      <c r="BD561" s="16"/>
      <c r="BE561" s="16"/>
      <c r="BF561" s="16"/>
      <c r="BG561" s="16"/>
      <c r="BH561" s="16"/>
      <c r="BI561" s="16"/>
      <c r="BJ561" s="16"/>
      <c r="BK561" s="16"/>
      <c r="BL561" s="16"/>
      <c r="BM561" s="16"/>
      <c r="BN561" s="16"/>
      <c r="BO561" s="16"/>
      <c r="BP561" s="16"/>
      <c r="BQ561" s="16"/>
      <c r="BR561" s="16"/>
      <c r="BS561" s="16"/>
      <c r="BT561" s="16"/>
      <c r="BU561" s="16"/>
      <c r="BV561" s="16"/>
      <c r="BW561" s="16"/>
      <c r="BX561" s="16"/>
      <c r="BY561" s="16"/>
      <c r="BZ561" s="16"/>
      <c r="CA561" s="16"/>
      <c r="CB561" s="16"/>
      <c r="CC561" s="16"/>
      <c r="CD561" s="16"/>
      <c r="CE561" s="16"/>
      <c r="CF561" s="16"/>
      <c r="CG561" s="16"/>
      <c r="CH561" s="16"/>
    </row>
    <row r="562" spans="1:86">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Z562" s="18"/>
      <c r="AA562" s="18"/>
      <c r="AB562" s="18"/>
      <c r="AC562" s="18"/>
      <c r="AD562" s="18"/>
      <c r="AE562" s="18"/>
      <c r="AF562" s="18"/>
      <c r="AG562" s="18"/>
      <c r="AH562" s="18"/>
      <c r="AI562" s="18"/>
      <c r="AJ562" s="18"/>
      <c r="AK562" s="18"/>
      <c r="AL562" s="18"/>
      <c r="AM562" s="16"/>
      <c r="AN562" s="16"/>
      <c r="AO562" s="16"/>
      <c r="AP562" s="16"/>
      <c r="AQ562" s="16"/>
      <c r="AR562" s="16"/>
      <c r="AS562" s="16"/>
      <c r="AT562" s="16"/>
      <c r="AU562" s="16"/>
      <c r="AV562" s="16"/>
      <c r="AW562" s="16"/>
      <c r="AX562" s="16"/>
      <c r="AY562" s="16"/>
      <c r="AZ562" s="16"/>
      <c r="BA562" s="16"/>
      <c r="BB562" s="16"/>
      <c r="BC562" s="16"/>
      <c r="BD562" s="16"/>
      <c r="BE562" s="16"/>
      <c r="BF562" s="16"/>
      <c r="BG562" s="16"/>
      <c r="BH562" s="16"/>
      <c r="BI562" s="16"/>
      <c r="BJ562" s="16"/>
      <c r="BK562" s="16"/>
      <c r="BL562" s="16"/>
      <c r="BM562" s="16"/>
      <c r="BN562" s="16"/>
      <c r="BO562" s="16"/>
      <c r="BP562" s="16"/>
      <c r="BQ562" s="16"/>
      <c r="BR562" s="16"/>
      <c r="BS562" s="16"/>
      <c r="BT562" s="16"/>
      <c r="BU562" s="16"/>
      <c r="BV562" s="16"/>
      <c r="BW562" s="16"/>
      <c r="BX562" s="16"/>
      <c r="BY562" s="16"/>
      <c r="BZ562" s="16"/>
      <c r="CA562" s="16"/>
      <c r="CB562" s="16"/>
      <c r="CC562" s="16"/>
      <c r="CD562" s="16"/>
      <c r="CE562" s="16"/>
      <c r="CF562" s="16"/>
      <c r="CG562" s="16"/>
      <c r="CH562" s="16"/>
    </row>
    <row r="563" spans="1:86">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Z563" s="18"/>
      <c r="AA563" s="18"/>
      <c r="AB563" s="18"/>
      <c r="AC563" s="18"/>
      <c r="AD563" s="18"/>
      <c r="AE563" s="18"/>
      <c r="AF563" s="18"/>
      <c r="AG563" s="18"/>
      <c r="AH563" s="18"/>
      <c r="AI563" s="18"/>
      <c r="AJ563" s="18"/>
      <c r="AK563" s="18"/>
      <c r="AL563" s="18"/>
      <c r="AM563" s="16"/>
      <c r="AN563" s="16"/>
      <c r="AO563" s="16"/>
      <c r="AP563" s="16"/>
      <c r="AQ563" s="16"/>
      <c r="AR563" s="16"/>
      <c r="AS563" s="16"/>
      <c r="AT563" s="16"/>
      <c r="AU563" s="16"/>
      <c r="AV563" s="16"/>
      <c r="AW563" s="16"/>
      <c r="AX563" s="16"/>
      <c r="AY563" s="16"/>
      <c r="AZ563" s="16"/>
      <c r="BA563" s="16"/>
      <c r="BB563" s="16"/>
      <c r="BC563" s="16"/>
      <c r="BD563" s="16"/>
      <c r="BE563" s="16"/>
      <c r="BF563" s="16"/>
      <c r="BG563" s="16"/>
      <c r="BH563" s="16"/>
      <c r="BI563" s="16"/>
      <c r="BJ563" s="16"/>
      <c r="BK563" s="16"/>
      <c r="BL563" s="16"/>
      <c r="BM563" s="16"/>
      <c r="BN563" s="16"/>
      <c r="BO563" s="16"/>
      <c r="BP563" s="16"/>
      <c r="BQ563" s="16"/>
      <c r="BR563" s="16"/>
      <c r="BS563" s="16"/>
      <c r="BT563" s="16"/>
      <c r="BU563" s="16"/>
      <c r="BV563" s="16"/>
      <c r="BW563" s="16"/>
      <c r="BX563" s="16"/>
      <c r="BY563" s="16"/>
      <c r="BZ563" s="16"/>
      <c r="CA563" s="16"/>
      <c r="CB563" s="16"/>
      <c r="CC563" s="16"/>
      <c r="CD563" s="16"/>
      <c r="CE563" s="16"/>
      <c r="CF563" s="16"/>
      <c r="CG563" s="16"/>
      <c r="CH563" s="16"/>
    </row>
    <row r="564" spans="1:86">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Z564" s="18"/>
      <c r="AA564" s="18"/>
      <c r="AB564" s="18"/>
      <c r="AC564" s="18"/>
      <c r="AD564" s="18"/>
      <c r="AE564" s="18"/>
      <c r="AF564" s="18"/>
      <c r="AG564" s="18"/>
      <c r="AH564" s="18"/>
      <c r="AI564" s="18"/>
      <c r="AJ564" s="18"/>
      <c r="AK564" s="18"/>
      <c r="AL564" s="18"/>
      <c r="AM564" s="16"/>
      <c r="AN564" s="16"/>
      <c r="AO564" s="16"/>
      <c r="AP564" s="16"/>
      <c r="AQ564" s="16"/>
      <c r="AR564" s="16"/>
      <c r="AS564" s="16"/>
      <c r="AT564" s="16"/>
      <c r="AU564" s="16"/>
      <c r="AV564" s="16"/>
      <c r="AW564" s="16"/>
      <c r="AX564" s="16"/>
      <c r="AY564" s="16"/>
      <c r="AZ564" s="16"/>
      <c r="BA564" s="16"/>
      <c r="BB564" s="16"/>
      <c r="BC564" s="16"/>
      <c r="BD564" s="16"/>
      <c r="BE564" s="16"/>
      <c r="BF564" s="16"/>
      <c r="BG564" s="16"/>
      <c r="BH564" s="16"/>
      <c r="BI564" s="16"/>
      <c r="BJ564" s="16"/>
      <c r="BK564" s="16"/>
      <c r="BL564" s="16"/>
      <c r="BM564" s="16"/>
      <c r="BN564" s="16"/>
      <c r="BO564" s="16"/>
      <c r="BP564" s="16"/>
      <c r="BQ564" s="16"/>
      <c r="BR564" s="16"/>
      <c r="BS564" s="16"/>
      <c r="BT564" s="16"/>
      <c r="BU564" s="16"/>
      <c r="BV564" s="16"/>
      <c r="BW564" s="16"/>
      <c r="BX564" s="16"/>
      <c r="BY564" s="16"/>
      <c r="BZ564" s="16"/>
      <c r="CA564" s="16"/>
      <c r="CB564" s="16"/>
      <c r="CC564" s="16"/>
      <c r="CD564" s="16"/>
      <c r="CE564" s="16"/>
      <c r="CF564" s="16"/>
      <c r="CG564" s="16"/>
      <c r="CH564" s="16"/>
    </row>
    <row r="565" spans="1:86">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Z565" s="18"/>
      <c r="AA565" s="18"/>
      <c r="AB565" s="18"/>
      <c r="AC565" s="18"/>
      <c r="AD565" s="18"/>
      <c r="AE565" s="18"/>
      <c r="AF565" s="18"/>
      <c r="AG565" s="18"/>
      <c r="AH565" s="18"/>
      <c r="AI565" s="18"/>
      <c r="AJ565" s="18"/>
      <c r="AK565" s="18"/>
      <c r="AL565" s="18"/>
      <c r="AM565" s="16"/>
      <c r="AN565" s="16"/>
      <c r="AO565" s="16"/>
      <c r="AP565" s="16"/>
      <c r="AQ565" s="16"/>
      <c r="AR565" s="16"/>
      <c r="AS565" s="16"/>
      <c r="AT565" s="16"/>
      <c r="AU565" s="16"/>
      <c r="AV565" s="16"/>
      <c r="AW565" s="16"/>
      <c r="AX565" s="16"/>
      <c r="AY565" s="16"/>
      <c r="AZ565" s="16"/>
      <c r="BA565" s="16"/>
      <c r="BB565" s="16"/>
      <c r="BC565" s="16"/>
      <c r="BD565" s="16"/>
      <c r="BE565" s="16"/>
      <c r="BF565" s="16"/>
      <c r="BG565" s="16"/>
      <c r="BH565" s="16"/>
      <c r="BI565" s="16"/>
      <c r="BJ565" s="16"/>
      <c r="BK565" s="16"/>
      <c r="BL565" s="16"/>
      <c r="BM565" s="16"/>
      <c r="BN565" s="16"/>
      <c r="BO565" s="16"/>
      <c r="BP565" s="16"/>
      <c r="BQ565" s="16"/>
      <c r="BR565" s="16"/>
      <c r="BS565" s="16"/>
      <c r="BT565" s="16"/>
      <c r="BU565" s="16"/>
      <c r="BV565" s="16"/>
      <c r="BW565" s="16"/>
      <c r="BX565" s="16"/>
      <c r="BY565" s="16"/>
      <c r="BZ565" s="16"/>
      <c r="CA565" s="16"/>
      <c r="CB565" s="16"/>
      <c r="CC565" s="16"/>
      <c r="CD565" s="16"/>
      <c r="CE565" s="16"/>
      <c r="CF565" s="16"/>
      <c r="CG565" s="16"/>
      <c r="CH565" s="16"/>
    </row>
    <row r="566" spans="1:8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Z566" s="18"/>
      <c r="AA566" s="18"/>
      <c r="AB566" s="18"/>
      <c r="AC566" s="18"/>
      <c r="AD566" s="18"/>
      <c r="AE566" s="18"/>
      <c r="AF566" s="18"/>
      <c r="AG566" s="18"/>
      <c r="AH566" s="18"/>
      <c r="AI566" s="18"/>
      <c r="AJ566" s="18"/>
      <c r="AK566" s="18"/>
      <c r="AL566" s="18"/>
      <c r="AM566" s="16"/>
      <c r="AN566" s="16"/>
      <c r="AO566" s="16"/>
      <c r="AP566" s="16"/>
      <c r="AQ566" s="16"/>
      <c r="AR566" s="16"/>
      <c r="AS566" s="16"/>
      <c r="AT566" s="16"/>
      <c r="AU566" s="16"/>
      <c r="AV566" s="16"/>
      <c r="AW566" s="16"/>
      <c r="AX566" s="16"/>
      <c r="AY566" s="16"/>
      <c r="AZ566" s="16"/>
      <c r="BA566" s="16"/>
      <c r="BB566" s="16"/>
      <c r="BC566" s="16"/>
      <c r="BD566" s="16"/>
      <c r="BE566" s="16"/>
      <c r="BF566" s="16"/>
      <c r="BG566" s="16"/>
      <c r="BH566" s="16"/>
      <c r="BI566" s="16"/>
      <c r="BJ566" s="16"/>
      <c r="BK566" s="16"/>
      <c r="BL566" s="16"/>
      <c r="BM566" s="16"/>
      <c r="BN566" s="16"/>
      <c r="BO566" s="16"/>
      <c r="BP566" s="16"/>
      <c r="BQ566" s="16"/>
      <c r="BR566" s="16"/>
      <c r="BS566" s="16"/>
      <c r="BT566" s="16"/>
      <c r="BU566" s="16"/>
      <c r="BV566" s="16"/>
      <c r="BW566" s="16"/>
      <c r="BX566" s="16"/>
      <c r="BY566" s="16"/>
      <c r="BZ566" s="16"/>
      <c r="CA566" s="16"/>
      <c r="CB566" s="16"/>
      <c r="CC566" s="16"/>
      <c r="CD566" s="16"/>
      <c r="CE566" s="16"/>
      <c r="CF566" s="16"/>
      <c r="CG566" s="16"/>
      <c r="CH566" s="16"/>
    </row>
    <row r="567" spans="1:86">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Z567" s="18"/>
      <c r="AA567" s="18"/>
      <c r="AB567" s="18"/>
      <c r="AC567" s="18"/>
      <c r="AD567" s="18"/>
      <c r="AE567" s="18"/>
      <c r="AF567" s="18"/>
      <c r="AG567" s="18"/>
      <c r="AH567" s="18"/>
      <c r="AI567" s="18"/>
      <c r="AJ567" s="18"/>
      <c r="AK567" s="18"/>
      <c r="AL567" s="18"/>
      <c r="AM567" s="16"/>
      <c r="AN567" s="16"/>
      <c r="AO567" s="16"/>
      <c r="AP567" s="16"/>
      <c r="AQ567" s="16"/>
      <c r="AR567" s="16"/>
      <c r="AS567" s="16"/>
      <c r="AT567" s="16"/>
      <c r="AU567" s="16"/>
      <c r="AV567" s="16"/>
      <c r="AW567" s="16"/>
      <c r="AX567" s="16"/>
      <c r="AY567" s="16"/>
      <c r="AZ567" s="16"/>
      <c r="BA567" s="16"/>
      <c r="BB567" s="16"/>
      <c r="BC567" s="16"/>
      <c r="BD567" s="16"/>
      <c r="BE567" s="16"/>
      <c r="BF567" s="16"/>
      <c r="BG567" s="16"/>
      <c r="BH567" s="16"/>
      <c r="BI567" s="16"/>
      <c r="BJ567" s="16"/>
      <c r="BK567" s="16"/>
      <c r="BL567" s="16"/>
      <c r="BM567" s="16"/>
      <c r="BN567" s="16"/>
      <c r="BO567" s="16"/>
      <c r="BP567" s="16"/>
      <c r="BQ567" s="16"/>
      <c r="BR567" s="16"/>
      <c r="BS567" s="16"/>
      <c r="BT567" s="16"/>
      <c r="BU567" s="16"/>
      <c r="BV567" s="16"/>
      <c r="BW567" s="16"/>
      <c r="BX567" s="16"/>
      <c r="BY567" s="16"/>
      <c r="BZ567" s="16"/>
      <c r="CA567" s="16"/>
      <c r="CB567" s="16"/>
      <c r="CC567" s="16"/>
      <c r="CD567" s="16"/>
      <c r="CE567" s="16"/>
      <c r="CF567" s="16"/>
      <c r="CG567" s="16"/>
      <c r="CH567" s="16"/>
    </row>
    <row r="568" spans="1:86">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Z568" s="18"/>
      <c r="AA568" s="18"/>
      <c r="AB568" s="18"/>
      <c r="AC568" s="18"/>
      <c r="AD568" s="18"/>
      <c r="AE568" s="18"/>
      <c r="AF568" s="18"/>
      <c r="AG568" s="18"/>
      <c r="AH568" s="18"/>
      <c r="AI568" s="18"/>
      <c r="AJ568" s="18"/>
      <c r="AK568" s="18"/>
      <c r="AL568" s="18"/>
      <c r="AM568" s="16"/>
      <c r="AN568" s="16"/>
      <c r="AO568" s="16"/>
      <c r="AP568" s="16"/>
      <c r="AQ568" s="16"/>
      <c r="AR568" s="16"/>
      <c r="AS568" s="16"/>
      <c r="AT568" s="16"/>
      <c r="AU568" s="16"/>
      <c r="AV568" s="16"/>
      <c r="AW568" s="16"/>
      <c r="AX568" s="16"/>
      <c r="AY568" s="16"/>
      <c r="AZ568" s="16"/>
      <c r="BA568" s="16"/>
      <c r="BB568" s="16"/>
      <c r="BC568" s="16"/>
      <c r="BD568" s="16"/>
      <c r="BE568" s="16"/>
      <c r="BF568" s="16"/>
      <c r="BG568" s="16"/>
      <c r="BH568" s="16"/>
      <c r="BI568" s="16"/>
      <c r="BJ568" s="16"/>
      <c r="BK568" s="16"/>
      <c r="BL568" s="16"/>
      <c r="BM568" s="16"/>
      <c r="BN568" s="16"/>
      <c r="BO568" s="16"/>
      <c r="BP568" s="16"/>
      <c r="BQ568" s="16"/>
      <c r="BR568" s="16"/>
      <c r="BS568" s="16"/>
      <c r="BT568" s="16"/>
      <c r="BU568" s="16"/>
      <c r="BV568" s="16"/>
      <c r="BW568" s="16"/>
      <c r="BX568" s="16"/>
      <c r="BY568" s="16"/>
      <c r="BZ568" s="16"/>
      <c r="CA568" s="16"/>
      <c r="CB568" s="16"/>
      <c r="CC568" s="16"/>
      <c r="CD568" s="16"/>
      <c r="CE568" s="16"/>
      <c r="CF568" s="16"/>
      <c r="CG568" s="16"/>
      <c r="CH568" s="16"/>
    </row>
    <row r="569" spans="1:86">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Z569" s="18"/>
      <c r="AA569" s="18"/>
      <c r="AB569" s="18"/>
      <c r="AC569" s="18"/>
      <c r="AD569" s="18"/>
      <c r="AE569" s="18"/>
      <c r="AF569" s="18"/>
      <c r="AG569" s="18"/>
      <c r="AH569" s="18"/>
      <c r="AI569" s="18"/>
      <c r="AJ569" s="18"/>
      <c r="AK569" s="18"/>
      <c r="AL569" s="18"/>
      <c r="AM569" s="16"/>
      <c r="AN569" s="16"/>
      <c r="AO569" s="16"/>
      <c r="AP569" s="16"/>
      <c r="AQ569" s="16"/>
      <c r="AR569" s="16"/>
      <c r="AS569" s="16"/>
      <c r="AT569" s="16"/>
      <c r="AU569" s="16"/>
      <c r="AV569" s="16"/>
      <c r="AW569" s="16"/>
      <c r="AX569" s="16"/>
      <c r="AY569" s="16"/>
      <c r="AZ569" s="16"/>
      <c r="BA569" s="16"/>
      <c r="BB569" s="16"/>
      <c r="BC569" s="16"/>
      <c r="BD569" s="16"/>
      <c r="BE569" s="16"/>
      <c r="BF569" s="16"/>
      <c r="BG569" s="16"/>
      <c r="BH569" s="16"/>
      <c r="BI569" s="16"/>
      <c r="BJ569" s="16"/>
      <c r="BK569" s="16"/>
      <c r="BL569" s="16"/>
      <c r="BM569" s="16"/>
      <c r="BN569" s="16"/>
      <c r="BO569" s="16"/>
      <c r="BP569" s="16"/>
      <c r="BQ569" s="16"/>
      <c r="BR569" s="16"/>
      <c r="BS569" s="16"/>
      <c r="BT569" s="16"/>
      <c r="BU569" s="16"/>
      <c r="BV569" s="16"/>
      <c r="BW569" s="16"/>
      <c r="BX569" s="16"/>
      <c r="BY569" s="16"/>
      <c r="BZ569" s="16"/>
      <c r="CA569" s="16"/>
      <c r="CB569" s="16"/>
      <c r="CC569" s="16"/>
      <c r="CD569" s="16"/>
      <c r="CE569" s="16"/>
      <c r="CF569" s="16"/>
      <c r="CG569" s="16"/>
      <c r="CH569" s="16"/>
    </row>
    <row r="570" spans="1:86">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Z570" s="18"/>
      <c r="AA570" s="18"/>
      <c r="AB570" s="18"/>
      <c r="AC570" s="18"/>
      <c r="AD570" s="18"/>
      <c r="AE570" s="18"/>
      <c r="AF570" s="18"/>
      <c r="AG570" s="18"/>
      <c r="AH570" s="18"/>
      <c r="AI570" s="18"/>
      <c r="AJ570" s="18"/>
      <c r="AK570" s="18"/>
      <c r="AL570" s="18"/>
      <c r="AM570" s="16"/>
      <c r="AN570" s="16"/>
      <c r="AO570" s="16"/>
      <c r="AP570" s="16"/>
      <c r="AQ570" s="16"/>
      <c r="AR570" s="16"/>
      <c r="AS570" s="16"/>
      <c r="AT570" s="16"/>
      <c r="AU570" s="16"/>
      <c r="AV570" s="16"/>
      <c r="AW570" s="16"/>
      <c r="AX570" s="16"/>
      <c r="AY570" s="16"/>
      <c r="AZ570" s="16"/>
      <c r="BA570" s="16"/>
      <c r="BB570" s="16"/>
      <c r="BC570" s="16"/>
      <c r="BD570" s="16"/>
      <c r="BE570" s="16"/>
      <c r="BF570" s="16"/>
      <c r="BG570" s="16"/>
      <c r="BH570" s="16"/>
      <c r="BI570" s="16"/>
      <c r="BJ570" s="16"/>
      <c r="BK570" s="16"/>
      <c r="BL570" s="16"/>
      <c r="BM570" s="16"/>
      <c r="BN570" s="16"/>
      <c r="BO570" s="16"/>
      <c r="BP570" s="16"/>
      <c r="BQ570" s="16"/>
      <c r="BR570" s="16"/>
      <c r="BS570" s="16"/>
      <c r="BT570" s="16"/>
      <c r="BU570" s="16"/>
      <c r="BV570" s="16"/>
      <c r="BW570" s="16"/>
      <c r="BX570" s="16"/>
      <c r="BY570" s="16"/>
      <c r="BZ570" s="16"/>
      <c r="CA570" s="16"/>
      <c r="CB570" s="16"/>
      <c r="CC570" s="16"/>
      <c r="CD570" s="16"/>
      <c r="CE570" s="16"/>
      <c r="CF570" s="16"/>
      <c r="CG570" s="16"/>
      <c r="CH570" s="16"/>
    </row>
    <row r="571" spans="1:86">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Z571" s="18"/>
      <c r="AA571" s="18"/>
      <c r="AB571" s="18"/>
      <c r="AC571" s="18"/>
      <c r="AD571" s="18"/>
      <c r="AE571" s="18"/>
      <c r="AF571" s="18"/>
      <c r="AG571" s="18"/>
      <c r="AH571" s="18"/>
      <c r="AI571" s="18"/>
      <c r="AJ571" s="18"/>
      <c r="AK571" s="18"/>
      <c r="AL571" s="18"/>
      <c r="AM571" s="16"/>
      <c r="AN571" s="16"/>
      <c r="AO571" s="16"/>
      <c r="AP571" s="16"/>
      <c r="AQ571" s="16"/>
      <c r="AR571" s="16"/>
      <c r="AS571" s="16"/>
      <c r="AT571" s="16"/>
      <c r="AU571" s="16"/>
      <c r="AV571" s="16"/>
      <c r="AW571" s="16"/>
      <c r="AX571" s="16"/>
      <c r="AY571" s="16"/>
      <c r="AZ571" s="16"/>
      <c r="BA571" s="16"/>
      <c r="BB571" s="16"/>
      <c r="BC571" s="16"/>
      <c r="BD571" s="16"/>
      <c r="BE571" s="16"/>
      <c r="BF571" s="16"/>
      <c r="BG571" s="16"/>
      <c r="BH571" s="16"/>
      <c r="BI571" s="16"/>
      <c r="BJ571" s="16"/>
      <c r="BK571" s="16"/>
      <c r="BL571" s="16"/>
      <c r="BM571" s="16"/>
      <c r="BN571" s="16"/>
      <c r="BO571" s="16"/>
      <c r="BP571" s="16"/>
      <c r="BQ571" s="16"/>
      <c r="BR571" s="16"/>
      <c r="BS571" s="16"/>
      <c r="BT571" s="16"/>
      <c r="BU571" s="16"/>
      <c r="BV571" s="16"/>
      <c r="BW571" s="16"/>
      <c r="BX571" s="16"/>
      <c r="BY571" s="16"/>
      <c r="BZ571" s="16"/>
      <c r="CA571" s="16"/>
      <c r="CB571" s="16"/>
      <c r="CC571" s="16"/>
      <c r="CD571" s="16"/>
      <c r="CE571" s="16"/>
      <c r="CF571" s="16"/>
      <c r="CG571" s="16"/>
      <c r="CH571" s="16"/>
    </row>
    <row r="572" spans="1:86">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Z572" s="18"/>
      <c r="AA572" s="18"/>
      <c r="AB572" s="18"/>
      <c r="AC572" s="18"/>
      <c r="AD572" s="18"/>
      <c r="AE572" s="18"/>
      <c r="AF572" s="18"/>
      <c r="AG572" s="18"/>
      <c r="AH572" s="18"/>
      <c r="AI572" s="18"/>
      <c r="AJ572" s="18"/>
      <c r="AK572" s="18"/>
      <c r="AL572" s="18"/>
      <c r="AM572" s="16"/>
      <c r="AN572" s="16"/>
      <c r="AO572" s="16"/>
      <c r="AP572" s="16"/>
      <c r="AQ572" s="16"/>
      <c r="AR572" s="16"/>
      <c r="AS572" s="16"/>
      <c r="AT572" s="16"/>
      <c r="AU572" s="16"/>
      <c r="AV572" s="16"/>
      <c r="AW572" s="16"/>
      <c r="AX572" s="16"/>
      <c r="AY572" s="16"/>
      <c r="AZ572" s="16"/>
      <c r="BA572" s="16"/>
      <c r="BB572" s="16"/>
      <c r="BC572" s="16"/>
      <c r="BD572" s="16"/>
      <c r="BE572" s="16"/>
      <c r="BF572" s="16"/>
      <c r="BG572" s="16"/>
      <c r="BH572" s="16"/>
      <c r="BI572" s="16"/>
      <c r="BJ572" s="16"/>
      <c r="BK572" s="16"/>
      <c r="BL572" s="16"/>
      <c r="BM572" s="16"/>
      <c r="BN572" s="16"/>
      <c r="BO572" s="16"/>
      <c r="BP572" s="16"/>
      <c r="BQ572" s="16"/>
      <c r="BR572" s="16"/>
      <c r="BS572" s="16"/>
      <c r="BT572" s="16"/>
      <c r="BU572" s="16"/>
      <c r="BV572" s="16"/>
      <c r="BW572" s="16"/>
      <c r="BX572" s="16"/>
      <c r="BY572" s="16"/>
      <c r="BZ572" s="16"/>
      <c r="CA572" s="16"/>
      <c r="CB572" s="16"/>
      <c r="CC572" s="16"/>
      <c r="CD572" s="16"/>
      <c r="CE572" s="16"/>
      <c r="CF572" s="16"/>
      <c r="CG572" s="16"/>
      <c r="CH572" s="16"/>
    </row>
    <row r="573" spans="1:86">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Z573" s="18"/>
      <c r="AA573" s="18"/>
      <c r="AB573" s="18"/>
      <c r="AC573" s="18"/>
      <c r="AD573" s="18"/>
      <c r="AE573" s="18"/>
      <c r="AF573" s="18"/>
      <c r="AG573" s="18"/>
      <c r="AH573" s="18"/>
      <c r="AI573" s="18"/>
      <c r="AJ573" s="18"/>
      <c r="AK573" s="18"/>
      <c r="AL573" s="18"/>
      <c r="AM573" s="16"/>
      <c r="AN573" s="16"/>
      <c r="AO573" s="16"/>
      <c r="AP573" s="16"/>
      <c r="AQ573" s="16"/>
      <c r="AR573" s="16"/>
      <c r="AS573" s="16"/>
      <c r="AT573" s="16"/>
      <c r="AU573" s="16"/>
      <c r="AV573" s="16"/>
      <c r="AW573" s="16"/>
      <c r="AX573" s="16"/>
      <c r="AY573" s="16"/>
      <c r="AZ573" s="16"/>
      <c r="BA573" s="16"/>
      <c r="BB573" s="16"/>
      <c r="BC573" s="16"/>
      <c r="BD573" s="16"/>
      <c r="BE573" s="16"/>
      <c r="BF573" s="16"/>
      <c r="BG573" s="16"/>
      <c r="BH573" s="16"/>
      <c r="BI573" s="16"/>
      <c r="BJ573" s="16"/>
      <c r="BK573" s="16"/>
      <c r="BL573" s="16"/>
      <c r="BM573" s="16"/>
      <c r="BN573" s="16"/>
      <c r="BO573" s="16"/>
      <c r="BP573" s="16"/>
      <c r="BQ573" s="16"/>
      <c r="BR573" s="16"/>
      <c r="BS573" s="16"/>
      <c r="BT573" s="16"/>
      <c r="BU573" s="16"/>
      <c r="BV573" s="16"/>
      <c r="BW573" s="16"/>
      <c r="BX573" s="16"/>
      <c r="BY573" s="16"/>
      <c r="BZ573" s="16"/>
      <c r="CA573" s="16"/>
      <c r="CB573" s="16"/>
      <c r="CC573" s="16"/>
      <c r="CD573" s="16"/>
      <c r="CE573" s="16"/>
      <c r="CF573" s="16"/>
      <c r="CG573" s="16"/>
      <c r="CH573" s="16"/>
    </row>
    <row r="574" spans="1:86">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Z574" s="18"/>
      <c r="AA574" s="18"/>
      <c r="AB574" s="18"/>
      <c r="AC574" s="18"/>
      <c r="AD574" s="18"/>
      <c r="AE574" s="18"/>
      <c r="AF574" s="18"/>
      <c r="AG574" s="18"/>
      <c r="AH574" s="18"/>
      <c r="AI574" s="18"/>
      <c r="AJ574" s="18"/>
      <c r="AK574" s="18"/>
      <c r="AL574" s="18"/>
      <c r="AM574" s="16"/>
      <c r="AN574" s="16"/>
      <c r="AO574" s="16"/>
      <c r="AP574" s="16"/>
      <c r="AQ574" s="16"/>
      <c r="AR574" s="16"/>
      <c r="AS574" s="16"/>
      <c r="AT574" s="16"/>
      <c r="AU574" s="16"/>
      <c r="AV574" s="16"/>
      <c r="AW574" s="16"/>
      <c r="AX574" s="16"/>
      <c r="AY574" s="16"/>
      <c r="AZ574" s="16"/>
      <c r="BA574" s="16"/>
      <c r="BB574" s="16"/>
      <c r="BC574" s="16"/>
      <c r="BD574" s="16"/>
      <c r="BE574" s="16"/>
      <c r="BF574" s="16"/>
      <c r="BG574" s="16"/>
      <c r="BH574" s="16"/>
      <c r="BI574" s="16"/>
      <c r="BJ574" s="16"/>
      <c r="BK574" s="16"/>
      <c r="BL574" s="16"/>
      <c r="BM574" s="16"/>
      <c r="BN574" s="16"/>
      <c r="BO574" s="16"/>
      <c r="BP574" s="16"/>
      <c r="BQ574" s="16"/>
      <c r="BR574" s="16"/>
      <c r="BS574" s="16"/>
      <c r="BT574" s="16"/>
      <c r="BU574" s="16"/>
      <c r="BV574" s="16"/>
      <c r="BW574" s="16"/>
      <c r="BX574" s="16"/>
      <c r="BY574" s="16"/>
      <c r="BZ574" s="16"/>
      <c r="CA574" s="16"/>
      <c r="CB574" s="16"/>
      <c r="CC574" s="16"/>
      <c r="CD574" s="16"/>
      <c r="CE574" s="16"/>
      <c r="CF574" s="16"/>
      <c r="CG574" s="16"/>
      <c r="CH574" s="16"/>
    </row>
    <row r="575" spans="1:86">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Z575" s="18"/>
      <c r="AA575" s="18"/>
      <c r="AB575" s="18"/>
      <c r="AC575" s="18"/>
      <c r="AD575" s="18"/>
      <c r="AE575" s="18"/>
      <c r="AF575" s="18"/>
      <c r="AG575" s="18"/>
      <c r="AH575" s="18"/>
      <c r="AI575" s="18"/>
      <c r="AJ575" s="18"/>
      <c r="AK575" s="18"/>
      <c r="AL575" s="18"/>
      <c r="AM575" s="16"/>
      <c r="AN575" s="16"/>
      <c r="AO575" s="16"/>
      <c r="AP575" s="16"/>
      <c r="AQ575" s="16"/>
      <c r="AR575" s="16"/>
      <c r="AS575" s="16"/>
      <c r="AT575" s="16"/>
      <c r="AU575" s="16"/>
      <c r="AV575" s="16"/>
      <c r="AW575" s="16"/>
      <c r="AX575" s="16"/>
      <c r="AY575" s="16"/>
      <c r="AZ575" s="16"/>
      <c r="BA575" s="16"/>
      <c r="BB575" s="16"/>
      <c r="BC575" s="16"/>
      <c r="BD575" s="16"/>
      <c r="BE575" s="16"/>
      <c r="BF575" s="16"/>
      <c r="BG575" s="16"/>
      <c r="BH575" s="16"/>
      <c r="BI575" s="16"/>
      <c r="BJ575" s="16"/>
      <c r="BK575" s="16"/>
      <c r="BL575" s="16"/>
      <c r="BM575" s="16"/>
      <c r="BN575" s="16"/>
      <c r="BO575" s="16"/>
      <c r="BP575" s="16"/>
      <c r="BQ575" s="16"/>
      <c r="BR575" s="16"/>
      <c r="BS575" s="16"/>
      <c r="BT575" s="16"/>
      <c r="BU575" s="16"/>
      <c r="BV575" s="16"/>
      <c r="BW575" s="16"/>
      <c r="BX575" s="16"/>
      <c r="BY575" s="16"/>
      <c r="BZ575" s="16"/>
      <c r="CA575" s="16"/>
      <c r="CB575" s="16"/>
      <c r="CC575" s="16"/>
      <c r="CD575" s="16"/>
      <c r="CE575" s="16"/>
      <c r="CF575" s="16"/>
      <c r="CG575" s="16"/>
      <c r="CH575" s="16"/>
    </row>
    <row r="576" spans="1:8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Z576" s="18"/>
      <c r="AA576" s="18"/>
      <c r="AB576" s="18"/>
      <c r="AC576" s="18"/>
      <c r="AD576" s="18"/>
      <c r="AE576" s="18"/>
      <c r="AF576" s="18"/>
      <c r="AG576" s="18"/>
      <c r="AH576" s="18"/>
      <c r="AI576" s="18"/>
      <c r="AJ576" s="18"/>
      <c r="AK576" s="18"/>
      <c r="AL576" s="18"/>
      <c r="AM576" s="16"/>
      <c r="AN576" s="16"/>
      <c r="AO576" s="16"/>
      <c r="AP576" s="16"/>
      <c r="AQ576" s="16"/>
      <c r="AR576" s="16"/>
      <c r="AS576" s="16"/>
      <c r="AT576" s="16"/>
      <c r="AU576" s="16"/>
      <c r="AV576" s="16"/>
      <c r="AW576" s="16"/>
      <c r="AX576" s="16"/>
      <c r="AY576" s="16"/>
      <c r="AZ576" s="16"/>
      <c r="BA576" s="16"/>
      <c r="BB576" s="16"/>
      <c r="BC576" s="16"/>
      <c r="BD576" s="16"/>
      <c r="BE576" s="16"/>
      <c r="BF576" s="16"/>
      <c r="BG576" s="16"/>
      <c r="BH576" s="16"/>
      <c r="BI576" s="16"/>
      <c r="BJ576" s="16"/>
      <c r="BK576" s="16"/>
      <c r="BL576" s="16"/>
      <c r="BM576" s="16"/>
      <c r="BN576" s="16"/>
      <c r="BO576" s="16"/>
      <c r="BP576" s="16"/>
      <c r="BQ576" s="16"/>
      <c r="BR576" s="16"/>
      <c r="BS576" s="16"/>
      <c r="BT576" s="16"/>
      <c r="BU576" s="16"/>
      <c r="BV576" s="16"/>
      <c r="BW576" s="16"/>
      <c r="BX576" s="16"/>
      <c r="BY576" s="16"/>
      <c r="BZ576" s="16"/>
      <c r="CA576" s="16"/>
      <c r="CB576" s="16"/>
      <c r="CC576" s="16"/>
      <c r="CD576" s="16"/>
      <c r="CE576" s="16"/>
      <c r="CF576" s="16"/>
      <c r="CG576" s="16"/>
      <c r="CH576" s="16"/>
    </row>
    <row r="577" spans="1:86">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Z577" s="18"/>
      <c r="AA577" s="18"/>
      <c r="AB577" s="18"/>
      <c r="AC577" s="18"/>
      <c r="AD577" s="18"/>
      <c r="AE577" s="18"/>
      <c r="AF577" s="18"/>
      <c r="AG577" s="18"/>
      <c r="AH577" s="18"/>
      <c r="AI577" s="18"/>
      <c r="AJ577" s="18"/>
      <c r="AK577" s="18"/>
      <c r="AL577" s="18"/>
      <c r="AM577" s="16"/>
      <c r="AN577" s="16"/>
      <c r="AO577" s="16"/>
      <c r="AP577" s="16"/>
      <c r="AQ577" s="16"/>
      <c r="AR577" s="16"/>
      <c r="AS577" s="16"/>
      <c r="AT577" s="16"/>
      <c r="AU577" s="16"/>
      <c r="AV577" s="16"/>
      <c r="AW577" s="16"/>
      <c r="AX577" s="16"/>
      <c r="AY577" s="16"/>
      <c r="AZ577" s="16"/>
      <c r="BA577" s="16"/>
      <c r="BB577" s="16"/>
      <c r="BC577" s="16"/>
      <c r="BD577" s="16"/>
      <c r="BE577" s="16"/>
      <c r="BF577" s="16"/>
      <c r="BG577" s="16"/>
      <c r="BH577" s="16"/>
      <c r="BI577" s="16"/>
      <c r="BJ577" s="16"/>
      <c r="BK577" s="16"/>
      <c r="BL577" s="16"/>
      <c r="BM577" s="16"/>
      <c r="BN577" s="16"/>
      <c r="BO577" s="16"/>
      <c r="BP577" s="16"/>
      <c r="BQ577" s="16"/>
      <c r="BR577" s="16"/>
      <c r="BS577" s="16"/>
      <c r="BT577" s="16"/>
      <c r="BU577" s="16"/>
      <c r="BV577" s="16"/>
      <c r="BW577" s="16"/>
      <c r="BX577" s="16"/>
      <c r="BY577" s="16"/>
      <c r="BZ577" s="16"/>
      <c r="CA577" s="16"/>
      <c r="CB577" s="16"/>
      <c r="CC577" s="16"/>
      <c r="CD577" s="16"/>
      <c r="CE577" s="16"/>
      <c r="CF577" s="16"/>
      <c r="CG577" s="16"/>
      <c r="CH577" s="16"/>
    </row>
    <row r="578" spans="1:86">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Z578" s="18"/>
      <c r="AA578" s="18"/>
      <c r="AB578" s="18"/>
      <c r="AC578" s="18"/>
      <c r="AD578" s="18"/>
      <c r="AE578" s="18"/>
      <c r="AF578" s="18"/>
      <c r="AG578" s="18"/>
      <c r="AH578" s="18"/>
      <c r="AI578" s="18"/>
      <c r="AJ578" s="18"/>
      <c r="AK578" s="18"/>
      <c r="AL578" s="18"/>
      <c r="AM578" s="16"/>
      <c r="AN578" s="16"/>
      <c r="AO578" s="16"/>
      <c r="AP578" s="16"/>
      <c r="AQ578" s="16"/>
      <c r="AR578" s="16"/>
      <c r="AS578" s="16"/>
      <c r="AT578" s="16"/>
      <c r="AU578" s="16"/>
      <c r="AV578" s="16"/>
      <c r="AW578" s="16"/>
      <c r="AX578" s="16"/>
      <c r="AY578" s="16"/>
      <c r="AZ578" s="16"/>
      <c r="BA578" s="16"/>
      <c r="BB578" s="16"/>
      <c r="BC578" s="16"/>
      <c r="BD578" s="16"/>
      <c r="BE578" s="16"/>
      <c r="BF578" s="16"/>
      <c r="BG578" s="16"/>
      <c r="BH578" s="16"/>
      <c r="BI578" s="16"/>
      <c r="BJ578" s="16"/>
      <c r="BK578" s="16"/>
      <c r="BL578" s="16"/>
      <c r="BM578" s="16"/>
      <c r="BN578" s="16"/>
      <c r="BO578" s="16"/>
      <c r="BP578" s="16"/>
      <c r="BQ578" s="16"/>
      <c r="BR578" s="16"/>
      <c r="BS578" s="16"/>
      <c r="BT578" s="16"/>
      <c r="BU578" s="16"/>
      <c r="BV578" s="16"/>
      <c r="BW578" s="16"/>
      <c r="BX578" s="16"/>
      <c r="BY578" s="16"/>
      <c r="BZ578" s="16"/>
      <c r="CA578" s="16"/>
      <c r="CB578" s="16"/>
      <c r="CC578" s="16"/>
      <c r="CD578" s="16"/>
      <c r="CE578" s="16"/>
      <c r="CF578" s="16"/>
      <c r="CG578" s="16"/>
      <c r="CH578" s="16"/>
    </row>
    <row r="579" spans="1:86">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Z579" s="18"/>
      <c r="AA579" s="18"/>
      <c r="AB579" s="18"/>
      <c r="AC579" s="18"/>
      <c r="AD579" s="18"/>
      <c r="AE579" s="18"/>
      <c r="AF579" s="18"/>
      <c r="AG579" s="18"/>
      <c r="AH579" s="18"/>
      <c r="AI579" s="18"/>
      <c r="AJ579" s="18"/>
      <c r="AK579" s="18"/>
      <c r="AL579" s="18"/>
      <c r="AM579" s="16"/>
      <c r="AN579" s="16"/>
      <c r="AO579" s="16"/>
      <c r="AP579" s="16"/>
      <c r="AQ579" s="16"/>
      <c r="AR579" s="16"/>
      <c r="AS579" s="16"/>
      <c r="AT579" s="16"/>
      <c r="AU579" s="16"/>
      <c r="AV579" s="16"/>
      <c r="AW579" s="16"/>
      <c r="AX579" s="16"/>
      <c r="AY579" s="16"/>
      <c r="AZ579" s="16"/>
      <c r="BA579" s="16"/>
      <c r="BB579" s="16"/>
      <c r="BC579" s="16"/>
      <c r="BD579" s="16"/>
      <c r="BE579" s="16"/>
      <c r="BF579" s="16"/>
      <c r="BG579" s="16"/>
      <c r="BH579" s="16"/>
      <c r="BI579" s="16"/>
      <c r="BJ579" s="16"/>
      <c r="BK579" s="16"/>
      <c r="BL579" s="16"/>
      <c r="BM579" s="16"/>
      <c r="BN579" s="16"/>
      <c r="BO579" s="16"/>
      <c r="BP579" s="16"/>
      <c r="BQ579" s="16"/>
      <c r="BR579" s="16"/>
      <c r="BS579" s="16"/>
      <c r="BT579" s="16"/>
      <c r="BU579" s="16"/>
      <c r="BV579" s="16"/>
      <c r="BW579" s="16"/>
      <c r="BX579" s="16"/>
      <c r="BY579" s="16"/>
      <c r="BZ579" s="16"/>
      <c r="CA579" s="16"/>
      <c r="CB579" s="16"/>
      <c r="CC579" s="16"/>
      <c r="CD579" s="16"/>
      <c r="CE579" s="16"/>
      <c r="CF579" s="16"/>
      <c r="CG579" s="16"/>
      <c r="CH579" s="16"/>
    </row>
    <row r="580" spans="1:86">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Z580" s="18"/>
      <c r="AA580" s="18"/>
      <c r="AB580" s="18"/>
      <c r="AC580" s="18"/>
      <c r="AD580" s="18"/>
      <c r="AE580" s="18"/>
      <c r="AF580" s="18"/>
      <c r="AG580" s="18"/>
      <c r="AH580" s="18"/>
      <c r="AI580" s="18"/>
      <c r="AJ580" s="18"/>
      <c r="AK580" s="18"/>
      <c r="AL580" s="18"/>
      <c r="AM580" s="16"/>
      <c r="AN580" s="16"/>
      <c r="AO580" s="16"/>
      <c r="AP580" s="16"/>
      <c r="AQ580" s="16"/>
      <c r="AR580" s="16"/>
      <c r="AS580" s="16"/>
      <c r="AT580" s="16"/>
      <c r="AU580" s="16"/>
      <c r="AV580" s="16"/>
      <c r="AW580" s="16"/>
      <c r="AX580" s="16"/>
      <c r="AY580" s="16"/>
      <c r="AZ580" s="16"/>
      <c r="BA580" s="16"/>
      <c r="BB580" s="16"/>
      <c r="BC580" s="16"/>
      <c r="BD580" s="16"/>
      <c r="BE580" s="16"/>
      <c r="BF580" s="16"/>
      <c r="BG580" s="16"/>
      <c r="BH580" s="16"/>
      <c r="BI580" s="16"/>
      <c r="BJ580" s="16"/>
      <c r="BK580" s="16"/>
      <c r="BL580" s="16"/>
      <c r="BM580" s="16"/>
      <c r="BN580" s="16"/>
      <c r="BO580" s="16"/>
      <c r="BP580" s="16"/>
      <c r="BQ580" s="16"/>
      <c r="BR580" s="16"/>
      <c r="BS580" s="16"/>
      <c r="BT580" s="16"/>
      <c r="BU580" s="16"/>
      <c r="BV580" s="16"/>
      <c r="BW580" s="16"/>
      <c r="BX580" s="16"/>
      <c r="BY580" s="16"/>
      <c r="BZ580" s="16"/>
      <c r="CA580" s="16"/>
      <c r="CB580" s="16"/>
      <c r="CC580" s="16"/>
      <c r="CD580" s="16"/>
      <c r="CE580" s="16"/>
      <c r="CF580" s="16"/>
      <c r="CG580" s="16"/>
      <c r="CH580" s="16"/>
    </row>
    <row r="581" spans="1:86">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Z581" s="18"/>
      <c r="AA581" s="18"/>
      <c r="AB581" s="18"/>
      <c r="AC581" s="18"/>
      <c r="AD581" s="18"/>
      <c r="AE581" s="18"/>
      <c r="AF581" s="18"/>
      <c r="AG581" s="18"/>
      <c r="AH581" s="18"/>
      <c r="AI581" s="18"/>
      <c r="AJ581" s="18"/>
      <c r="AK581" s="18"/>
      <c r="AL581" s="18"/>
      <c r="AM581" s="16"/>
      <c r="AN581" s="16"/>
      <c r="AO581" s="16"/>
      <c r="AP581" s="16"/>
      <c r="AQ581" s="16"/>
      <c r="AR581" s="16"/>
      <c r="AS581" s="16"/>
      <c r="AT581" s="16"/>
      <c r="AU581" s="16"/>
      <c r="AV581" s="16"/>
      <c r="AW581" s="16"/>
      <c r="AX581" s="16"/>
      <c r="AY581" s="16"/>
      <c r="AZ581" s="16"/>
      <c r="BA581" s="16"/>
      <c r="BB581" s="16"/>
      <c r="BC581" s="16"/>
      <c r="BD581" s="16"/>
      <c r="BE581" s="16"/>
      <c r="BF581" s="16"/>
      <c r="BG581" s="16"/>
      <c r="BH581" s="16"/>
      <c r="BI581" s="16"/>
      <c r="BJ581" s="16"/>
      <c r="BK581" s="16"/>
      <c r="BL581" s="16"/>
      <c r="BM581" s="16"/>
      <c r="BN581" s="16"/>
      <c r="BO581" s="16"/>
      <c r="BP581" s="16"/>
      <c r="BQ581" s="16"/>
      <c r="BR581" s="16"/>
      <c r="BS581" s="16"/>
      <c r="BT581" s="16"/>
      <c r="BU581" s="16"/>
      <c r="BV581" s="16"/>
      <c r="BW581" s="16"/>
      <c r="BX581" s="16"/>
      <c r="BY581" s="16"/>
      <c r="BZ581" s="16"/>
      <c r="CA581" s="16"/>
      <c r="CB581" s="16"/>
      <c r="CC581" s="16"/>
      <c r="CD581" s="16"/>
      <c r="CE581" s="16"/>
      <c r="CF581" s="16"/>
      <c r="CG581" s="16"/>
      <c r="CH581" s="16"/>
    </row>
    <row r="582" spans="1:86">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Z582" s="18"/>
      <c r="AA582" s="18"/>
      <c r="AB582" s="18"/>
      <c r="AC582" s="18"/>
      <c r="AD582" s="18"/>
      <c r="AE582" s="18"/>
      <c r="AF582" s="18"/>
      <c r="AG582" s="18"/>
      <c r="AH582" s="18"/>
      <c r="AI582" s="18"/>
      <c r="AJ582" s="18"/>
      <c r="AK582" s="18"/>
      <c r="AL582" s="18"/>
      <c r="AM582" s="16"/>
      <c r="AN582" s="16"/>
      <c r="AO582" s="16"/>
      <c r="AP582" s="16"/>
      <c r="AQ582" s="16"/>
      <c r="AR582" s="16"/>
      <c r="AS582" s="16"/>
      <c r="AT582" s="16"/>
      <c r="AU582" s="16"/>
      <c r="AV582" s="16"/>
      <c r="AW582" s="16"/>
      <c r="AX582" s="16"/>
      <c r="AY582" s="16"/>
      <c r="AZ582" s="16"/>
      <c r="BA582" s="16"/>
      <c r="BB582" s="16"/>
      <c r="BC582" s="16"/>
      <c r="BD582" s="16"/>
      <c r="BE582" s="16"/>
      <c r="BF582" s="16"/>
      <c r="BG582" s="16"/>
      <c r="BH582" s="16"/>
      <c r="BI582" s="16"/>
      <c r="BJ582" s="16"/>
      <c r="BK582" s="16"/>
      <c r="BL582" s="16"/>
      <c r="BM582" s="16"/>
      <c r="BN582" s="16"/>
      <c r="BO582" s="16"/>
      <c r="BP582" s="16"/>
      <c r="BQ582" s="16"/>
      <c r="BR582" s="16"/>
      <c r="BS582" s="16"/>
      <c r="BT582" s="16"/>
      <c r="BU582" s="16"/>
      <c r="BV582" s="16"/>
      <c r="BW582" s="16"/>
      <c r="BX582" s="16"/>
      <c r="BY582" s="16"/>
      <c r="BZ582" s="16"/>
      <c r="CA582" s="16"/>
      <c r="CB582" s="16"/>
      <c r="CC582" s="16"/>
      <c r="CD582" s="16"/>
      <c r="CE582" s="16"/>
      <c r="CF582" s="16"/>
      <c r="CG582" s="16"/>
      <c r="CH582" s="16"/>
    </row>
    <row r="583" spans="1:86">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Z583" s="18"/>
      <c r="AA583" s="18"/>
      <c r="AB583" s="18"/>
      <c r="AC583" s="18"/>
      <c r="AD583" s="18"/>
      <c r="AE583" s="18"/>
      <c r="AF583" s="18"/>
      <c r="AG583" s="18"/>
      <c r="AH583" s="18"/>
      <c r="AI583" s="18"/>
      <c r="AJ583" s="18"/>
      <c r="AK583" s="18"/>
      <c r="AL583" s="18"/>
      <c r="AM583" s="16"/>
      <c r="AN583" s="16"/>
      <c r="AO583" s="16"/>
      <c r="AP583" s="16"/>
      <c r="AQ583" s="16"/>
      <c r="AR583" s="16"/>
      <c r="AS583" s="16"/>
      <c r="AT583" s="16"/>
      <c r="AU583" s="16"/>
      <c r="AV583" s="16"/>
      <c r="AW583" s="16"/>
      <c r="AX583" s="16"/>
      <c r="AY583" s="16"/>
      <c r="AZ583" s="16"/>
      <c r="BA583" s="16"/>
      <c r="BB583" s="16"/>
      <c r="BC583" s="16"/>
      <c r="BD583" s="16"/>
      <c r="BE583" s="16"/>
      <c r="BF583" s="16"/>
      <c r="BG583" s="16"/>
      <c r="BH583" s="16"/>
      <c r="BI583" s="16"/>
      <c r="BJ583" s="16"/>
      <c r="BK583" s="16"/>
      <c r="BL583" s="16"/>
      <c r="BM583" s="16"/>
      <c r="BN583" s="16"/>
      <c r="BO583" s="16"/>
      <c r="BP583" s="16"/>
      <c r="BQ583" s="16"/>
      <c r="BR583" s="16"/>
      <c r="BS583" s="16"/>
      <c r="BT583" s="16"/>
      <c r="BU583" s="16"/>
      <c r="BV583" s="16"/>
      <c r="BW583" s="16"/>
      <c r="BX583" s="16"/>
      <c r="BY583" s="16"/>
      <c r="BZ583" s="16"/>
      <c r="CA583" s="16"/>
      <c r="CB583" s="16"/>
      <c r="CC583" s="16"/>
      <c r="CD583" s="16"/>
      <c r="CE583" s="16"/>
      <c r="CF583" s="16"/>
      <c r="CG583" s="16"/>
      <c r="CH583" s="16"/>
    </row>
    <row r="584" spans="1:86">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Z584" s="18"/>
      <c r="AA584" s="18"/>
      <c r="AB584" s="18"/>
      <c r="AC584" s="18"/>
      <c r="AD584" s="18"/>
      <c r="AE584" s="18"/>
      <c r="AF584" s="18"/>
      <c r="AG584" s="18"/>
      <c r="AH584" s="18"/>
      <c r="AI584" s="18"/>
      <c r="AJ584" s="18"/>
      <c r="AK584" s="18"/>
      <c r="AL584" s="18"/>
      <c r="AM584" s="16"/>
      <c r="AN584" s="16"/>
      <c r="AO584" s="16"/>
      <c r="AP584" s="16"/>
      <c r="AQ584" s="16"/>
      <c r="AR584" s="16"/>
      <c r="AS584" s="16"/>
      <c r="AT584" s="16"/>
      <c r="AU584" s="16"/>
      <c r="AV584" s="16"/>
      <c r="AW584" s="16"/>
      <c r="AX584" s="16"/>
      <c r="AY584" s="16"/>
      <c r="AZ584" s="16"/>
      <c r="BA584" s="16"/>
      <c r="BB584" s="16"/>
      <c r="BC584" s="16"/>
      <c r="BD584" s="16"/>
      <c r="BE584" s="16"/>
      <c r="BF584" s="16"/>
      <c r="BG584" s="16"/>
      <c r="BH584" s="16"/>
      <c r="BI584" s="16"/>
      <c r="BJ584" s="16"/>
      <c r="BK584" s="16"/>
      <c r="BL584" s="16"/>
      <c r="BM584" s="16"/>
      <c r="BN584" s="16"/>
      <c r="BO584" s="16"/>
      <c r="BP584" s="16"/>
      <c r="BQ584" s="16"/>
      <c r="BR584" s="16"/>
      <c r="BS584" s="16"/>
      <c r="BT584" s="16"/>
      <c r="BU584" s="16"/>
      <c r="BV584" s="16"/>
      <c r="BW584" s="16"/>
      <c r="BX584" s="16"/>
      <c r="BY584" s="16"/>
      <c r="BZ584" s="16"/>
      <c r="CA584" s="16"/>
      <c r="CB584" s="16"/>
      <c r="CC584" s="16"/>
      <c r="CD584" s="16"/>
      <c r="CE584" s="16"/>
      <c r="CF584" s="16"/>
      <c r="CG584" s="16"/>
      <c r="CH584" s="16"/>
    </row>
    <row r="585" spans="1:86">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Z585" s="18"/>
      <c r="AA585" s="18"/>
      <c r="AB585" s="18"/>
      <c r="AC585" s="18"/>
      <c r="AD585" s="18"/>
      <c r="AE585" s="18"/>
      <c r="AF585" s="18"/>
      <c r="AG585" s="18"/>
      <c r="AH585" s="18"/>
      <c r="AI585" s="18"/>
      <c r="AJ585" s="18"/>
      <c r="AK585" s="18"/>
      <c r="AL585" s="18"/>
      <c r="AM585" s="16"/>
      <c r="AN585" s="16"/>
      <c r="AO585" s="16"/>
      <c r="AP585" s="16"/>
      <c r="AQ585" s="16"/>
      <c r="AR585" s="16"/>
      <c r="AS585" s="16"/>
      <c r="AT585" s="16"/>
      <c r="AU585" s="16"/>
      <c r="AV585" s="16"/>
      <c r="AW585" s="16"/>
      <c r="AX585" s="16"/>
      <c r="AY585" s="16"/>
      <c r="AZ585" s="16"/>
      <c r="BA585" s="16"/>
      <c r="BB585" s="16"/>
      <c r="BC585" s="16"/>
      <c r="BD585" s="16"/>
      <c r="BE585" s="16"/>
      <c r="BF585" s="16"/>
      <c r="BG585" s="16"/>
      <c r="BH585" s="16"/>
      <c r="BI585" s="16"/>
      <c r="BJ585" s="16"/>
      <c r="BK585" s="16"/>
      <c r="BL585" s="16"/>
      <c r="BM585" s="16"/>
      <c r="BN585" s="16"/>
      <c r="BO585" s="16"/>
      <c r="BP585" s="16"/>
      <c r="BQ585" s="16"/>
      <c r="BR585" s="16"/>
      <c r="BS585" s="16"/>
      <c r="BT585" s="16"/>
      <c r="BU585" s="16"/>
      <c r="BV585" s="16"/>
      <c r="BW585" s="16"/>
      <c r="BX585" s="16"/>
      <c r="BY585" s="16"/>
      <c r="BZ585" s="16"/>
      <c r="CA585" s="16"/>
      <c r="CB585" s="16"/>
      <c r="CC585" s="16"/>
      <c r="CD585" s="16"/>
      <c r="CE585" s="16"/>
      <c r="CF585" s="16"/>
      <c r="CG585" s="16"/>
      <c r="CH585" s="16"/>
    </row>
    <row r="586" spans="1: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Z586" s="18"/>
      <c r="AA586" s="18"/>
      <c r="AB586" s="18"/>
      <c r="AC586" s="18"/>
      <c r="AD586" s="18"/>
      <c r="AE586" s="18"/>
      <c r="AF586" s="18"/>
      <c r="AG586" s="18"/>
      <c r="AH586" s="18"/>
      <c r="AI586" s="18"/>
      <c r="AJ586" s="18"/>
      <c r="AK586" s="18"/>
      <c r="AL586" s="18"/>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c r="BI586" s="16"/>
      <c r="BJ586" s="16"/>
      <c r="BK586" s="16"/>
      <c r="BL586" s="16"/>
      <c r="BM586" s="16"/>
      <c r="BN586" s="16"/>
      <c r="BO586" s="16"/>
      <c r="BP586" s="16"/>
      <c r="BQ586" s="16"/>
      <c r="BR586" s="16"/>
      <c r="BS586" s="16"/>
      <c r="BT586" s="16"/>
      <c r="BU586" s="16"/>
      <c r="BV586" s="16"/>
      <c r="BW586" s="16"/>
      <c r="BX586" s="16"/>
      <c r="BY586" s="16"/>
      <c r="BZ586" s="16"/>
      <c r="CA586" s="16"/>
      <c r="CB586" s="16"/>
      <c r="CC586" s="16"/>
      <c r="CD586" s="16"/>
      <c r="CE586" s="16"/>
      <c r="CF586" s="16"/>
      <c r="CG586" s="16"/>
      <c r="CH586" s="16"/>
    </row>
    <row r="587" spans="1:86">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Z587" s="18"/>
      <c r="AA587" s="18"/>
      <c r="AB587" s="18"/>
      <c r="AC587" s="18"/>
      <c r="AD587" s="18"/>
      <c r="AE587" s="18"/>
      <c r="AF587" s="18"/>
      <c r="AG587" s="18"/>
      <c r="AH587" s="18"/>
      <c r="AI587" s="18"/>
      <c r="AJ587" s="18"/>
      <c r="AK587" s="18"/>
      <c r="AL587" s="18"/>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c r="BI587" s="16"/>
      <c r="BJ587" s="16"/>
      <c r="BK587" s="16"/>
      <c r="BL587" s="16"/>
      <c r="BM587" s="16"/>
      <c r="BN587" s="16"/>
      <c r="BO587" s="16"/>
      <c r="BP587" s="16"/>
      <c r="BQ587" s="16"/>
      <c r="BR587" s="16"/>
      <c r="BS587" s="16"/>
      <c r="BT587" s="16"/>
      <c r="BU587" s="16"/>
      <c r="BV587" s="16"/>
      <c r="BW587" s="16"/>
      <c r="BX587" s="16"/>
      <c r="BY587" s="16"/>
      <c r="BZ587" s="16"/>
      <c r="CA587" s="16"/>
      <c r="CB587" s="16"/>
      <c r="CC587" s="16"/>
      <c r="CD587" s="16"/>
      <c r="CE587" s="16"/>
      <c r="CF587" s="16"/>
      <c r="CG587" s="16"/>
      <c r="CH587" s="16"/>
    </row>
    <row r="588" spans="1:86">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Z588" s="18"/>
      <c r="AA588" s="18"/>
      <c r="AB588" s="18"/>
      <c r="AC588" s="18"/>
      <c r="AD588" s="18"/>
      <c r="AE588" s="18"/>
      <c r="AF588" s="18"/>
      <c r="AG588" s="18"/>
      <c r="AH588" s="18"/>
      <c r="AI588" s="18"/>
      <c r="AJ588" s="18"/>
      <c r="AK588" s="18"/>
      <c r="AL588" s="18"/>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c r="BI588" s="16"/>
      <c r="BJ588" s="16"/>
      <c r="BK588" s="16"/>
      <c r="BL588" s="16"/>
      <c r="BM588" s="16"/>
      <c r="BN588" s="16"/>
      <c r="BO588" s="16"/>
      <c r="BP588" s="16"/>
      <c r="BQ588" s="16"/>
      <c r="BR588" s="16"/>
      <c r="BS588" s="16"/>
      <c r="BT588" s="16"/>
      <c r="BU588" s="16"/>
      <c r="BV588" s="16"/>
      <c r="BW588" s="16"/>
      <c r="BX588" s="16"/>
      <c r="BY588" s="16"/>
      <c r="BZ588" s="16"/>
      <c r="CA588" s="16"/>
      <c r="CB588" s="16"/>
      <c r="CC588" s="16"/>
      <c r="CD588" s="16"/>
      <c r="CE588" s="16"/>
      <c r="CF588" s="16"/>
      <c r="CG588" s="16"/>
      <c r="CH588" s="16"/>
    </row>
    <row r="589" spans="1:86">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Z589" s="18"/>
      <c r="AA589" s="18"/>
      <c r="AB589" s="18"/>
      <c r="AC589" s="18"/>
      <c r="AD589" s="18"/>
      <c r="AE589" s="18"/>
      <c r="AF589" s="18"/>
      <c r="AG589" s="18"/>
      <c r="AH589" s="18"/>
      <c r="AI589" s="18"/>
      <c r="AJ589" s="18"/>
      <c r="AK589" s="18"/>
      <c r="AL589" s="18"/>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c r="BI589" s="16"/>
      <c r="BJ589" s="16"/>
      <c r="BK589" s="16"/>
      <c r="BL589" s="16"/>
      <c r="BM589" s="16"/>
      <c r="BN589" s="16"/>
      <c r="BO589" s="16"/>
      <c r="BP589" s="16"/>
      <c r="BQ589" s="16"/>
      <c r="BR589" s="16"/>
      <c r="BS589" s="16"/>
      <c r="BT589" s="16"/>
      <c r="BU589" s="16"/>
      <c r="BV589" s="16"/>
      <c r="BW589" s="16"/>
      <c r="BX589" s="16"/>
      <c r="BY589" s="16"/>
      <c r="BZ589" s="16"/>
      <c r="CA589" s="16"/>
      <c r="CB589" s="16"/>
      <c r="CC589" s="16"/>
      <c r="CD589" s="16"/>
      <c r="CE589" s="16"/>
      <c r="CF589" s="16"/>
      <c r="CG589" s="16"/>
      <c r="CH589" s="16"/>
    </row>
    <row r="590" spans="1:86">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Z590" s="18"/>
      <c r="AA590" s="18"/>
      <c r="AB590" s="18"/>
      <c r="AC590" s="18"/>
      <c r="AD590" s="18"/>
      <c r="AE590" s="18"/>
      <c r="AF590" s="18"/>
      <c r="AG590" s="18"/>
      <c r="AH590" s="18"/>
      <c r="AI590" s="18"/>
      <c r="AJ590" s="18"/>
      <c r="AK590" s="18"/>
      <c r="AL590" s="18"/>
      <c r="AM590" s="16"/>
      <c r="AN590" s="16"/>
      <c r="AO590" s="16"/>
      <c r="AP590" s="16"/>
      <c r="AQ590" s="16"/>
      <c r="AR590" s="16"/>
      <c r="AS590" s="16"/>
      <c r="AT590" s="16"/>
      <c r="AU590" s="16"/>
      <c r="AV590" s="16"/>
      <c r="AW590" s="16"/>
      <c r="AX590" s="16"/>
      <c r="AY590" s="16"/>
      <c r="AZ590" s="16"/>
      <c r="BA590" s="16"/>
      <c r="BB590" s="16"/>
      <c r="BC590" s="16"/>
      <c r="BD590" s="16"/>
      <c r="BE590" s="16"/>
      <c r="BF590" s="16"/>
      <c r="BG590" s="16"/>
      <c r="BH590" s="16"/>
      <c r="BI590" s="16"/>
      <c r="BJ590" s="16"/>
      <c r="BK590" s="16"/>
      <c r="BL590" s="16"/>
      <c r="BM590" s="16"/>
      <c r="BN590" s="16"/>
      <c r="BO590" s="16"/>
      <c r="BP590" s="16"/>
      <c r="BQ590" s="16"/>
      <c r="BR590" s="16"/>
      <c r="BS590" s="16"/>
      <c r="BT590" s="16"/>
      <c r="BU590" s="16"/>
      <c r="BV590" s="16"/>
      <c r="BW590" s="16"/>
      <c r="BX590" s="16"/>
      <c r="BY590" s="16"/>
      <c r="BZ590" s="16"/>
      <c r="CA590" s="16"/>
      <c r="CB590" s="16"/>
      <c r="CC590" s="16"/>
      <c r="CD590" s="16"/>
      <c r="CE590" s="16"/>
      <c r="CF590" s="16"/>
      <c r="CG590" s="16"/>
      <c r="CH590" s="16"/>
    </row>
    <row r="591" spans="1:86">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Z591" s="18"/>
      <c r="AA591" s="18"/>
      <c r="AB591" s="18"/>
      <c r="AC591" s="18"/>
      <c r="AD591" s="18"/>
      <c r="AE591" s="18"/>
      <c r="AF591" s="18"/>
      <c r="AG591" s="18"/>
      <c r="AH591" s="18"/>
      <c r="AI591" s="18"/>
      <c r="AJ591" s="18"/>
      <c r="AK591" s="18"/>
      <c r="AL591" s="18"/>
      <c r="AM591" s="16"/>
      <c r="AN591" s="16"/>
      <c r="AO591" s="16"/>
      <c r="AP591" s="16"/>
      <c r="AQ591" s="16"/>
      <c r="AR591" s="16"/>
      <c r="AS591" s="16"/>
      <c r="AT591" s="16"/>
      <c r="AU591" s="16"/>
      <c r="AV591" s="16"/>
      <c r="AW591" s="16"/>
      <c r="AX591" s="16"/>
      <c r="AY591" s="16"/>
      <c r="AZ591" s="16"/>
      <c r="BA591" s="16"/>
      <c r="BB591" s="16"/>
      <c r="BC591" s="16"/>
      <c r="BD591" s="16"/>
      <c r="BE591" s="16"/>
      <c r="BF591" s="16"/>
      <c r="BG591" s="16"/>
      <c r="BH591" s="16"/>
      <c r="BI591" s="16"/>
      <c r="BJ591" s="16"/>
      <c r="BK591" s="16"/>
      <c r="BL591" s="16"/>
      <c r="BM591" s="16"/>
      <c r="BN591" s="16"/>
      <c r="BO591" s="16"/>
      <c r="BP591" s="16"/>
      <c r="BQ591" s="16"/>
      <c r="BR591" s="16"/>
      <c r="BS591" s="16"/>
      <c r="BT591" s="16"/>
      <c r="BU591" s="16"/>
      <c r="BV591" s="16"/>
      <c r="BW591" s="16"/>
      <c r="BX591" s="16"/>
      <c r="BY591" s="16"/>
      <c r="BZ591" s="16"/>
      <c r="CA591" s="16"/>
      <c r="CB591" s="16"/>
      <c r="CC591" s="16"/>
      <c r="CD591" s="16"/>
      <c r="CE591" s="16"/>
      <c r="CF591" s="16"/>
      <c r="CG591" s="16"/>
      <c r="CH591" s="16"/>
    </row>
    <row r="592" spans="1:86">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Z592" s="18"/>
      <c r="AA592" s="18"/>
      <c r="AB592" s="18"/>
      <c r="AC592" s="18"/>
      <c r="AD592" s="18"/>
      <c r="AE592" s="18"/>
      <c r="AF592" s="18"/>
      <c r="AG592" s="18"/>
      <c r="AH592" s="18"/>
      <c r="AI592" s="18"/>
      <c r="AJ592" s="18"/>
      <c r="AK592" s="18"/>
      <c r="AL592" s="18"/>
      <c r="AM592" s="16"/>
      <c r="AN592" s="16"/>
      <c r="AO592" s="16"/>
      <c r="AP592" s="16"/>
      <c r="AQ592" s="16"/>
      <c r="AR592" s="16"/>
      <c r="AS592" s="16"/>
      <c r="AT592" s="16"/>
      <c r="AU592" s="16"/>
      <c r="AV592" s="16"/>
      <c r="AW592" s="16"/>
      <c r="AX592" s="16"/>
      <c r="AY592" s="16"/>
      <c r="AZ592" s="16"/>
      <c r="BA592" s="16"/>
      <c r="BB592" s="16"/>
      <c r="BC592" s="16"/>
      <c r="BD592" s="16"/>
      <c r="BE592" s="16"/>
      <c r="BF592" s="16"/>
      <c r="BG592" s="16"/>
      <c r="BH592" s="16"/>
      <c r="BI592" s="16"/>
      <c r="BJ592" s="16"/>
      <c r="BK592" s="16"/>
      <c r="BL592" s="16"/>
      <c r="BM592" s="16"/>
      <c r="BN592" s="16"/>
      <c r="BO592" s="16"/>
      <c r="BP592" s="16"/>
      <c r="BQ592" s="16"/>
      <c r="BR592" s="16"/>
      <c r="BS592" s="16"/>
      <c r="BT592" s="16"/>
      <c r="BU592" s="16"/>
      <c r="BV592" s="16"/>
      <c r="BW592" s="16"/>
      <c r="BX592" s="16"/>
      <c r="BY592" s="16"/>
      <c r="BZ592" s="16"/>
      <c r="CA592" s="16"/>
      <c r="CB592" s="16"/>
      <c r="CC592" s="16"/>
      <c r="CD592" s="16"/>
      <c r="CE592" s="16"/>
      <c r="CF592" s="16"/>
      <c r="CG592" s="16"/>
      <c r="CH592" s="16"/>
    </row>
    <row r="593" spans="1:86">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Z593" s="18"/>
      <c r="AA593" s="18"/>
      <c r="AB593" s="18"/>
      <c r="AC593" s="18"/>
      <c r="AD593" s="18"/>
      <c r="AE593" s="18"/>
      <c r="AF593" s="18"/>
      <c r="AG593" s="18"/>
      <c r="AH593" s="18"/>
      <c r="AI593" s="18"/>
      <c r="AJ593" s="18"/>
      <c r="AK593" s="18"/>
      <c r="AL593" s="18"/>
      <c r="AM593" s="16"/>
      <c r="AN593" s="16"/>
      <c r="AO593" s="16"/>
      <c r="AP593" s="16"/>
      <c r="AQ593" s="16"/>
      <c r="AR593" s="16"/>
      <c r="AS593" s="16"/>
      <c r="AT593" s="16"/>
      <c r="AU593" s="16"/>
      <c r="AV593" s="16"/>
      <c r="AW593" s="16"/>
      <c r="AX593" s="16"/>
      <c r="AY593" s="16"/>
      <c r="AZ593" s="16"/>
      <c r="BA593" s="16"/>
      <c r="BB593" s="16"/>
      <c r="BC593" s="16"/>
      <c r="BD593" s="16"/>
      <c r="BE593" s="16"/>
      <c r="BF593" s="16"/>
      <c r="BG593" s="16"/>
      <c r="BH593" s="16"/>
      <c r="BI593" s="16"/>
      <c r="BJ593" s="16"/>
      <c r="BK593" s="16"/>
      <c r="BL593" s="16"/>
      <c r="BM593" s="16"/>
      <c r="BN593" s="16"/>
      <c r="BO593" s="16"/>
      <c r="BP593" s="16"/>
      <c r="BQ593" s="16"/>
      <c r="BR593" s="16"/>
      <c r="BS593" s="16"/>
      <c r="BT593" s="16"/>
      <c r="BU593" s="16"/>
      <c r="BV593" s="16"/>
      <c r="BW593" s="16"/>
      <c r="BX593" s="16"/>
      <c r="BY593" s="16"/>
      <c r="BZ593" s="16"/>
      <c r="CA593" s="16"/>
      <c r="CB593" s="16"/>
      <c r="CC593" s="16"/>
      <c r="CD593" s="16"/>
      <c r="CE593" s="16"/>
      <c r="CF593" s="16"/>
      <c r="CG593" s="16"/>
      <c r="CH593" s="16"/>
    </row>
    <row r="594" spans="1:86">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Z594" s="18"/>
      <c r="AA594" s="18"/>
      <c r="AB594" s="18"/>
      <c r="AC594" s="18"/>
      <c r="AD594" s="18"/>
      <c r="AE594" s="18"/>
      <c r="AF594" s="18"/>
      <c r="AG594" s="18"/>
      <c r="AH594" s="18"/>
      <c r="AI594" s="18"/>
      <c r="AJ594" s="18"/>
      <c r="AK594" s="18"/>
      <c r="AL594" s="18"/>
      <c r="AM594" s="16"/>
      <c r="AN594" s="16"/>
      <c r="AO594" s="16"/>
      <c r="AP594" s="16"/>
      <c r="AQ594" s="16"/>
      <c r="AR594" s="16"/>
      <c r="AS594" s="16"/>
      <c r="AT594" s="16"/>
      <c r="AU594" s="16"/>
      <c r="AV594" s="16"/>
      <c r="AW594" s="16"/>
      <c r="AX594" s="16"/>
      <c r="AY594" s="16"/>
      <c r="AZ594" s="16"/>
      <c r="BA594" s="16"/>
      <c r="BB594" s="16"/>
      <c r="BC594" s="16"/>
      <c r="BD594" s="16"/>
      <c r="BE594" s="16"/>
      <c r="BF594" s="16"/>
      <c r="BG594" s="16"/>
      <c r="BH594" s="16"/>
      <c r="BI594" s="16"/>
      <c r="BJ594" s="16"/>
      <c r="BK594" s="16"/>
      <c r="BL594" s="16"/>
      <c r="BM594" s="16"/>
      <c r="BN594" s="16"/>
      <c r="BO594" s="16"/>
      <c r="BP594" s="16"/>
      <c r="BQ594" s="16"/>
      <c r="BR594" s="16"/>
      <c r="BS594" s="16"/>
      <c r="BT594" s="16"/>
      <c r="BU594" s="16"/>
      <c r="BV594" s="16"/>
      <c r="BW594" s="16"/>
      <c r="BX594" s="16"/>
      <c r="BY594" s="16"/>
      <c r="BZ594" s="16"/>
      <c r="CA594" s="16"/>
      <c r="CB594" s="16"/>
      <c r="CC594" s="16"/>
      <c r="CD594" s="16"/>
      <c r="CE594" s="16"/>
      <c r="CF594" s="16"/>
      <c r="CG594" s="16"/>
      <c r="CH594" s="16"/>
    </row>
    <row r="595" spans="1:86">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Z595" s="18"/>
      <c r="AA595" s="18"/>
      <c r="AB595" s="18"/>
      <c r="AC595" s="18"/>
      <c r="AD595" s="18"/>
      <c r="AE595" s="18"/>
      <c r="AF595" s="18"/>
      <c r="AG595" s="18"/>
      <c r="AH595" s="18"/>
      <c r="AI595" s="18"/>
      <c r="AJ595" s="18"/>
      <c r="AK595" s="18"/>
      <c r="AL595" s="18"/>
      <c r="AM595" s="16"/>
      <c r="AN595" s="16"/>
      <c r="AO595" s="16"/>
      <c r="AP595" s="16"/>
      <c r="AQ595" s="16"/>
      <c r="AR595" s="16"/>
      <c r="AS595" s="16"/>
      <c r="AT595" s="16"/>
      <c r="AU595" s="16"/>
      <c r="AV595" s="16"/>
      <c r="AW595" s="16"/>
      <c r="AX595" s="16"/>
      <c r="AY595" s="16"/>
      <c r="AZ595" s="16"/>
      <c r="BA595" s="16"/>
      <c r="BB595" s="16"/>
      <c r="BC595" s="16"/>
      <c r="BD595" s="16"/>
      <c r="BE595" s="16"/>
      <c r="BF595" s="16"/>
      <c r="BG595" s="16"/>
      <c r="BH595" s="16"/>
      <c r="BI595" s="16"/>
      <c r="BJ595" s="16"/>
      <c r="BK595" s="16"/>
      <c r="BL595" s="16"/>
      <c r="BM595" s="16"/>
      <c r="BN595" s="16"/>
      <c r="BO595" s="16"/>
      <c r="BP595" s="16"/>
      <c r="BQ595" s="16"/>
      <c r="BR595" s="16"/>
      <c r="BS595" s="16"/>
      <c r="BT595" s="16"/>
      <c r="BU595" s="16"/>
      <c r="BV595" s="16"/>
      <c r="BW595" s="16"/>
      <c r="BX595" s="16"/>
      <c r="BY595" s="16"/>
      <c r="BZ595" s="16"/>
      <c r="CA595" s="16"/>
      <c r="CB595" s="16"/>
      <c r="CC595" s="16"/>
      <c r="CD595" s="16"/>
      <c r="CE595" s="16"/>
      <c r="CF595" s="16"/>
      <c r="CG595" s="16"/>
      <c r="CH595" s="16"/>
    </row>
    <row r="596" spans="1:8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Z596" s="18"/>
      <c r="AA596" s="18"/>
      <c r="AB596" s="18"/>
      <c r="AC596" s="18"/>
      <c r="AD596" s="18"/>
      <c r="AE596" s="18"/>
      <c r="AF596" s="18"/>
      <c r="AG596" s="18"/>
      <c r="AH596" s="18"/>
      <c r="AI596" s="18"/>
      <c r="AJ596" s="18"/>
      <c r="AK596" s="18"/>
      <c r="AL596" s="18"/>
      <c r="AM596" s="16"/>
      <c r="AN596" s="16"/>
      <c r="AO596" s="16"/>
      <c r="AP596" s="16"/>
      <c r="AQ596" s="16"/>
      <c r="AR596" s="16"/>
      <c r="AS596" s="16"/>
      <c r="AT596" s="16"/>
      <c r="AU596" s="16"/>
      <c r="AV596" s="16"/>
      <c r="AW596" s="16"/>
      <c r="AX596" s="16"/>
      <c r="AY596" s="16"/>
      <c r="AZ596" s="16"/>
      <c r="BA596" s="16"/>
      <c r="BB596" s="16"/>
      <c r="BC596" s="16"/>
      <c r="BD596" s="16"/>
      <c r="BE596" s="16"/>
      <c r="BF596" s="16"/>
      <c r="BG596" s="16"/>
      <c r="BH596" s="16"/>
      <c r="BI596" s="16"/>
      <c r="BJ596" s="16"/>
      <c r="BK596" s="16"/>
      <c r="BL596" s="16"/>
      <c r="BM596" s="16"/>
      <c r="BN596" s="16"/>
      <c r="BO596" s="16"/>
      <c r="BP596" s="16"/>
      <c r="BQ596" s="16"/>
      <c r="BR596" s="16"/>
      <c r="BS596" s="16"/>
      <c r="BT596" s="16"/>
      <c r="BU596" s="16"/>
      <c r="BV596" s="16"/>
      <c r="BW596" s="16"/>
      <c r="BX596" s="16"/>
      <c r="BY596" s="16"/>
      <c r="BZ596" s="16"/>
      <c r="CA596" s="16"/>
      <c r="CB596" s="16"/>
      <c r="CC596" s="16"/>
      <c r="CD596" s="16"/>
      <c r="CE596" s="16"/>
      <c r="CF596" s="16"/>
      <c r="CG596" s="16"/>
      <c r="CH596" s="16"/>
    </row>
    <row r="597" spans="1:86">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Z597" s="18"/>
      <c r="AA597" s="18"/>
      <c r="AB597" s="18"/>
      <c r="AC597" s="18"/>
      <c r="AD597" s="18"/>
      <c r="AE597" s="18"/>
      <c r="AF597" s="18"/>
      <c r="AG597" s="18"/>
      <c r="AH597" s="18"/>
      <c r="AI597" s="18"/>
      <c r="AJ597" s="18"/>
      <c r="AK597" s="18"/>
      <c r="AL597" s="18"/>
      <c r="AM597" s="16"/>
      <c r="AN597" s="16"/>
      <c r="AO597" s="16"/>
      <c r="AP597" s="16"/>
      <c r="AQ597" s="16"/>
      <c r="AR597" s="16"/>
      <c r="AS597" s="16"/>
      <c r="AT597" s="16"/>
      <c r="AU597" s="16"/>
      <c r="AV597" s="16"/>
      <c r="AW597" s="16"/>
      <c r="AX597" s="16"/>
      <c r="AY597" s="16"/>
      <c r="AZ597" s="16"/>
      <c r="BA597" s="16"/>
      <c r="BB597" s="16"/>
      <c r="BC597" s="16"/>
      <c r="BD597" s="16"/>
      <c r="BE597" s="16"/>
      <c r="BF597" s="16"/>
      <c r="BG597" s="16"/>
      <c r="BH597" s="16"/>
      <c r="BI597" s="16"/>
      <c r="BJ597" s="16"/>
      <c r="BK597" s="16"/>
      <c r="BL597" s="16"/>
      <c r="BM597" s="16"/>
      <c r="BN597" s="16"/>
      <c r="BO597" s="16"/>
      <c r="BP597" s="16"/>
      <c r="BQ597" s="16"/>
      <c r="BR597" s="16"/>
      <c r="BS597" s="16"/>
      <c r="BT597" s="16"/>
      <c r="BU597" s="16"/>
      <c r="BV597" s="16"/>
      <c r="BW597" s="16"/>
      <c r="BX597" s="16"/>
      <c r="BY597" s="16"/>
      <c r="BZ597" s="16"/>
      <c r="CA597" s="16"/>
      <c r="CB597" s="16"/>
      <c r="CC597" s="16"/>
      <c r="CD597" s="16"/>
      <c r="CE597" s="16"/>
      <c r="CF597" s="16"/>
      <c r="CG597" s="16"/>
      <c r="CH597" s="16"/>
    </row>
    <row r="598" spans="1:86">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Z598" s="18"/>
      <c r="AA598" s="18"/>
      <c r="AB598" s="18"/>
      <c r="AC598" s="18"/>
      <c r="AD598" s="18"/>
      <c r="AE598" s="18"/>
      <c r="AF598" s="18"/>
      <c r="AG598" s="18"/>
      <c r="AH598" s="18"/>
      <c r="AI598" s="18"/>
      <c r="AJ598" s="18"/>
      <c r="AK598" s="18"/>
      <c r="AL598" s="18"/>
      <c r="AM598" s="16"/>
      <c r="AN598" s="16"/>
      <c r="AO598" s="16"/>
      <c r="AP598" s="16"/>
      <c r="AQ598" s="16"/>
      <c r="AR598" s="16"/>
      <c r="AS598" s="16"/>
      <c r="AT598" s="16"/>
      <c r="AU598" s="16"/>
      <c r="AV598" s="16"/>
      <c r="AW598" s="16"/>
      <c r="AX598" s="16"/>
      <c r="AY598" s="16"/>
      <c r="AZ598" s="16"/>
      <c r="BA598" s="16"/>
      <c r="BB598" s="16"/>
      <c r="BC598" s="16"/>
      <c r="BD598" s="16"/>
      <c r="BE598" s="16"/>
      <c r="BF598" s="16"/>
      <c r="BG598" s="16"/>
      <c r="BH598" s="16"/>
      <c r="BI598" s="16"/>
      <c r="BJ598" s="16"/>
      <c r="BK598" s="16"/>
      <c r="BL598" s="16"/>
      <c r="BM598" s="16"/>
      <c r="BN598" s="16"/>
      <c r="BO598" s="16"/>
      <c r="BP598" s="16"/>
      <c r="BQ598" s="16"/>
      <c r="BR598" s="16"/>
      <c r="BS598" s="16"/>
      <c r="BT598" s="16"/>
      <c r="BU598" s="16"/>
      <c r="BV598" s="16"/>
      <c r="BW598" s="16"/>
      <c r="BX598" s="16"/>
      <c r="BY598" s="16"/>
      <c r="BZ598" s="16"/>
      <c r="CA598" s="16"/>
      <c r="CB598" s="16"/>
      <c r="CC598" s="16"/>
      <c r="CD598" s="16"/>
      <c r="CE598" s="16"/>
      <c r="CF598" s="16"/>
      <c r="CG598" s="16"/>
      <c r="CH598" s="16"/>
    </row>
    <row r="599" spans="1:86">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Z599" s="18"/>
      <c r="AA599" s="18"/>
      <c r="AB599" s="18"/>
      <c r="AC599" s="18"/>
      <c r="AD599" s="18"/>
      <c r="AE599" s="18"/>
      <c r="AF599" s="18"/>
      <c r="AG599" s="18"/>
      <c r="AH599" s="18"/>
      <c r="AI599" s="18"/>
      <c r="AJ599" s="18"/>
      <c r="AK599" s="18"/>
      <c r="AL599" s="18"/>
      <c r="AM599" s="16"/>
      <c r="AN599" s="16"/>
      <c r="AO599" s="16"/>
      <c r="AP599" s="16"/>
      <c r="AQ599" s="16"/>
      <c r="AR599" s="16"/>
      <c r="AS599" s="16"/>
      <c r="AT599" s="16"/>
      <c r="AU599" s="16"/>
      <c r="AV599" s="16"/>
      <c r="AW599" s="16"/>
      <c r="AX599" s="16"/>
      <c r="AY599" s="16"/>
      <c r="AZ599" s="16"/>
      <c r="BA599" s="16"/>
      <c r="BB599" s="16"/>
      <c r="BC599" s="16"/>
      <c r="BD599" s="16"/>
      <c r="BE599" s="16"/>
      <c r="BF599" s="16"/>
      <c r="BG599" s="16"/>
      <c r="BH599" s="16"/>
      <c r="BI599" s="16"/>
      <c r="BJ599" s="16"/>
      <c r="BK599" s="16"/>
      <c r="BL599" s="16"/>
      <c r="BM599" s="16"/>
      <c r="BN599" s="16"/>
      <c r="BO599" s="16"/>
      <c r="BP599" s="16"/>
      <c r="BQ599" s="16"/>
      <c r="BR599" s="16"/>
      <c r="BS599" s="16"/>
      <c r="BT599" s="16"/>
      <c r="BU599" s="16"/>
      <c r="BV599" s="16"/>
      <c r="BW599" s="16"/>
      <c r="BX599" s="16"/>
      <c r="BY599" s="16"/>
      <c r="BZ599" s="16"/>
      <c r="CA599" s="16"/>
      <c r="CB599" s="16"/>
      <c r="CC599" s="16"/>
      <c r="CD599" s="16"/>
      <c r="CE599" s="16"/>
      <c r="CF599" s="16"/>
      <c r="CG599" s="16"/>
      <c r="CH599" s="16"/>
    </row>
    <row r="600" spans="1:86">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Z600" s="18"/>
      <c r="AA600" s="18"/>
      <c r="AB600" s="18"/>
      <c r="AC600" s="18"/>
      <c r="AD600" s="18"/>
      <c r="AE600" s="18"/>
      <c r="AF600" s="18"/>
      <c r="AG600" s="18"/>
      <c r="AH600" s="18"/>
      <c r="AI600" s="18"/>
      <c r="AJ600" s="18"/>
      <c r="AK600" s="18"/>
      <c r="AL600" s="18"/>
      <c r="AM600" s="16"/>
      <c r="AN600" s="16"/>
      <c r="AO600" s="16"/>
      <c r="AP600" s="16"/>
      <c r="AQ600" s="16"/>
      <c r="AR600" s="16"/>
      <c r="AS600" s="16"/>
      <c r="AT600" s="16"/>
      <c r="AU600" s="16"/>
      <c r="AV600" s="16"/>
      <c r="AW600" s="16"/>
      <c r="AX600" s="16"/>
      <c r="AY600" s="16"/>
      <c r="AZ600" s="16"/>
      <c r="BA600" s="16"/>
      <c r="BB600" s="16"/>
      <c r="BC600" s="16"/>
      <c r="BD600" s="16"/>
      <c r="BE600" s="16"/>
      <c r="BF600" s="16"/>
      <c r="BG600" s="16"/>
      <c r="BH600" s="16"/>
      <c r="BI600" s="16"/>
      <c r="BJ600" s="16"/>
      <c r="BK600" s="16"/>
      <c r="BL600" s="16"/>
      <c r="BM600" s="16"/>
      <c r="BN600" s="16"/>
      <c r="BO600" s="16"/>
      <c r="BP600" s="16"/>
      <c r="BQ600" s="16"/>
      <c r="BR600" s="16"/>
      <c r="BS600" s="16"/>
      <c r="BT600" s="16"/>
      <c r="BU600" s="16"/>
      <c r="BV600" s="16"/>
      <c r="BW600" s="16"/>
      <c r="BX600" s="16"/>
      <c r="BY600" s="16"/>
      <c r="BZ600" s="16"/>
      <c r="CA600" s="16"/>
      <c r="CB600" s="16"/>
      <c r="CC600" s="16"/>
      <c r="CD600" s="16"/>
      <c r="CE600" s="16"/>
      <c r="CF600" s="16"/>
      <c r="CG600" s="16"/>
      <c r="CH600" s="16"/>
    </row>
    <row r="601" spans="1:86">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Z601" s="18"/>
      <c r="AA601" s="18"/>
      <c r="AB601" s="18"/>
      <c r="AC601" s="18"/>
      <c r="AD601" s="18"/>
      <c r="AE601" s="18"/>
      <c r="AF601" s="18"/>
      <c r="AG601" s="18"/>
      <c r="AH601" s="18"/>
      <c r="AI601" s="18"/>
      <c r="AJ601" s="18"/>
      <c r="AK601" s="18"/>
      <c r="AL601" s="18"/>
      <c r="AM601" s="16"/>
      <c r="AN601" s="16"/>
      <c r="AO601" s="16"/>
      <c r="AP601" s="16"/>
      <c r="AQ601" s="16"/>
      <c r="AR601" s="16"/>
      <c r="AS601" s="16"/>
      <c r="AT601" s="16"/>
      <c r="AU601" s="16"/>
      <c r="AV601" s="16"/>
      <c r="AW601" s="16"/>
      <c r="AX601" s="16"/>
      <c r="AY601" s="16"/>
      <c r="AZ601" s="16"/>
      <c r="BA601" s="16"/>
      <c r="BB601" s="16"/>
      <c r="BC601" s="16"/>
      <c r="BD601" s="16"/>
      <c r="BE601" s="16"/>
      <c r="BF601" s="16"/>
      <c r="BG601" s="16"/>
      <c r="BH601" s="16"/>
      <c r="BI601" s="16"/>
      <c r="BJ601" s="16"/>
      <c r="BK601" s="16"/>
      <c r="BL601" s="16"/>
      <c r="BM601" s="16"/>
      <c r="BN601" s="16"/>
      <c r="BO601" s="16"/>
      <c r="BP601" s="16"/>
      <c r="BQ601" s="16"/>
      <c r="BR601" s="16"/>
      <c r="BS601" s="16"/>
      <c r="BT601" s="16"/>
      <c r="BU601" s="16"/>
      <c r="BV601" s="16"/>
      <c r="BW601" s="16"/>
      <c r="BX601" s="16"/>
      <c r="BY601" s="16"/>
      <c r="BZ601" s="16"/>
      <c r="CA601" s="16"/>
      <c r="CB601" s="16"/>
      <c r="CC601" s="16"/>
      <c r="CD601" s="16"/>
      <c r="CE601" s="16"/>
      <c r="CF601" s="16"/>
      <c r="CG601" s="16"/>
      <c r="CH601" s="16"/>
    </row>
    <row r="602" spans="1:86">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Z602" s="18"/>
      <c r="AA602" s="18"/>
      <c r="AB602" s="18"/>
      <c r="AC602" s="18"/>
      <c r="AD602" s="18"/>
      <c r="AE602" s="18"/>
      <c r="AF602" s="18"/>
      <c r="AG602" s="18"/>
      <c r="AH602" s="18"/>
      <c r="AI602" s="18"/>
      <c r="AJ602" s="18"/>
      <c r="AK602" s="18"/>
      <c r="AL602" s="18"/>
      <c r="AM602" s="16"/>
      <c r="AN602" s="16"/>
      <c r="AO602" s="16"/>
      <c r="AP602" s="16"/>
      <c r="AQ602" s="16"/>
      <c r="AR602" s="16"/>
      <c r="AS602" s="16"/>
      <c r="AT602" s="16"/>
      <c r="AU602" s="16"/>
      <c r="AV602" s="16"/>
      <c r="AW602" s="16"/>
      <c r="AX602" s="16"/>
      <c r="AY602" s="16"/>
      <c r="AZ602" s="16"/>
      <c r="BA602" s="16"/>
      <c r="BB602" s="16"/>
      <c r="BC602" s="16"/>
      <c r="BD602" s="16"/>
      <c r="BE602" s="16"/>
      <c r="BF602" s="16"/>
      <c r="BG602" s="16"/>
      <c r="BH602" s="16"/>
      <c r="BI602" s="16"/>
      <c r="BJ602" s="16"/>
      <c r="BK602" s="16"/>
      <c r="BL602" s="16"/>
      <c r="BM602" s="16"/>
      <c r="BN602" s="16"/>
      <c r="BO602" s="16"/>
      <c r="BP602" s="16"/>
      <c r="BQ602" s="16"/>
      <c r="BR602" s="16"/>
      <c r="BS602" s="16"/>
      <c r="BT602" s="16"/>
      <c r="BU602" s="16"/>
      <c r="BV602" s="16"/>
      <c r="BW602" s="16"/>
      <c r="BX602" s="16"/>
      <c r="BY602" s="16"/>
      <c r="BZ602" s="16"/>
      <c r="CA602" s="16"/>
      <c r="CB602" s="16"/>
      <c r="CC602" s="16"/>
      <c r="CD602" s="16"/>
      <c r="CE602" s="16"/>
      <c r="CF602" s="16"/>
      <c r="CG602" s="16"/>
      <c r="CH602" s="16"/>
    </row>
    <row r="603" spans="1:86">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Z603" s="18"/>
      <c r="AA603" s="18"/>
      <c r="AB603" s="18"/>
      <c r="AC603" s="18"/>
      <c r="AD603" s="18"/>
      <c r="AE603" s="18"/>
      <c r="AF603" s="18"/>
      <c r="AG603" s="18"/>
      <c r="AH603" s="18"/>
      <c r="AI603" s="18"/>
      <c r="AJ603" s="18"/>
      <c r="AK603" s="18"/>
      <c r="AL603" s="18"/>
      <c r="AM603" s="16"/>
      <c r="AN603" s="16"/>
      <c r="AO603" s="16"/>
      <c r="AP603" s="16"/>
      <c r="AQ603" s="16"/>
      <c r="AR603" s="16"/>
      <c r="AS603" s="16"/>
      <c r="AT603" s="16"/>
      <c r="AU603" s="16"/>
      <c r="AV603" s="16"/>
      <c r="AW603" s="16"/>
      <c r="AX603" s="16"/>
      <c r="AY603" s="16"/>
      <c r="AZ603" s="16"/>
      <c r="BA603" s="16"/>
      <c r="BB603" s="16"/>
      <c r="BC603" s="16"/>
      <c r="BD603" s="16"/>
      <c r="BE603" s="16"/>
      <c r="BF603" s="16"/>
      <c r="BG603" s="16"/>
      <c r="BH603" s="16"/>
      <c r="BI603" s="16"/>
      <c r="BJ603" s="16"/>
      <c r="BK603" s="16"/>
      <c r="BL603" s="16"/>
      <c r="BM603" s="16"/>
      <c r="BN603" s="16"/>
      <c r="BO603" s="16"/>
      <c r="BP603" s="16"/>
      <c r="BQ603" s="16"/>
      <c r="BR603" s="16"/>
      <c r="BS603" s="16"/>
      <c r="BT603" s="16"/>
      <c r="BU603" s="16"/>
      <c r="BV603" s="16"/>
      <c r="BW603" s="16"/>
      <c r="BX603" s="16"/>
      <c r="BY603" s="16"/>
      <c r="BZ603" s="16"/>
      <c r="CA603" s="16"/>
      <c r="CB603" s="16"/>
      <c r="CC603" s="16"/>
      <c r="CD603" s="16"/>
      <c r="CE603" s="16"/>
      <c r="CF603" s="16"/>
      <c r="CG603" s="16"/>
      <c r="CH603" s="16"/>
    </row>
    <row r="604" spans="1:86">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Z604" s="18"/>
      <c r="AA604" s="18"/>
      <c r="AB604" s="18"/>
      <c r="AC604" s="18"/>
      <c r="AD604" s="18"/>
      <c r="AE604" s="18"/>
      <c r="AF604" s="18"/>
      <c r="AG604" s="18"/>
      <c r="AH604" s="18"/>
      <c r="AI604" s="18"/>
      <c r="AJ604" s="18"/>
      <c r="AK604" s="18"/>
      <c r="AL604" s="18"/>
      <c r="AM604" s="16"/>
      <c r="AN604" s="16"/>
      <c r="AO604" s="16"/>
      <c r="AP604" s="16"/>
      <c r="AQ604" s="16"/>
      <c r="AR604" s="16"/>
      <c r="AS604" s="16"/>
      <c r="AT604" s="16"/>
      <c r="AU604" s="16"/>
      <c r="AV604" s="16"/>
      <c r="AW604" s="16"/>
      <c r="AX604" s="16"/>
      <c r="AY604" s="16"/>
      <c r="AZ604" s="16"/>
      <c r="BA604" s="16"/>
      <c r="BB604" s="16"/>
      <c r="BC604" s="16"/>
      <c r="BD604" s="16"/>
      <c r="BE604" s="16"/>
      <c r="BF604" s="16"/>
      <c r="BG604" s="16"/>
      <c r="BH604" s="16"/>
      <c r="BI604" s="16"/>
      <c r="BJ604" s="16"/>
      <c r="BK604" s="16"/>
      <c r="BL604" s="16"/>
      <c r="BM604" s="16"/>
      <c r="BN604" s="16"/>
      <c r="BO604" s="16"/>
      <c r="BP604" s="16"/>
      <c r="BQ604" s="16"/>
      <c r="BR604" s="16"/>
      <c r="BS604" s="16"/>
      <c r="BT604" s="16"/>
      <c r="BU604" s="16"/>
      <c r="BV604" s="16"/>
      <c r="BW604" s="16"/>
      <c r="BX604" s="16"/>
      <c r="BY604" s="16"/>
      <c r="BZ604" s="16"/>
      <c r="CA604" s="16"/>
      <c r="CB604" s="16"/>
      <c r="CC604" s="16"/>
      <c r="CD604" s="16"/>
      <c r="CE604" s="16"/>
      <c r="CF604" s="16"/>
      <c r="CG604" s="16"/>
      <c r="CH604" s="16"/>
    </row>
    <row r="605" spans="1:86">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Z605" s="18"/>
      <c r="AA605" s="18"/>
      <c r="AB605" s="18"/>
      <c r="AC605" s="18"/>
      <c r="AD605" s="18"/>
      <c r="AE605" s="18"/>
      <c r="AF605" s="18"/>
      <c r="AG605" s="18"/>
      <c r="AH605" s="18"/>
      <c r="AI605" s="18"/>
      <c r="AJ605" s="18"/>
      <c r="AK605" s="18"/>
      <c r="AL605" s="18"/>
      <c r="AM605" s="16"/>
      <c r="AN605" s="16"/>
      <c r="AO605" s="16"/>
      <c r="AP605" s="16"/>
      <c r="AQ605" s="16"/>
      <c r="AR605" s="16"/>
      <c r="AS605" s="16"/>
      <c r="AT605" s="16"/>
      <c r="AU605" s="16"/>
      <c r="AV605" s="16"/>
      <c r="AW605" s="16"/>
      <c r="AX605" s="16"/>
      <c r="AY605" s="16"/>
      <c r="AZ605" s="16"/>
      <c r="BA605" s="16"/>
      <c r="BB605" s="16"/>
      <c r="BC605" s="16"/>
      <c r="BD605" s="16"/>
      <c r="BE605" s="16"/>
      <c r="BF605" s="16"/>
      <c r="BG605" s="16"/>
      <c r="BH605" s="16"/>
      <c r="BI605" s="16"/>
      <c r="BJ605" s="16"/>
      <c r="BK605" s="16"/>
      <c r="BL605" s="16"/>
      <c r="BM605" s="16"/>
      <c r="BN605" s="16"/>
      <c r="BO605" s="16"/>
      <c r="BP605" s="16"/>
      <c r="BQ605" s="16"/>
      <c r="BR605" s="16"/>
      <c r="BS605" s="16"/>
      <c r="BT605" s="16"/>
      <c r="BU605" s="16"/>
      <c r="BV605" s="16"/>
      <c r="BW605" s="16"/>
      <c r="BX605" s="16"/>
      <c r="BY605" s="16"/>
      <c r="BZ605" s="16"/>
      <c r="CA605" s="16"/>
      <c r="CB605" s="16"/>
      <c r="CC605" s="16"/>
      <c r="CD605" s="16"/>
      <c r="CE605" s="16"/>
      <c r="CF605" s="16"/>
      <c r="CG605" s="16"/>
      <c r="CH605" s="16"/>
    </row>
    <row r="606" spans="1:8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Z606" s="18"/>
      <c r="AA606" s="18"/>
      <c r="AB606" s="18"/>
      <c r="AC606" s="18"/>
      <c r="AD606" s="18"/>
      <c r="AE606" s="18"/>
      <c r="AF606" s="18"/>
      <c r="AG606" s="18"/>
      <c r="AH606" s="18"/>
      <c r="AI606" s="18"/>
      <c r="AJ606" s="18"/>
      <c r="AK606" s="18"/>
      <c r="AL606" s="18"/>
      <c r="AM606" s="16"/>
      <c r="AN606" s="16"/>
      <c r="AO606" s="16"/>
      <c r="AP606" s="16"/>
      <c r="AQ606" s="16"/>
      <c r="AR606" s="16"/>
      <c r="AS606" s="16"/>
      <c r="AT606" s="16"/>
      <c r="AU606" s="16"/>
      <c r="AV606" s="16"/>
      <c r="AW606" s="16"/>
      <c r="AX606" s="16"/>
      <c r="AY606" s="16"/>
      <c r="AZ606" s="16"/>
      <c r="BA606" s="16"/>
      <c r="BB606" s="16"/>
      <c r="BC606" s="16"/>
      <c r="BD606" s="16"/>
      <c r="BE606" s="16"/>
      <c r="BF606" s="16"/>
      <c r="BG606" s="16"/>
      <c r="BH606" s="16"/>
      <c r="BI606" s="16"/>
      <c r="BJ606" s="16"/>
      <c r="BK606" s="16"/>
      <c r="BL606" s="16"/>
      <c r="BM606" s="16"/>
      <c r="BN606" s="16"/>
      <c r="BO606" s="16"/>
      <c r="BP606" s="16"/>
      <c r="BQ606" s="16"/>
      <c r="BR606" s="16"/>
      <c r="BS606" s="16"/>
      <c r="BT606" s="16"/>
      <c r="BU606" s="16"/>
      <c r="BV606" s="16"/>
      <c r="BW606" s="16"/>
      <c r="BX606" s="16"/>
      <c r="BY606" s="16"/>
      <c r="BZ606" s="16"/>
      <c r="CA606" s="16"/>
      <c r="CB606" s="16"/>
      <c r="CC606" s="16"/>
      <c r="CD606" s="16"/>
      <c r="CE606" s="16"/>
      <c r="CF606" s="16"/>
      <c r="CG606" s="16"/>
      <c r="CH606" s="16"/>
    </row>
    <row r="607" spans="1:86">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Z607" s="18"/>
      <c r="AA607" s="18"/>
      <c r="AB607" s="18"/>
      <c r="AC607" s="18"/>
      <c r="AD607" s="18"/>
      <c r="AE607" s="18"/>
      <c r="AF607" s="18"/>
      <c r="AG607" s="18"/>
      <c r="AH607" s="18"/>
      <c r="AI607" s="18"/>
      <c r="AJ607" s="18"/>
      <c r="AK607" s="18"/>
      <c r="AL607" s="18"/>
      <c r="AM607" s="16"/>
      <c r="AN607" s="16"/>
      <c r="AO607" s="16"/>
      <c r="AP607" s="16"/>
      <c r="AQ607" s="16"/>
      <c r="AR607" s="16"/>
      <c r="AS607" s="16"/>
      <c r="AT607" s="16"/>
      <c r="AU607" s="16"/>
      <c r="AV607" s="16"/>
      <c r="AW607" s="16"/>
      <c r="AX607" s="16"/>
      <c r="AY607" s="16"/>
      <c r="AZ607" s="16"/>
      <c r="BA607" s="16"/>
      <c r="BB607" s="16"/>
      <c r="BC607" s="16"/>
      <c r="BD607" s="16"/>
      <c r="BE607" s="16"/>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6"/>
      <c r="CD607" s="16"/>
      <c r="CE607" s="16"/>
      <c r="CF607" s="16"/>
      <c r="CG607" s="16"/>
      <c r="CH607" s="16"/>
    </row>
    <row r="608" spans="1:86">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Z608" s="18"/>
      <c r="AA608" s="18"/>
      <c r="AB608" s="18"/>
      <c r="AC608" s="18"/>
      <c r="AD608" s="18"/>
      <c r="AE608" s="18"/>
      <c r="AF608" s="18"/>
      <c r="AG608" s="18"/>
      <c r="AH608" s="18"/>
      <c r="AI608" s="18"/>
      <c r="AJ608" s="18"/>
      <c r="AK608" s="18"/>
      <c r="AL608" s="18"/>
      <c r="AM608" s="16"/>
      <c r="AN608" s="16"/>
      <c r="AO608" s="16"/>
      <c r="AP608" s="16"/>
      <c r="AQ608" s="16"/>
      <c r="AR608" s="16"/>
      <c r="AS608" s="16"/>
      <c r="AT608" s="16"/>
      <c r="AU608" s="16"/>
      <c r="AV608" s="16"/>
      <c r="AW608" s="16"/>
      <c r="AX608" s="16"/>
      <c r="AY608" s="16"/>
      <c r="AZ608" s="16"/>
      <c r="BA608" s="16"/>
      <c r="BB608" s="16"/>
      <c r="BC608" s="16"/>
      <c r="BD608" s="16"/>
      <c r="BE608" s="16"/>
      <c r="BF608" s="16"/>
      <c r="BG608" s="16"/>
      <c r="BH608" s="16"/>
      <c r="BI608" s="16"/>
      <c r="BJ608" s="16"/>
      <c r="BK608" s="16"/>
      <c r="BL608" s="16"/>
      <c r="BM608" s="16"/>
      <c r="BN608" s="16"/>
      <c r="BO608" s="16"/>
      <c r="BP608" s="16"/>
      <c r="BQ608" s="16"/>
      <c r="BR608" s="16"/>
      <c r="BS608" s="16"/>
      <c r="BT608" s="16"/>
      <c r="BU608" s="16"/>
      <c r="BV608" s="16"/>
      <c r="BW608" s="16"/>
      <c r="BX608" s="16"/>
      <c r="BY608" s="16"/>
      <c r="BZ608" s="16"/>
      <c r="CA608" s="16"/>
      <c r="CB608" s="16"/>
      <c r="CC608" s="16"/>
      <c r="CD608" s="16"/>
      <c r="CE608" s="16"/>
      <c r="CF608" s="16"/>
      <c r="CG608" s="16"/>
      <c r="CH608" s="16"/>
    </row>
    <row r="609" spans="1:86">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Z609" s="18"/>
      <c r="AA609" s="18"/>
      <c r="AB609" s="18"/>
      <c r="AC609" s="18"/>
      <c r="AD609" s="18"/>
      <c r="AE609" s="18"/>
      <c r="AF609" s="18"/>
      <c r="AG609" s="18"/>
      <c r="AH609" s="18"/>
      <c r="AI609" s="18"/>
      <c r="AJ609" s="18"/>
      <c r="AK609" s="18"/>
      <c r="AL609" s="18"/>
      <c r="AM609" s="16"/>
      <c r="AN609" s="16"/>
      <c r="AO609" s="16"/>
      <c r="AP609" s="16"/>
      <c r="AQ609" s="16"/>
      <c r="AR609" s="16"/>
      <c r="AS609" s="16"/>
      <c r="AT609" s="16"/>
      <c r="AU609" s="16"/>
      <c r="AV609" s="16"/>
      <c r="AW609" s="16"/>
      <c r="AX609" s="16"/>
      <c r="AY609" s="16"/>
      <c r="AZ609" s="16"/>
      <c r="BA609" s="16"/>
      <c r="BB609" s="16"/>
      <c r="BC609" s="16"/>
      <c r="BD609" s="16"/>
      <c r="BE609" s="16"/>
      <c r="BF609" s="16"/>
      <c r="BG609" s="16"/>
      <c r="BH609" s="16"/>
      <c r="BI609" s="16"/>
      <c r="BJ609" s="16"/>
      <c r="BK609" s="16"/>
      <c r="BL609" s="16"/>
      <c r="BM609" s="16"/>
      <c r="BN609" s="16"/>
      <c r="BO609" s="16"/>
      <c r="BP609" s="16"/>
      <c r="BQ609" s="16"/>
      <c r="BR609" s="16"/>
      <c r="BS609" s="16"/>
      <c r="BT609" s="16"/>
      <c r="BU609" s="16"/>
      <c r="BV609" s="16"/>
      <c r="BW609" s="16"/>
      <c r="BX609" s="16"/>
      <c r="BY609" s="16"/>
      <c r="BZ609" s="16"/>
      <c r="CA609" s="16"/>
      <c r="CB609" s="16"/>
      <c r="CC609" s="16"/>
      <c r="CD609" s="16"/>
      <c r="CE609" s="16"/>
      <c r="CF609" s="16"/>
      <c r="CG609" s="16"/>
      <c r="CH609" s="16"/>
    </row>
    <row r="610" spans="1:86">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Z610" s="18"/>
      <c r="AA610" s="18"/>
      <c r="AB610" s="18"/>
      <c r="AC610" s="18"/>
      <c r="AD610" s="18"/>
      <c r="AE610" s="18"/>
      <c r="AF610" s="18"/>
      <c r="AG610" s="18"/>
      <c r="AH610" s="18"/>
      <c r="AI610" s="18"/>
      <c r="AJ610" s="18"/>
      <c r="AK610" s="18"/>
      <c r="AL610" s="18"/>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6"/>
      <c r="CD610" s="16"/>
      <c r="CE610" s="16"/>
      <c r="CF610" s="16"/>
      <c r="CG610" s="16"/>
      <c r="CH610" s="16"/>
    </row>
    <row r="611" spans="1:86">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Z611" s="18"/>
      <c r="AA611" s="18"/>
      <c r="AB611" s="18"/>
      <c r="AC611" s="18"/>
      <c r="AD611" s="18"/>
      <c r="AE611" s="18"/>
      <c r="AF611" s="18"/>
      <c r="AG611" s="18"/>
      <c r="AH611" s="18"/>
      <c r="AI611" s="18"/>
      <c r="AJ611" s="18"/>
      <c r="AK611" s="18"/>
      <c r="AL611" s="18"/>
      <c r="AM611" s="16"/>
      <c r="AN611" s="16"/>
      <c r="AO611" s="16"/>
      <c r="AP611" s="16"/>
      <c r="AQ611" s="16"/>
      <c r="AR611" s="16"/>
      <c r="AS611" s="16"/>
      <c r="AT611" s="16"/>
      <c r="AU611" s="16"/>
      <c r="AV611" s="16"/>
      <c r="AW611" s="16"/>
      <c r="AX611" s="16"/>
      <c r="AY611" s="16"/>
      <c r="AZ611" s="16"/>
      <c r="BA611" s="16"/>
      <c r="BB611" s="16"/>
      <c r="BC611" s="16"/>
      <c r="BD611" s="16"/>
      <c r="BE611" s="16"/>
      <c r="BF611" s="16"/>
      <c r="BG611" s="16"/>
      <c r="BH611" s="16"/>
      <c r="BI611" s="16"/>
      <c r="BJ611" s="16"/>
      <c r="BK611" s="16"/>
      <c r="BL611" s="16"/>
      <c r="BM611" s="16"/>
      <c r="BN611" s="16"/>
      <c r="BO611" s="16"/>
      <c r="BP611" s="16"/>
      <c r="BQ611" s="16"/>
      <c r="BR611" s="16"/>
      <c r="BS611" s="16"/>
      <c r="BT611" s="16"/>
      <c r="BU611" s="16"/>
      <c r="BV611" s="16"/>
      <c r="BW611" s="16"/>
      <c r="BX611" s="16"/>
      <c r="BY611" s="16"/>
      <c r="BZ611" s="16"/>
      <c r="CA611" s="16"/>
      <c r="CB611" s="16"/>
      <c r="CC611" s="16"/>
      <c r="CD611" s="16"/>
      <c r="CE611" s="16"/>
      <c r="CF611" s="16"/>
      <c r="CG611" s="16"/>
      <c r="CH611" s="16"/>
    </row>
    <row r="612" spans="1:86">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Z612" s="18"/>
      <c r="AA612" s="18"/>
      <c r="AB612" s="18"/>
      <c r="AC612" s="18"/>
      <c r="AD612" s="18"/>
      <c r="AE612" s="18"/>
      <c r="AF612" s="18"/>
      <c r="AG612" s="18"/>
      <c r="AH612" s="18"/>
      <c r="AI612" s="18"/>
      <c r="AJ612" s="18"/>
      <c r="AK612" s="18"/>
      <c r="AL612" s="18"/>
      <c r="AM612" s="16"/>
      <c r="AN612" s="16"/>
      <c r="AO612" s="16"/>
      <c r="AP612" s="16"/>
      <c r="AQ612" s="16"/>
      <c r="AR612" s="16"/>
      <c r="AS612" s="16"/>
      <c r="AT612" s="16"/>
      <c r="AU612" s="16"/>
      <c r="AV612" s="16"/>
      <c r="AW612" s="16"/>
      <c r="AX612" s="16"/>
      <c r="AY612" s="16"/>
      <c r="AZ612" s="16"/>
      <c r="BA612" s="16"/>
      <c r="BB612" s="16"/>
      <c r="BC612" s="16"/>
      <c r="BD612" s="16"/>
      <c r="BE612" s="16"/>
      <c r="BF612" s="16"/>
      <c r="BG612" s="16"/>
      <c r="BH612" s="16"/>
      <c r="BI612" s="16"/>
      <c r="BJ612" s="16"/>
      <c r="BK612" s="16"/>
      <c r="BL612" s="16"/>
      <c r="BM612" s="16"/>
      <c r="BN612" s="16"/>
      <c r="BO612" s="16"/>
      <c r="BP612" s="16"/>
      <c r="BQ612" s="16"/>
      <c r="BR612" s="16"/>
      <c r="BS612" s="16"/>
      <c r="BT612" s="16"/>
      <c r="BU612" s="16"/>
      <c r="BV612" s="16"/>
      <c r="BW612" s="16"/>
      <c r="BX612" s="16"/>
      <c r="BY612" s="16"/>
      <c r="BZ612" s="16"/>
      <c r="CA612" s="16"/>
      <c r="CB612" s="16"/>
      <c r="CC612" s="16"/>
      <c r="CD612" s="16"/>
      <c r="CE612" s="16"/>
      <c r="CF612" s="16"/>
      <c r="CG612" s="16"/>
      <c r="CH612" s="16"/>
    </row>
    <row r="613" spans="1:86">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Z613" s="18"/>
      <c r="AA613" s="18"/>
      <c r="AB613" s="18"/>
      <c r="AC613" s="18"/>
      <c r="AD613" s="18"/>
      <c r="AE613" s="18"/>
      <c r="AF613" s="18"/>
      <c r="AG613" s="18"/>
      <c r="AH613" s="18"/>
      <c r="AI613" s="18"/>
      <c r="AJ613" s="18"/>
      <c r="AK613" s="18"/>
      <c r="AL613" s="18"/>
      <c r="AM613" s="16"/>
      <c r="AN613" s="16"/>
      <c r="AO613" s="16"/>
      <c r="AP613" s="16"/>
      <c r="AQ613" s="16"/>
      <c r="AR613" s="16"/>
      <c r="AS613" s="16"/>
      <c r="AT613" s="16"/>
      <c r="AU613" s="16"/>
      <c r="AV613" s="16"/>
      <c r="AW613" s="16"/>
      <c r="AX613" s="16"/>
      <c r="AY613" s="16"/>
      <c r="AZ613" s="16"/>
      <c r="BA613" s="16"/>
      <c r="BB613" s="16"/>
      <c r="BC613" s="16"/>
      <c r="BD613" s="16"/>
      <c r="BE613" s="16"/>
      <c r="BF613" s="16"/>
      <c r="BG613" s="16"/>
      <c r="BH613" s="16"/>
      <c r="BI613" s="16"/>
      <c r="BJ613" s="16"/>
      <c r="BK613" s="16"/>
      <c r="BL613" s="16"/>
      <c r="BM613" s="16"/>
      <c r="BN613" s="16"/>
      <c r="BO613" s="16"/>
      <c r="BP613" s="16"/>
      <c r="BQ613" s="16"/>
      <c r="BR613" s="16"/>
      <c r="BS613" s="16"/>
      <c r="BT613" s="16"/>
      <c r="BU613" s="16"/>
      <c r="BV613" s="16"/>
      <c r="BW613" s="16"/>
      <c r="BX613" s="16"/>
      <c r="BY613" s="16"/>
      <c r="BZ613" s="16"/>
      <c r="CA613" s="16"/>
      <c r="CB613" s="16"/>
      <c r="CC613" s="16"/>
      <c r="CD613" s="16"/>
      <c r="CE613" s="16"/>
      <c r="CF613" s="16"/>
      <c r="CG613" s="16"/>
      <c r="CH613" s="16"/>
    </row>
    <row r="614" spans="1:86">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Z614" s="18"/>
      <c r="AA614" s="18"/>
      <c r="AB614" s="18"/>
      <c r="AC614" s="18"/>
      <c r="AD614" s="18"/>
      <c r="AE614" s="18"/>
      <c r="AF614" s="18"/>
      <c r="AG614" s="18"/>
      <c r="AH614" s="18"/>
      <c r="AI614" s="18"/>
      <c r="AJ614" s="18"/>
      <c r="AK614" s="18"/>
      <c r="AL614" s="18"/>
      <c r="AM614" s="16"/>
      <c r="AN614" s="16"/>
      <c r="AO614" s="16"/>
      <c r="AP614" s="16"/>
      <c r="AQ614" s="16"/>
      <c r="AR614" s="16"/>
      <c r="AS614" s="16"/>
      <c r="AT614" s="16"/>
      <c r="AU614" s="16"/>
      <c r="AV614" s="16"/>
      <c r="AW614" s="16"/>
      <c r="AX614" s="16"/>
      <c r="AY614" s="16"/>
      <c r="AZ614" s="16"/>
      <c r="BA614" s="16"/>
      <c r="BB614" s="16"/>
      <c r="BC614" s="16"/>
      <c r="BD614" s="16"/>
      <c r="BE614" s="16"/>
      <c r="BF614" s="16"/>
      <c r="BG614" s="16"/>
      <c r="BH614" s="16"/>
      <c r="BI614" s="16"/>
      <c r="BJ614" s="16"/>
      <c r="BK614" s="16"/>
      <c r="BL614" s="16"/>
      <c r="BM614" s="16"/>
      <c r="BN614" s="16"/>
      <c r="BO614" s="16"/>
      <c r="BP614" s="16"/>
      <c r="BQ614" s="16"/>
      <c r="BR614" s="16"/>
      <c r="BS614" s="16"/>
      <c r="BT614" s="16"/>
      <c r="BU614" s="16"/>
      <c r="BV614" s="16"/>
      <c r="BW614" s="16"/>
      <c r="BX614" s="16"/>
      <c r="BY614" s="16"/>
      <c r="BZ614" s="16"/>
      <c r="CA614" s="16"/>
      <c r="CB614" s="16"/>
      <c r="CC614" s="16"/>
      <c r="CD614" s="16"/>
      <c r="CE614" s="16"/>
      <c r="CF614" s="16"/>
      <c r="CG614" s="16"/>
      <c r="CH614" s="16"/>
    </row>
    <row r="615" spans="1:86">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Z615" s="18"/>
      <c r="AA615" s="18"/>
      <c r="AB615" s="18"/>
      <c r="AC615" s="18"/>
      <c r="AD615" s="18"/>
      <c r="AE615" s="18"/>
      <c r="AF615" s="18"/>
      <c r="AG615" s="18"/>
      <c r="AH615" s="18"/>
      <c r="AI615" s="18"/>
      <c r="AJ615" s="18"/>
      <c r="AK615" s="18"/>
      <c r="AL615" s="18"/>
      <c r="AM615" s="16"/>
      <c r="AN615" s="16"/>
      <c r="AO615" s="16"/>
      <c r="AP615" s="16"/>
      <c r="AQ615" s="16"/>
      <c r="AR615" s="16"/>
      <c r="AS615" s="16"/>
      <c r="AT615" s="16"/>
      <c r="AU615" s="16"/>
      <c r="AV615" s="16"/>
      <c r="AW615" s="16"/>
      <c r="AX615" s="16"/>
      <c r="AY615" s="16"/>
      <c r="AZ615" s="16"/>
      <c r="BA615" s="16"/>
      <c r="BB615" s="16"/>
      <c r="BC615" s="16"/>
      <c r="BD615" s="16"/>
      <c r="BE615" s="16"/>
      <c r="BF615" s="16"/>
      <c r="BG615" s="16"/>
      <c r="BH615" s="16"/>
      <c r="BI615" s="16"/>
      <c r="BJ615" s="16"/>
      <c r="BK615" s="16"/>
      <c r="BL615" s="16"/>
      <c r="BM615" s="16"/>
      <c r="BN615" s="16"/>
      <c r="BO615" s="16"/>
      <c r="BP615" s="16"/>
      <c r="BQ615" s="16"/>
      <c r="BR615" s="16"/>
      <c r="BS615" s="16"/>
      <c r="BT615" s="16"/>
      <c r="BU615" s="16"/>
      <c r="BV615" s="16"/>
      <c r="BW615" s="16"/>
      <c r="BX615" s="16"/>
      <c r="BY615" s="16"/>
      <c r="BZ615" s="16"/>
      <c r="CA615" s="16"/>
      <c r="CB615" s="16"/>
      <c r="CC615" s="16"/>
      <c r="CD615" s="16"/>
      <c r="CE615" s="16"/>
      <c r="CF615" s="16"/>
      <c r="CG615" s="16"/>
      <c r="CH615" s="16"/>
    </row>
    <row r="616" spans="1:8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Z616" s="18"/>
      <c r="AA616" s="18"/>
      <c r="AB616" s="18"/>
      <c r="AC616" s="18"/>
      <c r="AD616" s="18"/>
      <c r="AE616" s="18"/>
      <c r="AF616" s="18"/>
      <c r="AG616" s="18"/>
      <c r="AH616" s="18"/>
      <c r="AI616" s="18"/>
      <c r="AJ616" s="18"/>
      <c r="AK616" s="18"/>
      <c r="AL616" s="18"/>
      <c r="AM616" s="16"/>
      <c r="AN616" s="16"/>
      <c r="AO616" s="16"/>
      <c r="AP616" s="16"/>
      <c r="AQ616" s="16"/>
      <c r="AR616" s="16"/>
      <c r="AS616" s="16"/>
      <c r="AT616" s="16"/>
      <c r="AU616" s="16"/>
      <c r="AV616" s="16"/>
      <c r="AW616" s="16"/>
      <c r="AX616" s="16"/>
      <c r="AY616" s="16"/>
      <c r="AZ616" s="16"/>
      <c r="BA616" s="16"/>
      <c r="BB616" s="16"/>
      <c r="BC616" s="16"/>
      <c r="BD616" s="16"/>
      <c r="BE616" s="16"/>
      <c r="BF616" s="16"/>
      <c r="BG616" s="16"/>
      <c r="BH616" s="16"/>
      <c r="BI616" s="16"/>
      <c r="BJ616" s="16"/>
      <c r="BK616" s="16"/>
      <c r="BL616" s="16"/>
      <c r="BM616" s="16"/>
      <c r="BN616" s="16"/>
      <c r="BO616" s="16"/>
      <c r="BP616" s="16"/>
      <c r="BQ616" s="16"/>
      <c r="BR616" s="16"/>
      <c r="BS616" s="16"/>
      <c r="BT616" s="16"/>
      <c r="BU616" s="16"/>
      <c r="BV616" s="16"/>
      <c r="BW616" s="16"/>
      <c r="BX616" s="16"/>
      <c r="BY616" s="16"/>
      <c r="BZ616" s="16"/>
      <c r="CA616" s="16"/>
      <c r="CB616" s="16"/>
      <c r="CC616" s="16"/>
      <c r="CD616" s="16"/>
      <c r="CE616" s="16"/>
      <c r="CF616" s="16"/>
      <c r="CG616" s="16"/>
      <c r="CH616" s="16"/>
    </row>
    <row r="617" spans="1:86">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Z617" s="18"/>
      <c r="AA617" s="18"/>
      <c r="AB617" s="18"/>
      <c r="AC617" s="18"/>
      <c r="AD617" s="18"/>
      <c r="AE617" s="18"/>
      <c r="AF617" s="18"/>
      <c r="AG617" s="18"/>
      <c r="AH617" s="18"/>
      <c r="AI617" s="18"/>
      <c r="AJ617" s="18"/>
      <c r="AK617" s="18"/>
      <c r="AL617" s="18"/>
      <c r="AM617" s="16"/>
      <c r="AN617" s="16"/>
      <c r="AO617" s="16"/>
      <c r="AP617" s="16"/>
      <c r="AQ617" s="16"/>
      <c r="AR617" s="16"/>
      <c r="AS617" s="16"/>
      <c r="AT617" s="16"/>
      <c r="AU617" s="16"/>
      <c r="AV617" s="16"/>
      <c r="AW617" s="16"/>
      <c r="AX617" s="16"/>
      <c r="AY617" s="16"/>
      <c r="AZ617" s="16"/>
      <c r="BA617" s="16"/>
      <c r="BB617" s="16"/>
      <c r="BC617" s="16"/>
      <c r="BD617" s="16"/>
      <c r="BE617" s="16"/>
      <c r="BF617" s="16"/>
      <c r="BG617" s="16"/>
      <c r="BH617" s="16"/>
      <c r="BI617" s="16"/>
      <c r="BJ617" s="16"/>
      <c r="BK617" s="16"/>
      <c r="BL617" s="16"/>
      <c r="BM617" s="16"/>
      <c r="BN617" s="16"/>
      <c r="BO617" s="16"/>
      <c r="BP617" s="16"/>
      <c r="BQ617" s="16"/>
      <c r="BR617" s="16"/>
      <c r="BS617" s="16"/>
      <c r="BT617" s="16"/>
      <c r="BU617" s="16"/>
      <c r="BV617" s="16"/>
      <c r="BW617" s="16"/>
      <c r="BX617" s="16"/>
      <c r="BY617" s="16"/>
      <c r="BZ617" s="16"/>
      <c r="CA617" s="16"/>
      <c r="CB617" s="16"/>
      <c r="CC617" s="16"/>
      <c r="CD617" s="16"/>
      <c r="CE617" s="16"/>
      <c r="CF617" s="16"/>
      <c r="CG617" s="16"/>
      <c r="CH617" s="16"/>
    </row>
    <row r="618" spans="1:86">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Z618" s="18"/>
      <c r="AA618" s="18"/>
      <c r="AB618" s="18"/>
      <c r="AC618" s="18"/>
      <c r="AD618" s="18"/>
      <c r="AE618" s="18"/>
      <c r="AF618" s="18"/>
      <c r="AG618" s="18"/>
      <c r="AH618" s="18"/>
      <c r="AI618" s="18"/>
      <c r="AJ618" s="18"/>
      <c r="AK618" s="18"/>
      <c r="AL618" s="18"/>
      <c r="AM618" s="16"/>
      <c r="AN618" s="16"/>
      <c r="AO618" s="16"/>
      <c r="AP618" s="16"/>
      <c r="AQ618" s="16"/>
      <c r="AR618" s="16"/>
      <c r="AS618" s="16"/>
      <c r="AT618" s="16"/>
      <c r="AU618" s="16"/>
      <c r="AV618" s="16"/>
      <c r="AW618" s="16"/>
      <c r="AX618" s="16"/>
      <c r="AY618" s="16"/>
      <c r="AZ618" s="16"/>
      <c r="BA618" s="16"/>
      <c r="BB618" s="16"/>
      <c r="BC618" s="16"/>
      <c r="BD618" s="16"/>
      <c r="BE618" s="16"/>
      <c r="BF618" s="16"/>
      <c r="BG618" s="16"/>
      <c r="BH618" s="16"/>
      <c r="BI618" s="16"/>
      <c r="BJ618" s="16"/>
      <c r="BK618" s="16"/>
      <c r="BL618" s="16"/>
      <c r="BM618" s="16"/>
      <c r="BN618" s="16"/>
      <c r="BO618" s="16"/>
      <c r="BP618" s="16"/>
      <c r="BQ618" s="16"/>
      <c r="BR618" s="16"/>
      <c r="BS618" s="16"/>
      <c r="BT618" s="16"/>
      <c r="BU618" s="16"/>
      <c r="BV618" s="16"/>
      <c r="BW618" s="16"/>
      <c r="BX618" s="16"/>
      <c r="BY618" s="16"/>
      <c r="BZ618" s="16"/>
      <c r="CA618" s="16"/>
      <c r="CB618" s="16"/>
      <c r="CC618" s="16"/>
      <c r="CD618" s="16"/>
      <c r="CE618" s="16"/>
      <c r="CF618" s="16"/>
      <c r="CG618" s="16"/>
      <c r="CH618" s="16"/>
    </row>
    <row r="619" spans="1:86">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Z619" s="18"/>
      <c r="AA619" s="18"/>
      <c r="AB619" s="18"/>
      <c r="AC619" s="18"/>
      <c r="AD619" s="18"/>
      <c r="AE619" s="18"/>
      <c r="AF619" s="18"/>
      <c r="AG619" s="18"/>
      <c r="AH619" s="18"/>
      <c r="AI619" s="18"/>
      <c r="AJ619" s="18"/>
      <c r="AK619" s="18"/>
      <c r="AL619" s="18"/>
      <c r="AM619" s="16"/>
      <c r="AN619" s="16"/>
      <c r="AO619" s="16"/>
      <c r="AP619" s="16"/>
      <c r="AQ619" s="16"/>
      <c r="AR619" s="16"/>
      <c r="AS619" s="16"/>
      <c r="AT619" s="16"/>
      <c r="AU619" s="16"/>
      <c r="AV619" s="16"/>
      <c r="AW619" s="16"/>
      <c r="AX619" s="16"/>
      <c r="AY619" s="16"/>
      <c r="AZ619" s="16"/>
      <c r="BA619" s="16"/>
      <c r="BB619" s="16"/>
      <c r="BC619" s="16"/>
      <c r="BD619" s="16"/>
      <c r="BE619" s="16"/>
      <c r="BF619" s="16"/>
      <c r="BG619" s="16"/>
      <c r="BH619" s="16"/>
      <c r="BI619" s="16"/>
      <c r="BJ619" s="16"/>
      <c r="BK619" s="16"/>
      <c r="BL619" s="16"/>
      <c r="BM619" s="16"/>
      <c r="BN619" s="16"/>
      <c r="BO619" s="16"/>
      <c r="BP619" s="16"/>
      <c r="BQ619" s="16"/>
      <c r="BR619" s="16"/>
      <c r="BS619" s="16"/>
      <c r="BT619" s="16"/>
      <c r="BU619" s="16"/>
      <c r="BV619" s="16"/>
      <c r="BW619" s="16"/>
      <c r="BX619" s="16"/>
      <c r="BY619" s="16"/>
      <c r="BZ619" s="16"/>
      <c r="CA619" s="16"/>
      <c r="CB619" s="16"/>
      <c r="CC619" s="16"/>
      <c r="CD619" s="16"/>
      <c r="CE619" s="16"/>
      <c r="CF619" s="16"/>
      <c r="CG619" s="16"/>
      <c r="CH619" s="16"/>
    </row>
    <row r="620" spans="1:86">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Z620" s="18"/>
      <c r="AA620" s="18"/>
      <c r="AB620" s="18"/>
      <c r="AC620" s="18"/>
      <c r="AD620" s="18"/>
      <c r="AE620" s="18"/>
      <c r="AF620" s="18"/>
      <c r="AG620" s="18"/>
      <c r="AH620" s="18"/>
      <c r="AI620" s="18"/>
      <c r="AJ620" s="18"/>
      <c r="AK620" s="18"/>
      <c r="AL620" s="18"/>
      <c r="AM620" s="16"/>
      <c r="AN620" s="16"/>
      <c r="AO620" s="16"/>
      <c r="AP620" s="16"/>
      <c r="AQ620" s="16"/>
      <c r="AR620" s="16"/>
      <c r="AS620" s="16"/>
      <c r="AT620" s="16"/>
      <c r="AU620" s="16"/>
      <c r="AV620" s="16"/>
      <c r="AW620" s="16"/>
      <c r="AX620" s="16"/>
      <c r="AY620" s="16"/>
      <c r="AZ620" s="16"/>
      <c r="BA620" s="16"/>
      <c r="BB620" s="16"/>
      <c r="BC620" s="16"/>
      <c r="BD620" s="16"/>
      <c r="BE620" s="16"/>
      <c r="BF620" s="16"/>
      <c r="BG620" s="16"/>
      <c r="BH620" s="16"/>
      <c r="BI620" s="16"/>
      <c r="BJ620" s="16"/>
      <c r="BK620" s="16"/>
      <c r="BL620" s="16"/>
      <c r="BM620" s="16"/>
      <c r="BN620" s="16"/>
      <c r="BO620" s="16"/>
      <c r="BP620" s="16"/>
      <c r="BQ620" s="16"/>
      <c r="BR620" s="16"/>
      <c r="BS620" s="16"/>
      <c r="BT620" s="16"/>
      <c r="BU620" s="16"/>
      <c r="BV620" s="16"/>
      <c r="BW620" s="16"/>
      <c r="BX620" s="16"/>
      <c r="BY620" s="16"/>
      <c r="BZ620" s="16"/>
      <c r="CA620" s="16"/>
      <c r="CB620" s="16"/>
      <c r="CC620" s="16"/>
      <c r="CD620" s="16"/>
      <c r="CE620" s="16"/>
      <c r="CF620" s="16"/>
      <c r="CG620" s="16"/>
      <c r="CH620" s="16"/>
    </row>
    <row r="621" spans="1:86">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Z621" s="18"/>
      <c r="AA621" s="18"/>
      <c r="AB621" s="18"/>
      <c r="AC621" s="18"/>
      <c r="AD621" s="18"/>
      <c r="AE621" s="18"/>
      <c r="AF621" s="18"/>
      <c r="AG621" s="18"/>
      <c r="AH621" s="18"/>
      <c r="AI621" s="18"/>
      <c r="AJ621" s="18"/>
      <c r="AK621" s="18"/>
      <c r="AL621" s="18"/>
      <c r="AM621" s="16"/>
      <c r="AN621" s="16"/>
      <c r="AO621" s="16"/>
      <c r="AP621" s="16"/>
      <c r="AQ621" s="16"/>
      <c r="AR621" s="16"/>
      <c r="AS621" s="16"/>
      <c r="AT621" s="16"/>
      <c r="AU621" s="16"/>
      <c r="AV621" s="16"/>
      <c r="AW621" s="16"/>
      <c r="AX621" s="16"/>
      <c r="AY621" s="16"/>
      <c r="AZ621" s="16"/>
      <c r="BA621" s="16"/>
      <c r="BB621" s="16"/>
      <c r="BC621" s="16"/>
      <c r="BD621" s="16"/>
      <c r="BE621" s="16"/>
      <c r="BF621" s="16"/>
      <c r="BG621" s="16"/>
      <c r="BH621" s="16"/>
      <c r="BI621" s="16"/>
      <c r="BJ621" s="16"/>
      <c r="BK621" s="16"/>
      <c r="BL621" s="16"/>
      <c r="BM621" s="16"/>
      <c r="BN621" s="16"/>
      <c r="BO621" s="16"/>
      <c r="BP621" s="16"/>
      <c r="BQ621" s="16"/>
      <c r="BR621" s="16"/>
      <c r="BS621" s="16"/>
      <c r="BT621" s="16"/>
      <c r="BU621" s="16"/>
      <c r="BV621" s="16"/>
      <c r="BW621" s="16"/>
      <c r="BX621" s="16"/>
      <c r="BY621" s="16"/>
      <c r="BZ621" s="16"/>
      <c r="CA621" s="16"/>
      <c r="CB621" s="16"/>
      <c r="CC621" s="16"/>
      <c r="CD621" s="16"/>
      <c r="CE621" s="16"/>
      <c r="CF621" s="16"/>
      <c r="CG621" s="16"/>
      <c r="CH621" s="16"/>
    </row>
    <row r="622" spans="1:86">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Z622" s="18"/>
      <c r="AA622" s="18"/>
      <c r="AB622" s="18"/>
      <c r="AC622" s="18"/>
      <c r="AD622" s="18"/>
      <c r="AE622" s="18"/>
      <c r="AF622" s="18"/>
      <c r="AG622" s="18"/>
      <c r="AH622" s="18"/>
      <c r="AI622" s="18"/>
      <c r="AJ622" s="18"/>
      <c r="AK622" s="18"/>
      <c r="AL622" s="18"/>
      <c r="AM622" s="16"/>
      <c r="AN622" s="16"/>
      <c r="AO622" s="16"/>
      <c r="AP622" s="16"/>
      <c r="AQ622" s="16"/>
      <c r="AR622" s="16"/>
      <c r="AS622" s="16"/>
      <c r="AT622" s="16"/>
      <c r="AU622" s="16"/>
      <c r="AV622" s="16"/>
      <c r="AW622" s="16"/>
      <c r="AX622" s="16"/>
      <c r="AY622" s="16"/>
      <c r="AZ622" s="16"/>
      <c r="BA622" s="16"/>
      <c r="BB622" s="16"/>
      <c r="BC622" s="16"/>
      <c r="BD622" s="16"/>
      <c r="BE622" s="16"/>
      <c r="BF622" s="16"/>
      <c r="BG622" s="16"/>
      <c r="BH622" s="16"/>
      <c r="BI622" s="16"/>
      <c r="BJ622" s="16"/>
      <c r="BK622" s="16"/>
      <c r="BL622" s="16"/>
      <c r="BM622" s="16"/>
      <c r="BN622" s="16"/>
      <c r="BO622" s="16"/>
      <c r="BP622" s="16"/>
      <c r="BQ622" s="16"/>
      <c r="BR622" s="16"/>
      <c r="BS622" s="16"/>
      <c r="BT622" s="16"/>
      <c r="BU622" s="16"/>
      <c r="BV622" s="16"/>
      <c r="BW622" s="16"/>
      <c r="BX622" s="16"/>
      <c r="BY622" s="16"/>
      <c r="BZ622" s="16"/>
      <c r="CA622" s="16"/>
      <c r="CB622" s="16"/>
      <c r="CC622" s="16"/>
      <c r="CD622" s="16"/>
      <c r="CE622" s="16"/>
      <c r="CF622" s="16"/>
      <c r="CG622" s="16"/>
      <c r="CH622" s="16"/>
    </row>
    <row r="623" spans="1:86">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Z623" s="18"/>
      <c r="AA623" s="18"/>
      <c r="AB623" s="18"/>
      <c r="AC623" s="18"/>
      <c r="AD623" s="18"/>
      <c r="AE623" s="18"/>
      <c r="AF623" s="18"/>
      <c r="AG623" s="18"/>
      <c r="AH623" s="18"/>
      <c r="AI623" s="18"/>
      <c r="AJ623" s="18"/>
      <c r="AK623" s="18"/>
      <c r="AL623" s="18"/>
      <c r="AM623" s="16"/>
      <c r="AN623" s="16"/>
      <c r="AO623" s="16"/>
      <c r="AP623" s="16"/>
      <c r="AQ623" s="16"/>
      <c r="AR623" s="16"/>
      <c r="AS623" s="16"/>
      <c r="AT623" s="16"/>
      <c r="AU623" s="16"/>
      <c r="AV623" s="16"/>
      <c r="AW623" s="16"/>
      <c r="AX623" s="16"/>
      <c r="AY623" s="16"/>
      <c r="AZ623" s="16"/>
      <c r="BA623" s="16"/>
      <c r="BB623" s="16"/>
      <c r="BC623" s="16"/>
      <c r="BD623" s="16"/>
      <c r="BE623" s="16"/>
      <c r="BF623" s="16"/>
      <c r="BG623" s="16"/>
      <c r="BH623" s="16"/>
      <c r="BI623" s="16"/>
      <c r="BJ623" s="16"/>
      <c r="BK623" s="16"/>
      <c r="BL623" s="16"/>
      <c r="BM623" s="16"/>
      <c r="BN623" s="16"/>
      <c r="BO623" s="16"/>
      <c r="BP623" s="16"/>
      <c r="BQ623" s="16"/>
      <c r="BR623" s="16"/>
      <c r="BS623" s="16"/>
      <c r="BT623" s="16"/>
      <c r="BU623" s="16"/>
      <c r="BV623" s="16"/>
      <c r="BW623" s="16"/>
      <c r="BX623" s="16"/>
      <c r="BY623" s="16"/>
      <c r="BZ623" s="16"/>
      <c r="CA623" s="16"/>
      <c r="CB623" s="16"/>
      <c r="CC623" s="16"/>
      <c r="CD623" s="16"/>
      <c r="CE623" s="16"/>
      <c r="CF623" s="16"/>
      <c r="CG623" s="16"/>
      <c r="CH623" s="16"/>
    </row>
    <row r="624" spans="1:86">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Z624" s="18"/>
      <c r="AA624" s="18"/>
      <c r="AB624" s="18"/>
      <c r="AC624" s="18"/>
      <c r="AD624" s="18"/>
      <c r="AE624" s="18"/>
      <c r="AF624" s="18"/>
      <c r="AG624" s="18"/>
      <c r="AH624" s="18"/>
      <c r="AI624" s="18"/>
      <c r="AJ624" s="18"/>
      <c r="AK624" s="18"/>
      <c r="AL624" s="18"/>
      <c r="AM624" s="16"/>
      <c r="AN624" s="16"/>
      <c r="AO624" s="16"/>
      <c r="AP624" s="16"/>
      <c r="AQ624" s="16"/>
      <c r="AR624" s="16"/>
      <c r="AS624" s="16"/>
      <c r="AT624" s="16"/>
      <c r="AU624" s="16"/>
      <c r="AV624" s="16"/>
      <c r="AW624" s="16"/>
      <c r="AX624" s="16"/>
      <c r="AY624" s="16"/>
      <c r="AZ624" s="16"/>
      <c r="BA624" s="16"/>
      <c r="BB624" s="16"/>
      <c r="BC624" s="16"/>
      <c r="BD624" s="16"/>
      <c r="BE624" s="16"/>
      <c r="BF624" s="16"/>
      <c r="BG624" s="16"/>
      <c r="BH624" s="16"/>
      <c r="BI624" s="16"/>
      <c r="BJ624" s="16"/>
      <c r="BK624" s="16"/>
      <c r="BL624" s="16"/>
      <c r="BM624" s="16"/>
      <c r="BN624" s="16"/>
      <c r="BO624" s="16"/>
      <c r="BP624" s="16"/>
      <c r="BQ624" s="16"/>
      <c r="BR624" s="16"/>
      <c r="BS624" s="16"/>
      <c r="BT624" s="16"/>
      <c r="BU624" s="16"/>
      <c r="BV624" s="16"/>
      <c r="BW624" s="16"/>
      <c r="BX624" s="16"/>
      <c r="BY624" s="16"/>
      <c r="BZ624" s="16"/>
      <c r="CA624" s="16"/>
      <c r="CB624" s="16"/>
      <c r="CC624" s="16"/>
      <c r="CD624" s="16"/>
      <c r="CE624" s="16"/>
      <c r="CF624" s="16"/>
      <c r="CG624" s="16"/>
      <c r="CH624" s="16"/>
    </row>
    <row r="625" spans="1:86">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Z625" s="18"/>
      <c r="AA625" s="18"/>
      <c r="AB625" s="18"/>
      <c r="AC625" s="18"/>
      <c r="AD625" s="18"/>
      <c r="AE625" s="18"/>
      <c r="AF625" s="18"/>
      <c r="AG625" s="18"/>
      <c r="AH625" s="18"/>
      <c r="AI625" s="18"/>
      <c r="AJ625" s="18"/>
      <c r="AK625" s="18"/>
      <c r="AL625" s="18"/>
      <c r="AM625" s="16"/>
      <c r="AN625" s="16"/>
      <c r="AO625" s="16"/>
      <c r="AP625" s="16"/>
      <c r="AQ625" s="16"/>
      <c r="AR625" s="16"/>
      <c r="AS625" s="16"/>
      <c r="AT625" s="16"/>
      <c r="AU625" s="16"/>
      <c r="AV625" s="16"/>
      <c r="AW625" s="16"/>
      <c r="AX625" s="16"/>
      <c r="AY625" s="16"/>
      <c r="AZ625" s="16"/>
      <c r="BA625" s="16"/>
      <c r="BB625" s="16"/>
      <c r="BC625" s="16"/>
      <c r="BD625" s="16"/>
      <c r="BE625" s="16"/>
      <c r="BF625" s="16"/>
      <c r="BG625" s="16"/>
      <c r="BH625" s="16"/>
      <c r="BI625" s="16"/>
      <c r="BJ625" s="16"/>
      <c r="BK625" s="16"/>
      <c r="BL625" s="16"/>
      <c r="BM625" s="16"/>
      <c r="BN625" s="16"/>
      <c r="BO625" s="16"/>
      <c r="BP625" s="16"/>
      <c r="BQ625" s="16"/>
      <c r="BR625" s="16"/>
      <c r="BS625" s="16"/>
      <c r="BT625" s="16"/>
      <c r="BU625" s="16"/>
      <c r="BV625" s="16"/>
      <c r="BW625" s="16"/>
      <c r="BX625" s="16"/>
      <c r="BY625" s="16"/>
      <c r="BZ625" s="16"/>
      <c r="CA625" s="16"/>
      <c r="CB625" s="16"/>
      <c r="CC625" s="16"/>
      <c r="CD625" s="16"/>
      <c r="CE625" s="16"/>
      <c r="CF625" s="16"/>
      <c r="CG625" s="16"/>
      <c r="CH625" s="16"/>
    </row>
    <row r="626" spans="1:8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Z626" s="18"/>
      <c r="AA626" s="18"/>
      <c r="AB626" s="18"/>
      <c r="AC626" s="18"/>
      <c r="AD626" s="18"/>
      <c r="AE626" s="18"/>
      <c r="AF626" s="18"/>
      <c r="AG626" s="18"/>
      <c r="AH626" s="18"/>
      <c r="AI626" s="18"/>
      <c r="AJ626" s="18"/>
      <c r="AK626" s="18"/>
      <c r="AL626" s="18"/>
      <c r="AM626" s="16"/>
      <c r="AN626" s="16"/>
      <c r="AO626" s="16"/>
      <c r="AP626" s="16"/>
      <c r="AQ626" s="16"/>
      <c r="AR626" s="16"/>
      <c r="AS626" s="16"/>
      <c r="AT626" s="16"/>
      <c r="AU626" s="16"/>
      <c r="AV626" s="16"/>
      <c r="AW626" s="16"/>
      <c r="AX626" s="16"/>
      <c r="AY626" s="16"/>
      <c r="AZ626" s="16"/>
      <c r="BA626" s="16"/>
      <c r="BB626" s="16"/>
      <c r="BC626" s="16"/>
      <c r="BD626" s="16"/>
      <c r="BE626" s="16"/>
      <c r="BF626" s="16"/>
      <c r="BG626" s="16"/>
      <c r="BH626" s="16"/>
      <c r="BI626" s="16"/>
      <c r="BJ626" s="16"/>
      <c r="BK626" s="16"/>
      <c r="BL626" s="16"/>
      <c r="BM626" s="16"/>
      <c r="BN626" s="16"/>
      <c r="BO626" s="16"/>
      <c r="BP626" s="16"/>
      <c r="BQ626" s="16"/>
      <c r="BR626" s="16"/>
      <c r="BS626" s="16"/>
      <c r="BT626" s="16"/>
      <c r="BU626" s="16"/>
      <c r="BV626" s="16"/>
      <c r="BW626" s="16"/>
      <c r="BX626" s="16"/>
      <c r="BY626" s="16"/>
      <c r="BZ626" s="16"/>
      <c r="CA626" s="16"/>
      <c r="CB626" s="16"/>
      <c r="CC626" s="16"/>
      <c r="CD626" s="16"/>
      <c r="CE626" s="16"/>
      <c r="CF626" s="16"/>
      <c r="CG626" s="16"/>
      <c r="CH626" s="16"/>
    </row>
    <row r="627" spans="1:86">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Z627" s="18"/>
      <c r="AA627" s="18"/>
      <c r="AB627" s="18"/>
      <c r="AC627" s="18"/>
      <c r="AD627" s="18"/>
      <c r="AE627" s="18"/>
      <c r="AF627" s="18"/>
      <c r="AG627" s="18"/>
      <c r="AH627" s="18"/>
      <c r="AI627" s="18"/>
      <c r="AJ627" s="18"/>
      <c r="AK627" s="18"/>
      <c r="AL627" s="18"/>
      <c r="AM627" s="16"/>
      <c r="AN627" s="16"/>
      <c r="AO627" s="16"/>
      <c r="AP627" s="16"/>
      <c r="AQ627" s="16"/>
      <c r="AR627" s="16"/>
      <c r="AS627" s="16"/>
      <c r="AT627" s="16"/>
      <c r="AU627" s="16"/>
      <c r="AV627" s="16"/>
      <c r="AW627" s="16"/>
      <c r="AX627" s="16"/>
      <c r="AY627" s="16"/>
      <c r="AZ627" s="16"/>
      <c r="BA627" s="16"/>
      <c r="BB627" s="16"/>
      <c r="BC627" s="16"/>
      <c r="BD627" s="16"/>
      <c r="BE627" s="16"/>
      <c r="BF627" s="16"/>
      <c r="BG627" s="16"/>
      <c r="BH627" s="16"/>
      <c r="BI627" s="16"/>
      <c r="BJ627" s="16"/>
      <c r="BK627" s="16"/>
      <c r="BL627" s="16"/>
      <c r="BM627" s="16"/>
      <c r="BN627" s="16"/>
      <c r="BO627" s="16"/>
      <c r="BP627" s="16"/>
      <c r="BQ627" s="16"/>
      <c r="BR627" s="16"/>
      <c r="BS627" s="16"/>
      <c r="BT627" s="16"/>
      <c r="BU627" s="16"/>
      <c r="BV627" s="16"/>
      <c r="BW627" s="16"/>
      <c r="BX627" s="16"/>
      <c r="BY627" s="16"/>
      <c r="BZ627" s="16"/>
      <c r="CA627" s="16"/>
      <c r="CB627" s="16"/>
      <c r="CC627" s="16"/>
      <c r="CD627" s="16"/>
      <c r="CE627" s="16"/>
      <c r="CF627" s="16"/>
      <c r="CG627" s="16"/>
      <c r="CH627" s="16"/>
    </row>
    <row r="628" spans="1:86">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Z628" s="18"/>
      <c r="AA628" s="18"/>
      <c r="AB628" s="18"/>
      <c r="AC628" s="18"/>
      <c r="AD628" s="18"/>
      <c r="AE628" s="18"/>
      <c r="AF628" s="18"/>
      <c r="AG628" s="18"/>
      <c r="AH628" s="18"/>
      <c r="AI628" s="18"/>
      <c r="AJ628" s="18"/>
      <c r="AK628" s="18"/>
      <c r="AL628" s="18"/>
      <c r="AM628" s="16"/>
      <c r="AN628" s="16"/>
      <c r="AO628" s="16"/>
      <c r="AP628" s="16"/>
      <c r="AQ628" s="16"/>
      <c r="AR628" s="16"/>
      <c r="AS628" s="16"/>
      <c r="AT628" s="16"/>
      <c r="AU628" s="16"/>
      <c r="AV628" s="16"/>
      <c r="AW628" s="16"/>
      <c r="AX628" s="16"/>
      <c r="AY628" s="16"/>
      <c r="AZ628" s="16"/>
      <c r="BA628" s="16"/>
      <c r="BB628" s="16"/>
      <c r="BC628" s="16"/>
      <c r="BD628" s="16"/>
      <c r="BE628" s="16"/>
      <c r="BF628" s="16"/>
      <c r="BG628" s="16"/>
      <c r="BH628" s="16"/>
      <c r="BI628" s="16"/>
      <c r="BJ628" s="16"/>
      <c r="BK628" s="16"/>
      <c r="BL628" s="16"/>
      <c r="BM628" s="16"/>
      <c r="BN628" s="16"/>
      <c r="BO628" s="16"/>
      <c r="BP628" s="16"/>
      <c r="BQ628" s="16"/>
      <c r="BR628" s="16"/>
      <c r="BS628" s="16"/>
      <c r="BT628" s="16"/>
      <c r="BU628" s="16"/>
      <c r="BV628" s="16"/>
      <c r="BW628" s="16"/>
      <c r="BX628" s="16"/>
      <c r="BY628" s="16"/>
      <c r="BZ628" s="16"/>
      <c r="CA628" s="16"/>
      <c r="CB628" s="16"/>
      <c r="CC628" s="16"/>
      <c r="CD628" s="16"/>
      <c r="CE628" s="16"/>
      <c r="CF628" s="16"/>
      <c r="CG628" s="16"/>
      <c r="CH628" s="16"/>
    </row>
    <row r="629" spans="1:86">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Z629" s="18"/>
      <c r="AA629" s="18"/>
      <c r="AB629" s="18"/>
      <c r="AC629" s="18"/>
      <c r="AD629" s="18"/>
      <c r="AE629" s="18"/>
      <c r="AF629" s="18"/>
      <c r="AG629" s="18"/>
      <c r="AH629" s="18"/>
      <c r="AI629" s="18"/>
      <c r="AJ629" s="18"/>
      <c r="AK629" s="18"/>
      <c r="AL629" s="18"/>
      <c r="AM629" s="16"/>
      <c r="AN629" s="16"/>
      <c r="AO629" s="16"/>
      <c r="AP629" s="16"/>
      <c r="AQ629" s="16"/>
      <c r="AR629" s="16"/>
      <c r="AS629" s="16"/>
      <c r="AT629" s="16"/>
      <c r="AU629" s="16"/>
      <c r="AV629" s="16"/>
      <c r="AW629" s="16"/>
      <c r="AX629" s="16"/>
      <c r="AY629" s="16"/>
      <c r="AZ629" s="16"/>
      <c r="BA629" s="16"/>
      <c r="BB629" s="16"/>
      <c r="BC629" s="16"/>
      <c r="BD629" s="16"/>
      <c r="BE629" s="16"/>
      <c r="BF629" s="16"/>
      <c r="BG629" s="16"/>
      <c r="BH629" s="16"/>
      <c r="BI629" s="16"/>
      <c r="BJ629" s="16"/>
      <c r="BK629" s="16"/>
      <c r="BL629" s="16"/>
      <c r="BM629" s="16"/>
      <c r="BN629" s="16"/>
      <c r="BO629" s="16"/>
      <c r="BP629" s="16"/>
      <c r="BQ629" s="16"/>
      <c r="BR629" s="16"/>
      <c r="BS629" s="16"/>
      <c r="BT629" s="16"/>
      <c r="BU629" s="16"/>
      <c r="BV629" s="16"/>
      <c r="BW629" s="16"/>
      <c r="BX629" s="16"/>
      <c r="BY629" s="16"/>
      <c r="BZ629" s="16"/>
      <c r="CA629" s="16"/>
      <c r="CB629" s="16"/>
      <c r="CC629" s="16"/>
      <c r="CD629" s="16"/>
      <c r="CE629" s="16"/>
      <c r="CF629" s="16"/>
      <c r="CG629" s="16"/>
      <c r="CH629" s="16"/>
    </row>
    <row r="630" spans="1:86">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Z630" s="18"/>
      <c r="AA630" s="18"/>
      <c r="AB630" s="18"/>
      <c r="AC630" s="18"/>
      <c r="AD630" s="18"/>
      <c r="AE630" s="18"/>
      <c r="AF630" s="18"/>
      <c r="AG630" s="18"/>
      <c r="AH630" s="18"/>
      <c r="AI630" s="18"/>
      <c r="AJ630" s="18"/>
      <c r="AK630" s="18"/>
      <c r="AL630" s="18"/>
      <c r="AM630" s="16"/>
      <c r="AN630" s="16"/>
      <c r="AO630" s="16"/>
      <c r="AP630" s="16"/>
      <c r="AQ630" s="16"/>
      <c r="AR630" s="16"/>
      <c r="AS630" s="16"/>
      <c r="AT630" s="16"/>
      <c r="AU630" s="16"/>
      <c r="AV630" s="16"/>
      <c r="AW630" s="16"/>
      <c r="AX630" s="16"/>
      <c r="AY630" s="16"/>
      <c r="AZ630" s="16"/>
      <c r="BA630" s="16"/>
      <c r="BB630" s="16"/>
      <c r="BC630" s="16"/>
      <c r="BD630" s="16"/>
      <c r="BE630" s="16"/>
      <c r="BF630" s="16"/>
      <c r="BG630" s="16"/>
      <c r="BH630" s="16"/>
      <c r="BI630" s="16"/>
      <c r="BJ630" s="16"/>
      <c r="BK630" s="16"/>
      <c r="BL630" s="16"/>
      <c r="BM630" s="16"/>
      <c r="BN630" s="16"/>
      <c r="BO630" s="16"/>
      <c r="BP630" s="16"/>
      <c r="BQ630" s="16"/>
      <c r="BR630" s="16"/>
      <c r="BS630" s="16"/>
      <c r="BT630" s="16"/>
      <c r="BU630" s="16"/>
      <c r="BV630" s="16"/>
      <c r="BW630" s="16"/>
      <c r="BX630" s="16"/>
      <c r="BY630" s="16"/>
      <c r="BZ630" s="16"/>
      <c r="CA630" s="16"/>
      <c r="CB630" s="16"/>
      <c r="CC630" s="16"/>
      <c r="CD630" s="16"/>
      <c r="CE630" s="16"/>
      <c r="CF630" s="16"/>
      <c r="CG630" s="16"/>
      <c r="CH630" s="16"/>
    </row>
    <row r="631" spans="1:86">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Z631" s="18"/>
      <c r="AA631" s="18"/>
      <c r="AB631" s="18"/>
      <c r="AC631" s="18"/>
      <c r="AD631" s="18"/>
      <c r="AE631" s="18"/>
      <c r="AF631" s="18"/>
      <c r="AG631" s="18"/>
      <c r="AH631" s="18"/>
      <c r="AI631" s="18"/>
      <c r="AJ631" s="18"/>
      <c r="AK631" s="18"/>
      <c r="AL631" s="18"/>
      <c r="AM631" s="16"/>
      <c r="AN631" s="16"/>
      <c r="AO631" s="16"/>
      <c r="AP631" s="16"/>
      <c r="AQ631" s="16"/>
      <c r="AR631" s="16"/>
      <c r="AS631" s="16"/>
      <c r="AT631" s="16"/>
      <c r="AU631" s="16"/>
      <c r="AV631" s="16"/>
      <c r="AW631" s="16"/>
      <c r="AX631" s="16"/>
      <c r="AY631" s="16"/>
      <c r="AZ631" s="16"/>
      <c r="BA631" s="16"/>
      <c r="BB631" s="16"/>
      <c r="BC631" s="16"/>
      <c r="BD631" s="16"/>
      <c r="BE631" s="16"/>
      <c r="BF631" s="16"/>
      <c r="BG631" s="16"/>
      <c r="BH631" s="16"/>
      <c r="BI631" s="16"/>
      <c r="BJ631" s="16"/>
      <c r="BK631" s="16"/>
      <c r="BL631" s="16"/>
      <c r="BM631" s="16"/>
      <c r="BN631" s="16"/>
      <c r="BO631" s="16"/>
      <c r="BP631" s="16"/>
      <c r="BQ631" s="16"/>
      <c r="BR631" s="16"/>
      <c r="BS631" s="16"/>
      <c r="BT631" s="16"/>
      <c r="BU631" s="16"/>
      <c r="BV631" s="16"/>
      <c r="BW631" s="16"/>
      <c r="BX631" s="16"/>
      <c r="BY631" s="16"/>
      <c r="BZ631" s="16"/>
      <c r="CA631" s="16"/>
      <c r="CB631" s="16"/>
      <c r="CC631" s="16"/>
      <c r="CD631" s="16"/>
      <c r="CE631" s="16"/>
      <c r="CF631" s="16"/>
      <c r="CG631" s="16"/>
      <c r="CH631" s="16"/>
    </row>
    <row r="632" spans="1:86">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Z632" s="18"/>
      <c r="AA632" s="18"/>
      <c r="AB632" s="18"/>
      <c r="AC632" s="18"/>
      <c r="AD632" s="18"/>
      <c r="AE632" s="18"/>
      <c r="AF632" s="18"/>
      <c r="AG632" s="18"/>
      <c r="AH632" s="18"/>
      <c r="AI632" s="18"/>
      <c r="AJ632" s="18"/>
      <c r="AK632" s="18"/>
      <c r="AL632" s="18"/>
      <c r="AM632" s="16"/>
      <c r="AN632" s="16"/>
      <c r="AO632" s="16"/>
      <c r="AP632" s="16"/>
      <c r="AQ632" s="16"/>
      <c r="AR632" s="16"/>
      <c r="AS632" s="16"/>
      <c r="AT632" s="16"/>
      <c r="AU632" s="16"/>
      <c r="AV632" s="16"/>
      <c r="AW632" s="16"/>
      <c r="AX632" s="16"/>
      <c r="AY632" s="16"/>
      <c r="AZ632" s="16"/>
      <c r="BA632" s="16"/>
      <c r="BB632" s="16"/>
      <c r="BC632" s="16"/>
      <c r="BD632" s="16"/>
      <c r="BE632" s="16"/>
      <c r="BF632" s="16"/>
      <c r="BG632" s="16"/>
      <c r="BH632" s="16"/>
      <c r="BI632" s="16"/>
      <c r="BJ632" s="16"/>
      <c r="BK632" s="16"/>
      <c r="BL632" s="16"/>
      <c r="BM632" s="16"/>
      <c r="BN632" s="16"/>
      <c r="BO632" s="16"/>
      <c r="BP632" s="16"/>
      <c r="BQ632" s="16"/>
      <c r="BR632" s="16"/>
      <c r="BS632" s="16"/>
      <c r="BT632" s="16"/>
      <c r="BU632" s="16"/>
      <c r="BV632" s="16"/>
      <c r="BW632" s="16"/>
      <c r="BX632" s="16"/>
      <c r="BY632" s="16"/>
      <c r="BZ632" s="16"/>
      <c r="CA632" s="16"/>
      <c r="CB632" s="16"/>
      <c r="CC632" s="16"/>
      <c r="CD632" s="16"/>
      <c r="CE632" s="16"/>
      <c r="CF632" s="16"/>
      <c r="CG632" s="16"/>
      <c r="CH632" s="16"/>
    </row>
    <row r="633" spans="1:86">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Z633" s="18"/>
      <c r="AA633" s="18"/>
      <c r="AB633" s="18"/>
      <c r="AC633" s="18"/>
      <c r="AD633" s="18"/>
      <c r="AE633" s="18"/>
      <c r="AF633" s="18"/>
      <c r="AG633" s="18"/>
      <c r="AH633" s="18"/>
      <c r="AI633" s="18"/>
      <c r="AJ633" s="18"/>
      <c r="AK633" s="18"/>
      <c r="AL633" s="18"/>
      <c r="AM633" s="16"/>
      <c r="AN633" s="16"/>
      <c r="AO633" s="16"/>
      <c r="AP633" s="16"/>
      <c r="AQ633" s="16"/>
      <c r="AR633" s="16"/>
      <c r="AS633" s="16"/>
      <c r="AT633" s="16"/>
      <c r="AU633" s="16"/>
      <c r="AV633" s="16"/>
      <c r="AW633" s="16"/>
      <c r="AX633" s="16"/>
      <c r="AY633" s="16"/>
      <c r="AZ633" s="16"/>
      <c r="BA633" s="16"/>
      <c r="BB633" s="16"/>
      <c r="BC633" s="16"/>
      <c r="BD633" s="16"/>
      <c r="BE633" s="16"/>
      <c r="BF633" s="16"/>
      <c r="BG633" s="16"/>
      <c r="BH633" s="16"/>
      <c r="BI633" s="16"/>
      <c r="BJ633" s="16"/>
      <c r="BK633" s="16"/>
      <c r="BL633" s="16"/>
      <c r="BM633" s="16"/>
      <c r="BN633" s="16"/>
      <c r="BO633" s="16"/>
      <c r="BP633" s="16"/>
      <c r="BQ633" s="16"/>
      <c r="BR633" s="16"/>
      <c r="BS633" s="16"/>
      <c r="BT633" s="16"/>
      <c r="BU633" s="16"/>
      <c r="BV633" s="16"/>
      <c r="BW633" s="16"/>
      <c r="BX633" s="16"/>
      <c r="BY633" s="16"/>
      <c r="BZ633" s="16"/>
      <c r="CA633" s="16"/>
      <c r="CB633" s="16"/>
      <c r="CC633" s="16"/>
      <c r="CD633" s="16"/>
      <c r="CE633" s="16"/>
      <c r="CF633" s="16"/>
      <c r="CG633" s="16"/>
      <c r="CH633" s="16"/>
    </row>
    <row r="634" spans="1:86">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Z634" s="18"/>
      <c r="AA634" s="18"/>
      <c r="AB634" s="18"/>
      <c r="AC634" s="18"/>
      <c r="AD634" s="18"/>
      <c r="AE634" s="18"/>
      <c r="AF634" s="18"/>
      <c r="AG634" s="18"/>
      <c r="AH634" s="18"/>
      <c r="AI634" s="18"/>
      <c r="AJ634" s="18"/>
      <c r="AK634" s="18"/>
      <c r="AL634" s="18"/>
      <c r="AM634" s="16"/>
      <c r="AN634" s="16"/>
      <c r="AO634" s="16"/>
      <c r="AP634" s="16"/>
      <c r="AQ634" s="16"/>
      <c r="AR634" s="16"/>
      <c r="AS634" s="16"/>
      <c r="AT634" s="16"/>
      <c r="AU634" s="16"/>
      <c r="AV634" s="16"/>
      <c r="AW634" s="16"/>
      <c r="AX634" s="16"/>
      <c r="AY634" s="16"/>
      <c r="AZ634" s="16"/>
      <c r="BA634" s="16"/>
      <c r="BB634" s="16"/>
      <c r="BC634" s="16"/>
      <c r="BD634" s="16"/>
      <c r="BE634" s="16"/>
      <c r="BF634" s="16"/>
      <c r="BG634" s="16"/>
      <c r="BH634" s="16"/>
      <c r="BI634" s="16"/>
      <c r="BJ634" s="16"/>
      <c r="BK634" s="16"/>
      <c r="BL634" s="16"/>
      <c r="BM634" s="16"/>
      <c r="BN634" s="16"/>
      <c r="BO634" s="16"/>
      <c r="BP634" s="16"/>
      <c r="BQ634" s="16"/>
      <c r="BR634" s="16"/>
      <c r="BS634" s="16"/>
      <c r="BT634" s="16"/>
      <c r="BU634" s="16"/>
      <c r="BV634" s="16"/>
      <c r="BW634" s="16"/>
      <c r="BX634" s="16"/>
      <c r="BY634" s="16"/>
      <c r="BZ634" s="16"/>
      <c r="CA634" s="16"/>
      <c r="CB634" s="16"/>
      <c r="CC634" s="16"/>
      <c r="CD634" s="16"/>
      <c r="CE634" s="16"/>
      <c r="CF634" s="16"/>
      <c r="CG634" s="16"/>
      <c r="CH634" s="16"/>
    </row>
    <row r="635" spans="1:86">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Z635" s="18"/>
      <c r="AA635" s="18"/>
      <c r="AB635" s="18"/>
      <c r="AC635" s="18"/>
      <c r="AD635" s="18"/>
      <c r="AE635" s="18"/>
      <c r="AF635" s="18"/>
      <c r="AG635" s="18"/>
      <c r="AH635" s="18"/>
      <c r="AI635" s="18"/>
      <c r="AJ635" s="18"/>
      <c r="AK635" s="18"/>
      <c r="AL635" s="18"/>
      <c r="AM635" s="16"/>
      <c r="AN635" s="16"/>
      <c r="AO635" s="16"/>
      <c r="AP635" s="16"/>
      <c r="AQ635" s="16"/>
      <c r="AR635" s="16"/>
      <c r="AS635" s="16"/>
      <c r="AT635" s="16"/>
      <c r="AU635" s="16"/>
      <c r="AV635" s="16"/>
      <c r="AW635" s="16"/>
      <c r="AX635" s="16"/>
      <c r="AY635" s="16"/>
      <c r="AZ635" s="16"/>
      <c r="BA635" s="16"/>
      <c r="BB635" s="16"/>
      <c r="BC635" s="16"/>
      <c r="BD635" s="16"/>
      <c r="BE635" s="16"/>
      <c r="BF635" s="16"/>
      <c r="BG635" s="16"/>
      <c r="BH635" s="16"/>
      <c r="BI635" s="16"/>
      <c r="BJ635" s="16"/>
      <c r="BK635" s="16"/>
      <c r="BL635" s="16"/>
      <c r="BM635" s="16"/>
      <c r="BN635" s="16"/>
      <c r="BO635" s="16"/>
      <c r="BP635" s="16"/>
      <c r="BQ635" s="16"/>
      <c r="BR635" s="16"/>
      <c r="BS635" s="16"/>
      <c r="BT635" s="16"/>
      <c r="BU635" s="16"/>
      <c r="BV635" s="16"/>
      <c r="BW635" s="16"/>
      <c r="BX635" s="16"/>
      <c r="BY635" s="16"/>
      <c r="BZ635" s="16"/>
      <c r="CA635" s="16"/>
      <c r="CB635" s="16"/>
      <c r="CC635" s="16"/>
      <c r="CD635" s="16"/>
      <c r="CE635" s="16"/>
      <c r="CF635" s="16"/>
      <c r="CG635" s="16"/>
      <c r="CH635" s="16"/>
    </row>
    <row r="636" spans="1:8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Z636" s="18"/>
      <c r="AA636" s="18"/>
      <c r="AB636" s="18"/>
      <c r="AC636" s="18"/>
      <c r="AD636" s="18"/>
      <c r="AE636" s="18"/>
      <c r="AF636" s="18"/>
      <c r="AG636" s="18"/>
      <c r="AH636" s="18"/>
      <c r="AI636" s="18"/>
      <c r="AJ636" s="18"/>
      <c r="AK636" s="18"/>
      <c r="AL636" s="18"/>
      <c r="AM636" s="16"/>
      <c r="AN636" s="16"/>
      <c r="AO636" s="16"/>
      <c r="AP636" s="16"/>
      <c r="AQ636" s="16"/>
      <c r="AR636" s="16"/>
      <c r="AS636" s="16"/>
      <c r="AT636" s="16"/>
      <c r="AU636" s="16"/>
      <c r="AV636" s="16"/>
      <c r="AW636" s="16"/>
      <c r="AX636" s="16"/>
      <c r="AY636" s="16"/>
      <c r="AZ636" s="16"/>
      <c r="BA636" s="16"/>
      <c r="BB636" s="16"/>
      <c r="BC636" s="16"/>
      <c r="BD636" s="16"/>
      <c r="BE636" s="16"/>
      <c r="BF636" s="16"/>
      <c r="BG636" s="16"/>
      <c r="BH636" s="16"/>
      <c r="BI636" s="16"/>
      <c r="BJ636" s="16"/>
      <c r="BK636" s="16"/>
      <c r="BL636" s="16"/>
      <c r="BM636" s="16"/>
      <c r="BN636" s="16"/>
      <c r="BO636" s="16"/>
      <c r="BP636" s="16"/>
      <c r="BQ636" s="16"/>
      <c r="BR636" s="16"/>
      <c r="BS636" s="16"/>
      <c r="BT636" s="16"/>
      <c r="BU636" s="16"/>
      <c r="BV636" s="16"/>
      <c r="BW636" s="16"/>
      <c r="BX636" s="16"/>
      <c r="BY636" s="16"/>
      <c r="BZ636" s="16"/>
      <c r="CA636" s="16"/>
      <c r="CB636" s="16"/>
      <c r="CC636" s="16"/>
      <c r="CD636" s="16"/>
      <c r="CE636" s="16"/>
      <c r="CF636" s="16"/>
      <c r="CG636" s="16"/>
      <c r="CH636" s="16"/>
    </row>
    <row r="637" spans="1:86">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Z637" s="18"/>
      <c r="AA637" s="18"/>
      <c r="AB637" s="18"/>
      <c r="AC637" s="18"/>
      <c r="AD637" s="18"/>
      <c r="AE637" s="18"/>
      <c r="AF637" s="18"/>
      <c r="AG637" s="18"/>
      <c r="AH637" s="18"/>
      <c r="AI637" s="18"/>
      <c r="AJ637" s="18"/>
      <c r="AK637" s="18"/>
      <c r="AL637" s="18"/>
      <c r="AM637" s="16"/>
      <c r="AN637" s="16"/>
      <c r="AO637" s="16"/>
      <c r="AP637" s="16"/>
      <c r="AQ637" s="16"/>
      <c r="AR637" s="16"/>
      <c r="AS637" s="16"/>
      <c r="AT637" s="16"/>
      <c r="AU637" s="16"/>
      <c r="AV637" s="16"/>
      <c r="AW637" s="16"/>
      <c r="AX637" s="16"/>
      <c r="AY637" s="16"/>
      <c r="AZ637" s="16"/>
      <c r="BA637" s="16"/>
      <c r="BB637" s="16"/>
      <c r="BC637" s="16"/>
      <c r="BD637" s="16"/>
      <c r="BE637" s="16"/>
      <c r="BF637" s="16"/>
      <c r="BG637" s="16"/>
      <c r="BH637" s="16"/>
      <c r="BI637" s="16"/>
      <c r="BJ637" s="16"/>
      <c r="BK637" s="16"/>
      <c r="BL637" s="16"/>
      <c r="BM637" s="16"/>
      <c r="BN637" s="16"/>
      <c r="BO637" s="16"/>
      <c r="BP637" s="16"/>
      <c r="BQ637" s="16"/>
      <c r="BR637" s="16"/>
      <c r="BS637" s="16"/>
      <c r="BT637" s="16"/>
      <c r="BU637" s="16"/>
      <c r="BV637" s="16"/>
      <c r="BW637" s="16"/>
      <c r="BX637" s="16"/>
      <c r="BY637" s="16"/>
      <c r="BZ637" s="16"/>
      <c r="CA637" s="16"/>
      <c r="CB637" s="16"/>
      <c r="CC637" s="16"/>
      <c r="CD637" s="16"/>
      <c r="CE637" s="16"/>
      <c r="CF637" s="16"/>
      <c r="CG637" s="16"/>
      <c r="CH637" s="16"/>
    </row>
    <row r="638" spans="1:86">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Z638" s="18"/>
      <c r="AA638" s="18"/>
      <c r="AB638" s="18"/>
      <c r="AC638" s="18"/>
      <c r="AD638" s="18"/>
      <c r="AE638" s="18"/>
      <c r="AF638" s="18"/>
      <c r="AG638" s="18"/>
      <c r="AH638" s="18"/>
      <c r="AI638" s="18"/>
      <c r="AJ638" s="18"/>
      <c r="AK638" s="18"/>
      <c r="AL638" s="18"/>
      <c r="AM638" s="16"/>
      <c r="AN638" s="16"/>
      <c r="AO638" s="16"/>
      <c r="AP638" s="16"/>
      <c r="AQ638" s="16"/>
      <c r="AR638" s="16"/>
      <c r="AS638" s="16"/>
      <c r="AT638" s="16"/>
      <c r="AU638" s="16"/>
      <c r="AV638" s="16"/>
      <c r="AW638" s="16"/>
      <c r="AX638" s="16"/>
      <c r="AY638" s="16"/>
      <c r="AZ638" s="16"/>
      <c r="BA638" s="16"/>
      <c r="BB638" s="16"/>
      <c r="BC638" s="16"/>
      <c r="BD638" s="16"/>
      <c r="BE638" s="16"/>
      <c r="BF638" s="16"/>
      <c r="BG638" s="16"/>
      <c r="BH638" s="16"/>
      <c r="BI638" s="16"/>
      <c r="BJ638" s="16"/>
      <c r="BK638" s="16"/>
      <c r="BL638" s="16"/>
      <c r="BM638" s="16"/>
      <c r="BN638" s="16"/>
      <c r="BO638" s="16"/>
      <c r="BP638" s="16"/>
      <c r="BQ638" s="16"/>
      <c r="BR638" s="16"/>
      <c r="BS638" s="16"/>
      <c r="BT638" s="16"/>
      <c r="BU638" s="16"/>
      <c r="BV638" s="16"/>
      <c r="BW638" s="16"/>
      <c r="BX638" s="16"/>
      <c r="BY638" s="16"/>
      <c r="BZ638" s="16"/>
      <c r="CA638" s="16"/>
      <c r="CB638" s="16"/>
      <c r="CC638" s="16"/>
      <c r="CD638" s="16"/>
      <c r="CE638" s="16"/>
      <c r="CF638" s="16"/>
      <c r="CG638" s="16"/>
      <c r="CH638" s="16"/>
    </row>
    <row r="639" spans="1:86">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Z639" s="18"/>
      <c r="AA639" s="18"/>
      <c r="AB639" s="18"/>
      <c r="AC639" s="18"/>
      <c r="AD639" s="18"/>
      <c r="AE639" s="18"/>
      <c r="AF639" s="18"/>
      <c r="AG639" s="18"/>
      <c r="AH639" s="18"/>
      <c r="AI639" s="18"/>
      <c r="AJ639" s="18"/>
      <c r="AK639" s="18"/>
      <c r="AL639" s="18"/>
      <c r="AM639" s="16"/>
      <c r="AN639" s="16"/>
      <c r="AO639" s="16"/>
      <c r="AP639" s="16"/>
      <c r="AQ639" s="16"/>
      <c r="AR639" s="16"/>
      <c r="AS639" s="16"/>
      <c r="AT639" s="16"/>
      <c r="AU639" s="16"/>
      <c r="AV639" s="16"/>
      <c r="AW639" s="16"/>
      <c r="AX639" s="16"/>
      <c r="AY639" s="16"/>
      <c r="AZ639" s="16"/>
      <c r="BA639" s="16"/>
      <c r="BB639" s="16"/>
      <c r="BC639" s="16"/>
      <c r="BD639" s="16"/>
      <c r="BE639" s="16"/>
      <c r="BF639" s="16"/>
      <c r="BG639" s="16"/>
      <c r="BH639" s="16"/>
      <c r="BI639" s="16"/>
      <c r="BJ639" s="16"/>
      <c r="BK639" s="16"/>
      <c r="BL639" s="16"/>
      <c r="BM639" s="16"/>
      <c r="BN639" s="16"/>
      <c r="BO639" s="16"/>
      <c r="BP639" s="16"/>
      <c r="BQ639" s="16"/>
      <c r="BR639" s="16"/>
      <c r="BS639" s="16"/>
      <c r="BT639" s="16"/>
      <c r="BU639" s="16"/>
      <c r="BV639" s="16"/>
      <c r="BW639" s="16"/>
      <c r="BX639" s="16"/>
      <c r="BY639" s="16"/>
      <c r="BZ639" s="16"/>
      <c r="CA639" s="16"/>
      <c r="CB639" s="16"/>
      <c r="CC639" s="16"/>
      <c r="CD639" s="16"/>
      <c r="CE639" s="16"/>
      <c r="CF639" s="16"/>
      <c r="CG639" s="16"/>
      <c r="CH639" s="16"/>
    </row>
    <row r="640" spans="1:86">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Z640" s="18"/>
      <c r="AA640" s="18"/>
      <c r="AB640" s="18"/>
      <c r="AC640" s="18"/>
      <c r="AD640" s="18"/>
      <c r="AE640" s="18"/>
      <c r="AF640" s="18"/>
      <c r="AG640" s="18"/>
      <c r="AH640" s="18"/>
      <c r="AI640" s="18"/>
      <c r="AJ640" s="18"/>
      <c r="AK640" s="18"/>
      <c r="AL640" s="18"/>
      <c r="AM640" s="16"/>
      <c r="AN640" s="16"/>
      <c r="AO640" s="16"/>
      <c r="AP640" s="16"/>
      <c r="AQ640" s="16"/>
      <c r="AR640" s="16"/>
      <c r="AS640" s="16"/>
      <c r="AT640" s="16"/>
      <c r="AU640" s="16"/>
      <c r="AV640" s="16"/>
      <c r="AW640" s="16"/>
      <c r="AX640" s="16"/>
      <c r="AY640" s="16"/>
      <c r="AZ640" s="16"/>
      <c r="BA640" s="16"/>
      <c r="BB640" s="16"/>
      <c r="BC640" s="16"/>
      <c r="BD640" s="16"/>
      <c r="BE640" s="16"/>
      <c r="BF640" s="16"/>
      <c r="BG640" s="16"/>
      <c r="BH640" s="16"/>
      <c r="BI640" s="16"/>
      <c r="BJ640" s="16"/>
      <c r="BK640" s="16"/>
      <c r="BL640" s="16"/>
      <c r="BM640" s="16"/>
      <c r="BN640" s="16"/>
      <c r="BO640" s="16"/>
      <c r="BP640" s="16"/>
      <c r="BQ640" s="16"/>
      <c r="BR640" s="16"/>
      <c r="BS640" s="16"/>
      <c r="BT640" s="16"/>
      <c r="BU640" s="16"/>
      <c r="BV640" s="16"/>
      <c r="BW640" s="16"/>
      <c r="BX640" s="16"/>
      <c r="BY640" s="16"/>
      <c r="BZ640" s="16"/>
      <c r="CA640" s="16"/>
      <c r="CB640" s="16"/>
      <c r="CC640" s="16"/>
      <c r="CD640" s="16"/>
      <c r="CE640" s="16"/>
      <c r="CF640" s="16"/>
      <c r="CG640" s="16"/>
      <c r="CH640" s="16"/>
    </row>
    <row r="641" spans="1:86">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Z641" s="18"/>
      <c r="AA641" s="18"/>
      <c r="AB641" s="18"/>
      <c r="AC641" s="18"/>
      <c r="AD641" s="18"/>
      <c r="AE641" s="18"/>
      <c r="AF641" s="18"/>
      <c r="AG641" s="18"/>
      <c r="AH641" s="18"/>
      <c r="AI641" s="18"/>
      <c r="AJ641" s="18"/>
      <c r="AK641" s="18"/>
      <c r="AL641" s="18"/>
      <c r="AM641" s="16"/>
      <c r="AN641" s="16"/>
      <c r="AO641" s="16"/>
      <c r="AP641" s="16"/>
      <c r="AQ641" s="16"/>
      <c r="AR641" s="16"/>
      <c r="AS641" s="16"/>
      <c r="AT641" s="16"/>
      <c r="AU641" s="16"/>
      <c r="AV641" s="16"/>
      <c r="AW641" s="16"/>
      <c r="AX641" s="16"/>
      <c r="AY641" s="16"/>
      <c r="AZ641" s="16"/>
      <c r="BA641" s="16"/>
      <c r="BB641" s="16"/>
      <c r="BC641" s="16"/>
      <c r="BD641" s="16"/>
      <c r="BE641" s="16"/>
      <c r="BF641" s="16"/>
      <c r="BG641" s="16"/>
      <c r="BH641" s="16"/>
      <c r="BI641" s="16"/>
      <c r="BJ641" s="16"/>
      <c r="BK641" s="16"/>
      <c r="BL641" s="16"/>
      <c r="BM641" s="16"/>
      <c r="BN641" s="16"/>
      <c r="BO641" s="16"/>
      <c r="BP641" s="16"/>
      <c r="BQ641" s="16"/>
      <c r="BR641" s="16"/>
      <c r="BS641" s="16"/>
      <c r="BT641" s="16"/>
      <c r="BU641" s="16"/>
      <c r="BV641" s="16"/>
      <c r="BW641" s="16"/>
      <c r="BX641" s="16"/>
      <c r="BY641" s="16"/>
      <c r="BZ641" s="16"/>
      <c r="CA641" s="16"/>
      <c r="CB641" s="16"/>
      <c r="CC641" s="16"/>
      <c r="CD641" s="16"/>
      <c r="CE641" s="16"/>
      <c r="CF641" s="16"/>
      <c r="CG641" s="16"/>
      <c r="CH641" s="16"/>
    </row>
    <row r="642" spans="1:86">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Z642" s="18"/>
      <c r="AA642" s="18"/>
      <c r="AB642" s="18"/>
      <c r="AC642" s="18"/>
      <c r="AD642" s="18"/>
      <c r="AE642" s="18"/>
      <c r="AF642" s="18"/>
      <c r="AG642" s="18"/>
      <c r="AH642" s="18"/>
      <c r="AI642" s="18"/>
      <c r="AJ642" s="18"/>
      <c r="AK642" s="18"/>
      <c r="AL642" s="18"/>
      <c r="AM642" s="16"/>
      <c r="AN642" s="16"/>
      <c r="AO642" s="16"/>
      <c r="AP642" s="16"/>
      <c r="AQ642" s="16"/>
      <c r="AR642" s="16"/>
      <c r="AS642" s="16"/>
      <c r="AT642" s="16"/>
      <c r="AU642" s="16"/>
      <c r="AV642" s="16"/>
      <c r="AW642" s="16"/>
      <c r="AX642" s="16"/>
      <c r="AY642" s="16"/>
      <c r="AZ642" s="16"/>
      <c r="BA642" s="16"/>
      <c r="BB642" s="16"/>
      <c r="BC642" s="16"/>
      <c r="BD642" s="16"/>
      <c r="BE642" s="16"/>
      <c r="BF642" s="16"/>
      <c r="BG642" s="16"/>
      <c r="BH642" s="16"/>
      <c r="BI642" s="16"/>
      <c r="BJ642" s="16"/>
      <c r="BK642" s="16"/>
      <c r="BL642" s="16"/>
      <c r="BM642" s="16"/>
      <c r="BN642" s="16"/>
      <c r="BO642" s="16"/>
      <c r="BP642" s="16"/>
      <c r="BQ642" s="16"/>
      <c r="BR642" s="16"/>
      <c r="BS642" s="16"/>
      <c r="BT642" s="16"/>
      <c r="BU642" s="16"/>
      <c r="BV642" s="16"/>
      <c r="BW642" s="16"/>
      <c r="BX642" s="16"/>
      <c r="BY642" s="16"/>
      <c r="BZ642" s="16"/>
      <c r="CA642" s="16"/>
      <c r="CB642" s="16"/>
      <c r="CC642" s="16"/>
      <c r="CD642" s="16"/>
      <c r="CE642" s="16"/>
      <c r="CF642" s="16"/>
      <c r="CG642" s="16"/>
      <c r="CH642" s="16"/>
    </row>
    <row r="643" spans="1:86">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Z643" s="18"/>
      <c r="AA643" s="18"/>
      <c r="AB643" s="18"/>
      <c r="AC643" s="18"/>
      <c r="AD643" s="18"/>
      <c r="AE643" s="18"/>
      <c r="AF643" s="18"/>
      <c r="AG643" s="18"/>
      <c r="AH643" s="18"/>
      <c r="AI643" s="18"/>
      <c r="AJ643" s="18"/>
      <c r="AK643" s="18"/>
      <c r="AL643" s="18"/>
      <c r="AM643" s="16"/>
      <c r="AN643" s="16"/>
      <c r="AO643" s="16"/>
      <c r="AP643" s="16"/>
      <c r="AQ643" s="16"/>
      <c r="AR643" s="16"/>
      <c r="AS643" s="16"/>
      <c r="AT643" s="16"/>
      <c r="AU643" s="16"/>
      <c r="AV643" s="16"/>
      <c r="AW643" s="16"/>
      <c r="AX643" s="16"/>
      <c r="AY643" s="16"/>
      <c r="AZ643" s="16"/>
      <c r="BA643" s="16"/>
      <c r="BB643" s="16"/>
      <c r="BC643" s="16"/>
      <c r="BD643" s="16"/>
      <c r="BE643" s="16"/>
      <c r="BF643" s="16"/>
      <c r="BG643" s="16"/>
      <c r="BH643" s="16"/>
      <c r="BI643" s="16"/>
      <c r="BJ643" s="16"/>
      <c r="BK643" s="16"/>
      <c r="BL643" s="16"/>
      <c r="BM643" s="16"/>
      <c r="BN643" s="16"/>
      <c r="BO643" s="16"/>
      <c r="BP643" s="16"/>
      <c r="BQ643" s="16"/>
      <c r="BR643" s="16"/>
      <c r="BS643" s="16"/>
      <c r="BT643" s="16"/>
      <c r="BU643" s="16"/>
      <c r="BV643" s="16"/>
      <c r="BW643" s="16"/>
      <c r="BX643" s="16"/>
      <c r="BY643" s="16"/>
      <c r="BZ643" s="16"/>
      <c r="CA643" s="16"/>
      <c r="CB643" s="16"/>
      <c r="CC643" s="16"/>
      <c r="CD643" s="16"/>
      <c r="CE643" s="16"/>
      <c r="CF643" s="16"/>
      <c r="CG643" s="16"/>
      <c r="CH643" s="16"/>
    </row>
    <row r="644" spans="1:86">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Z644" s="18"/>
      <c r="AA644" s="18"/>
      <c r="AB644" s="18"/>
      <c r="AC644" s="18"/>
      <c r="AD644" s="18"/>
      <c r="AE644" s="18"/>
      <c r="AF644" s="18"/>
      <c r="AG644" s="18"/>
      <c r="AH644" s="18"/>
      <c r="AI644" s="18"/>
      <c r="AJ644" s="18"/>
      <c r="AK644" s="18"/>
      <c r="AL644" s="18"/>
      <c r="AM644" s="16"/>
      <c r="AN644" s="16"/>
      <c r="AO644" s="16"/>
      <c r="AP644" s="16"/>
      <c r="AQ644" s="16"/>
      <c r="AR644" s="16"/>
      <c r="AS644" s="16"/>
      <c r="AT644" s="16"/>
      <c r="AU644" s="16"/>
      <c r="AV644" s="16"/>
      <c r="AW644" s="16"/>
      <c r="AX644" s="16"/>
      <c r="AY644" s="16"/>
      <c r="AZ644" s="16"/>
      <c r="BA644" s="16"/>
      <c r="BB644" s="16"/>
      <c r="BC644" s="16"/>
      <c r="BD644" s="16"/>
      <c r="BE644" s="16"/>
      <c r="BF644" s="16"/>
      <c r="BG644" s="16"/>
      <c r="BH644" s="16"/>
      <c r="BI644" s="16"/>
      <c r="BJ644" s="16"/>
      <c r="BK644" s="16"/>
      <c r="BL644" s="16"/>
      <c r="BM644" s="16"/>
      <c r="BN644" s="16"/>
      <c r="BO644" s="16"/>
      <c r="BP644" s="16"/>
      <c r="BQ644" s="16"/>
      <c r="BR644" s="16"/>
      <c r="BS644" s="16"/>
      <c r="BT644" s="16"/>
      <c r="BU644" s="16"/>
      <c r="BV644" s="16"/>
      <c r="BW644" s="16"/>
      <c r="BX644" s="16"/>
      <c r="BY644" s="16"/>
      <c r="BZ644" s="16"/>
      <c r="CA644" s="16"/>
      <c r="CB644" s="16"/>
      <c r="CC644" s="16"/>
      <c r="CD644" s="16"/>
      <c r="CE644" s="16"/>
      <c r="CF644" s="16"/>
      <c r="CG644" s="16"/>
      <c r="CH644" s="16"/>
    </row>
    <row r="645" spans="1:86">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Z645" s="18"/>
      <c r="AA645" s="18"/>
      <c r="AB645" s="18"/>
      <c r="AC645" s="18"/>
      <c r="AD645" s="18"/>
      <c r="AE645" s="18"/>
      <c r="AF645" s="18"/>
      <c r="AG645" s="18"/>
      <c r="AH645" s="18"/>
      <c r="AI645" s="18"/>
      <c r="AJ645" s="18"/>
      <c r="AK645" s="18"/>
      <c r="AL645" s="18"/>
      <c r="AM645" s="16"/>
      <c r="AN645" s="16"/>
      <c r="AO645" s="16"/>
      <c r="AP645" s="16"/>
      <c r="AQ645" s="16"/>
      <c r="AR645" s="16"/>
      <c r="AS645" s="16"/>
      <c r="AT645" s="16"/>
      <c r="AU645" s="16"/>
      <c r="AV645" s="16"/>
      <c r="AW645" s="16"/>
      <c r="AX645" s="16"/>
      <c r="AY645" s="16"/>
      <c r="AZ645" s="16"/>
      <c r="BA645" s="16"/>
      <c r="BB645" s="16"/>
      <c r="BC645" s="16"/>
      <c r="BD645" s="16"/>
      <c r="BE645" s="16"/>
      <c r="BF645" s="16"/>
      <c r="BG645" s="16"/>
      <c r="BH645" s="16"/>
      <c r="BI645" s="16"/>
      <c r="BJ645" s="16"/>
      <c r="BK645" s="16"/>
      <c r="BL645" s="16"/>
      <c r="BM645" s="16"/>
      <c r="BN645" s="16"/>
      <c r="BO645" s="16"/>
      <c r="BP645" s="16"/>
      <c r="BQ645" s="16"/>
      <c r="BR645" s="16"/>
      <c r="BS645" s="16"/>
      <c r="BT645" s="16"/>
      <c r="BU645" s="16"/>
      <c r="BV645" s="16"/>
      <c r="BW645" s="16"/>
      <c r="BX645" s="16"/>
      <c r="BY645" s="16"/>
      <c r="BZ645" s="16"/>
      <c r="CA645" s="16"/>
      <c r="CB645" s="16"/>
      <c r="CC645" s="16"/>
      <c r="CD645" s="16"/>
      <c r="CE645" s="16"/>
      <c r="CF645" s="16"/>
      <c r="CG645" s="16"/>
      <c r="CH645" s="16"/>
    </row>
    <row r="646" spans="1:8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Z646" s="18"/>
      <c r="AA646" s="18"/>
      <c r="AB646" s="18"/>
      <c r="AC646" s="18"/>
      <c r="AD646" s="18"/>
      <c r="AE646" s="18"/>
      <c r="AF646" s="18"/>
      <c r="AG646" s="18"/>
      <c r="AH646" s="18"/>
      <c r="AI646" s="18"/>
      <c r="AJ646" s="18"/>
      <c r="AK646" s="18"/>
      <c r="AL646" s="18"/>
      <c r="AM646" s="16"/>
      <c r="AN646" s="16"/>
      <c r="AO646" s="16"/>
      <c r="AP646" s="16"/>
      <c r="AQ646" s="16"/>
      <c r="AR646" s="16"/>
      <c r="AS646" s="16"/>
      <c r="AT646" s="16"/>
      <c r="AU646" s="16"/>
      <c r="AV646" s="16"/>
      <c r="AW646" s="16"/>
      <c r="AX646" s="16"/>
      <c r="AY646" s="16"/>
      <c r="AZ646" s="16"/>
      <c r="BA646" s="16"/>
      <c r="BB646" s="16"/>
      <c r="BC646" s="16"/>
      <c r="BD646" s="16"/>
      <c r="BE646" s="16"/>
      <c r="BF646" s="16"/>
      <c r="BG646" s="16"/>
      <c r="BH646" s="16"/>
      <c r="BI646" s="16"/>
      <c r="BJ646" s="16"/>
      <c r="BK646" s="16"/>
      <c r="BL646" s="16"/>
      <c r="BM646" s="16"/>
      <c r="BN646" s="16"/>
      <c r="BO646" s="16"/>
      <c r="BP646" s="16"/>
      <c r="BQ646" s="16"/>
      <c r="BR646" s="16"/>
      <c r="BS646" s="16"/>
      <c r="BT646" s="16"/>
      <c r="BU646" s="16"/>
      <c r="BV646" s="16"/>
      <c r="BW646" s="16"/>
      <c r="BX646" s="16"/>
      <c r="BY646" s="16"/>
      <c r="BZ646" s="16"/>
      <c r="CA646" s="16"/>
      <c r="CB646" s="16"/>
      <c r="CC646" s="16"/>
      <c r="CD646" s="16"/>
      <c r="CE646" s="16"/>
      <c r="CF646" s="16"/>
      <c r="CG646" s="16"/>
      <c r="CH646" s="16"/>
    </row>
    <row r="647" spans="1:86">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Z647" s="18"/>
      <c r="AA647" s="18"/>
      <c r="AB647" s="18"/>
      <c r="AC647" s="18"/>
      <c r="AD647" s="18"/>
      <c r="AE647" s="18"/>
      <c r="AF647" s="18"/>
      <c r="AG647" s="18"/>
      <c r="AH647" s="18"/>
      <c r="AI647" s="18"/>
      <c r="AJ647" s="18"/>
      <c r="AK647" s="18"/>
      <c r="AL647" s="18"/>
      <c r="AM647" s="16"/>
      <c r="AN647" s="16"/>
      <c r="AO647" s="16"/>
      <c r="AP647" s="16"/>
      <c r="AQ647" s="16"/>
      <c r="AR647" s="16"/>
      <c r="AS647" s="16"/>
      <c r="AT647" s="16"/>
      <c r="AU647" s="16"/>
      <c r="AV647" s="16"/>
      <c r="AW647" s="16"/>
      <c r="AX647" s="16"/>
      <c r="AY647" s="16"/>
      <c r="AZ647" s="16"/>
      <c r="BA647" s="16"/>
      <c r="BB647" s="16"/>
      <c r="BC647" s="16"/>
      <c r="BD647" s="16"/>
      <c r="BE647" s="16"/>
      <c r="BF647" s="16"/>
      <c r="BG647" s="16"/>
      <c r="BH647" s="16"/>
      <c r="BI647" s="16"/>
      <c r="BJ647" s="16"/>
      <c r="BK647" s="16"/>
      <c r="BL647" s="16"/>
      <c r="BM647" s="16"/>
      <c r="BN647" s="16"/>
      <c r="BO647" s="16"/>
      <c r="BP647" s="16"/>
      <c r="BQ647" s="16"/>
      <c r="BR647" s="16"/>
      <c r="BS647" s="16"/>
      <c r="BT647" s="16"/>
      <c r="BU647" s="16"/>
      <c r="BV647" s="16"/>
      <c r="BW647" s="16"/>
      <c r="BX647" s="16"/>
      <c r="BY647" s="16"/>
      <c r="BZ647" s="16"/>
      <c r="CA647" s="16"/>
      <c r="CB647" s="16"/>
      <c r="CC647" s="16"/>
      <c r="CD647" s="16"/>
      <c r="CE647" s="16"/>
      <c r="CF647" s="16"/>
      <c r="CG647" s="16"/>
      <c r="CH647" s="16"/>
    </row>
    <row r="648" spans="1:86">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Z648" s="18"/>
      <c r="AA648" s="18"/>
      <c r="AB648" s="18"/>
      <c r="AC648" s="18"/>
      <c r="AD648" s="18"/>
      <c r="AE648" s="18"/>
      <c r="AF648" s="18"/>
      <c r="AG648" s="18"/>
      <c r="AH648" s="18"/>
      <c r="AI648" s="18"/>
      <c r="AJ648" s="18"/>
      <c r="AK648" s="18"/>
      <c r="AL648" s="18"/>
      <c r="AM648" s="16"/>
      <c r="AN648" s="16"/>
      <c r="AO648" s="16"/>
      <c r="AP648" s="16"/>
      <c r="AQ648" s="16"/>
      <c r="AR648" s="16"/>
      <c r="AS648" s="16"/>
      <c r="AT648" s="16"/>
      <c r="AU648" s="16"/>
      <c r="AV648" s="16"/>
      <c r="AW648" s="16"/>
      <c r="AX648" s="16"/>
      <c r="AY648" s="16"/>
      <c r="AZ648" s="16"/>
      <c r="BA648" s="16"/>
      <c r="BB648" s="16"/>
      <c r="BC648" s="16"/>
      <c r="BD648" s="16"/>
      <c r="BE648" s="16"/>
      <c r="BF648" s="16"/>
      <c r="BG648" s="16"/>
      <c r="BH648" s="16"/>
      <c r="BI648" s="16"/>
      <c r="BJ648" s="16"/>
      <c r="BK648" s="16"/>
      <c r="BL648" s="16"/>
      <c r="BM648" s="16"/>
      <c r="BN648" s="16"/>
      <c r="BO648" s="16"/>
      <c r="BP648" s="16"/>
      <c r="BQ648" s="16"/>
      <c r="BR648" s="16"/>
      <c r="BS648" s="16"/>
      <c r="BT648" s="16"/>
      <c r="BU648" s="16"/>
      <c r="BV648" s="16"/>
      <c r="BW648" s="16"/>
      <c r="BX648" s="16"/>
      <c r="BY648" s="16"/>
      <c r="BZ648" s="16"/>
      <c r="CA648" s="16"/>
      <c r="CB648" s="16"/>
      <c r="CC648" s="16"/>
      <c r="CD648" s="16"/>
      <c r="CE648" s="16"/>
      <c r="CF648" s="16"/>
      <c r="CG648" s="16"/>
      <c r="CH648" s="16"/>
    </row>
    <row r="649" spans="1:86">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Z649" s="18"/>
      <c r="AA649" s="18"/>
      <c r="AB649" s="18"/>
      <c r="AC649" s="18"/>
      <c r="AD649" s="18"/>
      <c r="AE649" s="18"/>
      <c r="AF649" s="18"/>
      <c r="AG649" s="18"/>
      <c r="AH649" s="18"/>
      <c r="AI649" s="18"/>
      <c r="AJ649" s="18"/>
      <c r="AK649" s="18"/>
      <c r="AL649" s="18"/>
      <c r="AM649" s="16"/>
      <c r="AN649" s="16"/>
      <c r="AO649" s="16"/>
      <c r="AP649" s="16"/>
      <c r="AQ649" s="16"/>
      <c r="AR649" s="16"/>
      <c r="AS649" s="16"/>
      <c r="AT649" s="16"/>
      <c r="AU649" s="16"/>
      <c r="AV649" s="16"/>
      <c r="AW649" s="16"/>
      <c r="AX649" s="16"/>
      <c r="AY649" s="16"/>
      <c r="AZ649" s="16"/>
      <c r="BA649" s="16"/>
      <c r="BB649" s="16"/>
      <c r="BC649" s="16"/>
      <c r="BD649" s="16"/>
      <c r="BE649" s="16"/>
      <c r="BF649" s="16"/>
      <c r="BG649" s="16"/>
      <c r="BH649" s="16"/>
      <c r="BI649" s="16"/>
      <c r="BJ649" s="16"/>
      <c r="BK649" s="16"/>
      <c r="BL649" s="16"/>
      <c r="BM649" s="16"/>
      <c r="BN649" s="16"/>
      <c r="BO649" s="16"/>
      <c r="BP649" s="16"/>
      <c r="BQ649" s="16"/>
      <c r="BR649" s="16"/>
      <c r="BS649" s="16"/>
      <c r="BT649" s="16"/>
      <c r="BU649" s="16"/>
      <c r="BV649" s="16"/>
      <c r="BW649" s="16"/>
      <c r="BX649" s="16"/>
      <c r="BY649" s="16"/>
      <c r="BZ649" s="16"/>
      <c r="CA649" s="16"/>
      <c r="CB649" s="16"/>
      <c r="CC649" s="16"/>
      <c r="CD649" s="16"/>
      <c r="CE649" s="16"/>
      <c r="CF649" s="16"/>
      <c r="CG649" s="16"/>
      <c r="CH649" s="16"/>
    </row>
    <row r="650" spans="1:86">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Z650" s="18"/>
      <c r="AA650" s="18"/>
      <c r="AB650" s="18"/>
      <c r="AC650" s="18"/>
      <c r="AD650" s="18"/>
      <c r="AE650" s="18"/>
      <c r="AF650" s="18"/>
      <c r="AG650" s="18"/>
      <c r="AH650" s="18"/>
      <c r="AI650" s="18"/>
      <c r="AJ650" s="18"/>
      <c r="AK650" s="18"/>
      <c r="AL650" s="18"/>
      <c r="AM650" s="16"/>
      <c r="AN650" s="16"/>
      <c r="AO650" s="16"/>
      <c r="AP650" s="16"/>
      <c r="AQ650" s="16"/>
      <c r="AR650" s="16"/>
      <c r="AS650" s="16"/>
      <c r="AT650" s="16"/>
      <c r="AU650" s="16"/>
      <c r="AV650" s="16"/>
      <c r="AW650" s="16"/>
      <c r="AX650" s="16"/>
      <c r="AY650" s="16"/>
      <c r="AZ650" s="16"/>
      <c r="BA650" s="16"/>
      <c r="BB650" s="16"/>
      <c r="BC650" s="16"/>
      <c r="BD650" s="16"/>
      <c r="BE650" s="16"/>
      <c r="BF650" s="16"/>
      <c r="BG650" s="16"/>
      <c r="BH650" s="16"/>
      <c r="BI650" s="16"/>
      <c r="BJ650" s="16"/>
      <c r="BK650" s="16"/>
      <c r="BL650" s="16"/>
      <c r="BM650" s="16"/>
      <c r="BN650" s="16"/>
      <c r="BO650" s="16"/>
      <c r="BP650" s="16"/>
      <c r="BQ650" s="16"/>
      <c r="BR650" s="16"/>
      <c r="BS650" s="16"/>
      <c r="BT650" s="16"/>
      <c r="BU650" s="16"/>
      <c r="BV650" s="16"/>
      <c r="BW650" s="16"/>
      <c r="BX650" s="16"/>
      <c r="BY650" s="16"/>
      <c r="BZ650" s="16"/>
      <c r="CA650" s="16"/>
      <c r="CB650" s="16"/>
      <c r="CC650" s="16"/>
      <c r="CD650" s="16"/>
      <c r="CE650" s="16"/>
      <c r="CF650" s="16"/>
      <c r="CG650" s="16"/>
      <c r="CH650" s="16"/>
    </row>
    <row r="651" spans="1:86">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Z651" s="18"/>
      <c r="AA651" s="18"/>
      <c r="AB651" s="18"/>
      <c r="AC651" s="18"/>
      <c r="AD651" s="18"/>
      <c r="AE651" s="18"/>
      <c r="AF651" s="18"/>
      <c r="AG651" s="18"/>
      <c r="AH651" s="18"/>
      <c r="AI651" s="18"/>
      <c r="AJ651" s="18"/>
      <c r="AK651" s="18"/>
      <c r="AL651" s="18"/>
      <c r="AM651" s="16"/>
      <c r="AN651" s="16"/>
      <c r="AO651" s="16"/>
      <c r="AP651" s="16"/>
      <c r="AQ651" s="16"/>
      <c r="AR651" s="16"/>
      <c r="AS651" s="16"/>
      <c r="AT651" s="16"/>
      <c r="AU651" s="16"/>
      <c r="AV651" s="16"/>
      <c r="AW651" s="16"/>
      <c r="AX651" s="16"/>
      <c r="AY651" s="16"/>
      <c r="AZ651" s="16"/>
      <c r="BA651" s="16"/>
      <c r="BB651" s="16"/>
      <c r="BC651" s="16"/>
      <c r="BD651" s="16"/>
      <c r="BE651" s="16"/>
      <c r="BF651" s="16"/>
      <c r="BG651" s="16"/>
      <c r="BH651" s="16"/>
      <c r="BI651" s="16"/>
      <c r="BJ651" s="16"/>
      <c r="BK651" s="16"/>
      <c r="BL651" s="16"/>
      <c r="BM651" s="16"/>
      <c r="BN651" s="16"/>
      <c r="BO651" s="16"/>
      <c r="BP651" s="16"/>
      <c r="BQ651" s="16"/>
      <c r="BR651" s="16"/>
      <c r="BS651" s="16"/>
      <c r="BT651" s="16"/>
      <c r="BU651" s="16"/>
      <c r="BV651" s="16"/>
      <c r="BW651" s="16"/>
      <c r="BX651" s="16"/>
      <c r="BY651" s="16"/>
      <c r="BZ651" s="16"/>
      <c r="CA651" s="16"/>
      <c r="CB651" s="16"/>
      <c r="CC651" s="16"/>
      <c r="CD651" s="16"/>
      <c r="CE651" s="16"/>
      <c r="CF651" s="16"/>
      <c r="CG651" s="16"/>
      <c r="CH651" s="16"/>
    </row>
    <row r="652" spans="1:86">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Z652" s="18"/>
      <c r="AA652" s="18"/>
      <c r="AB652" s="18"/>
      <c r="AC652" s="18"/>
      <c r="AD652" s="18"/>
      <c r="AE652" s="18"/>
      <c r="AF652" s="18"/>
      <c r="AG652" s="18"/>
      <c r="AH652" s="18"/>
      <c r="AI652" s="18"/>
      <c r="AJ652" s="18"/>
      <c r="AK652" s="18"/>
      <c r="AL652" s="18"/>
      <c r="AM652" s="16"/>
      <c r="AN652" s="16"/>
      <c r="AO652" s="16"/>
      <c r="AP652" s="16"/>
      <c r="AQ652" s="16"/>
      <c r="AR652" s="16"/>
      <c r="AS652" s="16"/>
      <c r="AT652" s="16"/>
      <c r="AU652" s="16"/>
      <c r="AV652" s="16"/>
      <c r="AW652" s="16"/>
      <c r="AX652" s="16"/>
      <c r="AY652" s="16"/>
      <c r="AZ652" s="16"/>
      <c r="BA652" s="16"/>
      <c r="BB652" s="16"/>
      <c r="BC652" s="16"/>
      <c r="BD652" s="16"/>
      <c r="BE652" s="16"/>
      <c r="BF652" s="16"/>
      <c r="BG652" s="16"/>
      <c r="BH652" s="16"/>
      <c r="BI652" s="16"/>
      <c r="BJ652" s="16"/>
      <c r="BK652" s="16"/>
      <c r="BL652" s="16"/>
      <c r="BM652" s="16"/>
      <c r="BN652" s="16"/>
      <c r="BO652" s="16"/>
      <c r="BP652" s="16"/>
      <c r="BQ652" s="16"/>
      <c r="BR652" s="16"/>
      <c r="BS652" s="16"/>
      <c r="BT652" s="16"/>
      <c r="BU652" s="16"/>
      <c r="BV652" s="16"/>
      <c r="BW652" s="16"/>
      <c r="BX652" s="16"/>
      <c r="BY652" s="16"/>
      <c r="BZ652" s="16"/>
      <c r="CA652" s="16"/>
      <c r="CB652" s="16"/>
      <c r="CC652" s="16"/>
      <c r="CD652" s="16"/>
      <c r="CE652" s="16"/>
      <c r="CF652" s="16"/>
      <c r="CG652" s="16"/>
      <c r="CH652" s="16"/>
    </row>
    <row r="653" spans="1:86">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Z653" s="18"/>
      <c r="AA653" s="18"/>
      <c r="AB653" s="18"/>
      <c r="AC653" s="18"/>
      <c r="AD653" s="18"/>
      <c r="AE653" s="18"/>
      <c r="AF653" s="18"/>
      <c r="AG653" s="18"/>
      <c r="AH653" s="18"/>
      <c r="AI653" s="18"/>
      <c r="AJ653" s="18"/>
      <c r="AK653" s="18"/>
      <c r="AL653" s="18"/>
      <c r="AM653" s="16"/>
      <c r="AN653" s="16"/>
      <c r="AO653" s="16"/>
      <c r="AP653" s="16"/>
      <c r="AQ653" s="16"/>
      <c r="AR653" s="16"/>
      <c r="AS653" s="16"/>
      <c r="AT653" s="16"/>
      <c r="AU653" s="16"/>
      <c r="AV653" s="16"/>
      <c r="AW653" s="16"/>
      <c r="AX653" s="16"/>
      <c r="AY653" s="16"/>
      <c r="AZ653" s="16"/>
      <c r="BA653" s="16"/>
      <c r="BB653" s="16"/>
      <c r="BC653" s="16"/>
      <c r="BD653" s="16"/>
      <c r="BE653" s="16"/>
      <c r="BF653" s="16"/>
      <c r="BG653" s="16"/>
      <c r="BH653" s="16"/>
      <c r="BI653" s="16"/>
      <c r="BJ653" s="16"/>
      <c r="BK653" s="16"/>
      <c r="BL653" s="16"/>
      <c r="BM653" s="16"/>
      <c r="BN653" s="16"/>
      <c r="BO653" s="16"/>
      <c r="BP653" s="16"/>
      <c r="BQ653" s="16"/>
      <c r="BR653" s="16"/>
      <c r="BS653" s="16"/>
      <c r="BT653" s="16"/>
      <c r="BU653" s="16"/>
      <c r="BV653" s="16"/>
      <c r="BW653" s="16"/>
      <c r="BX653" s="16"/>
      <c r="BY653" s="16"/>
      <c r="BZ653" s="16"/>
      <c r="CA653" s="16"/>
      <c r="CB653" s="16"/>
      <c r="CC653" s="16"/>
      <c r="CD653" s="16"/>
      <c r="CE653" s="16"/>
      <c r="CF653" s="16"/>
      <c r="CG653" s="16"/>
      <c r="CH653" s="16"/>
    </row>
    <row r="654" spans="1:86">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Z654" s="18"/>
      <c r="AA654" s="18"/>
      <c r="AB654" s="18"/>
      <c r="AC654" s="18"/>
      <c r="AD654" s="18"/>
      <c r="AE654" s="18"/>
      <c r="AF654" s="18"/>
      <c r="AG654" s="18"/>
      <c r="AH654" s="18"/>
      <c r="AI654" s="18"/>
      <c r="AJ654" s="18"/>
      <c r="AK654" s="18"/>
      <c r="AL654" s="18"/>
      <c r="AM654" s="16"/>
      <c r="AN654" s="16"/>
      <c r="AO654" s="16"/>
      <c r="AP654" s="16"/>
      <c r="AQ654" s="16"/>
      <c r="AR654" s="16"/>
      <c r="AS654" s="16"/>
      <c r="AT654" s="16"/>
      <c r="AU654" s="16"/>
      <c r="AV654" s="16"/>
      <c r="AW654" s="16"/>
      <c r="AX654" s="16"/>
      <c r="AY654" s="16"/>
      <c r="AZ654" s="16"/>
      <c r="BA654" s="16"/>
      <c r="BB654" s="16"/>
      <c r="BC654" s="16"/>
      <c r="BD654" s="16"/>
      <c r="BE654" s="16"/>
      <c r="BF654" s="16"/>
      <c r="BG654" s="16"/>
      <c r="BH654" s="16"/>
      <c r="BI654" s="16"/>
      <c r="BJ654" s="16"/>
      <c r="BK654" s="16"/>
      <c r="BL654" s="16"/>
      <c r="BM654" s="16"/>
      <c r="BN654" s="16"/>
      <c r="BO654" s="16"/>
      <c r="BP654" s="16"/>
      <c r="BQ654" s="16"/>
      <c r="BR654" s="16"/>
      <c r="BS654" s="16"/>
      <c r="BT654" s="16"/>
      <c r="BU654" s="16"/>
      <c r="BV654" s="16"/>
      <c r="BW654" s="16"/>
      <c r="BX654" s="16"/>
      <c r="BY654" s="16"/>
      <c r="BZ654" s="16"/>
      <c r="CA654" s="16"/>
      <c r="CB654" s="16"/>
      <c r="CC654" s="16"/>
      <c r="CD654" s="16"/>
      <c r="CE654" s="16"/>
      <c r="CF654" s="16"/>
      <c r="CG654" s="16"/>
      <c r="CH654" s="16"/>
    </row>
    <row r="655" spans="1:86">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Z655" s="18"/>
      <c r="AA655" s="18"/>
      <c r="AB655" s="18"/>
      <c r="AC655" s="18"/>
      <c r="AD655" s="18"/>
      <c r="AE655" s="18"/>
      <c r="AF655" s="18"/>
      <c r="AG655" s="18"/>
      <c r="AH655" s="18"/>
      <c r="AI655" s="18"/>
      <c r="AJ655" s="18"/>
      <c r="AK655" s="18"/>
      <c r="AL655" s="18"/>
      <c r="AM655" s="16"/>
      <c r="AN655" s="16"/>
      <c r="AO655" s="16"/>
      <c r="AP655" s="16"/>
      <c r="AQ655" s="16"/>
      <c r="AR655" s="16"/>
      <c r="AS655" s="16"/>
      <c r="AT655" s="16"/>
      <c r="AU655" s="16"/>
      <c r="AV655" s="16"/>
      <c r="AW655" s="16"/>
      <c r="AX655" s="16"/>
      <c r="AY655" s="16"/>
      <c r="AZ655" s="16"/>
      <c r="BA655" s="16"/>
      <c r="BB655" s="16"/>
      <c r="BC655" s="16"/>
      <c r="BD655" s="16"/>
      <c r="BE655" s="16"/>
      <c r="BF655" s="16"/>
      <c r="BG655" s="16"/>
      <c r="BH655" s="16"/>
      <c r="BI655" s="16"/>
      <c r="BJ655" s="16"/>
      <c r="BK655" s="16"/>
      <c r="BL655" s="16"/>
      <c r="BM655" s="16"/>
      <c r="BN655" s="16"/>
      <c r="BO655" s="16"/>
      <c r="BP655" s="16"/>
      <c r="BQ655" s="16"/>
      <c r="BR655" s="16"/>
      <c r="BS655" s="16"/>
      <c r="BT655" s="16"/>
      <c r="BU655" s="16"/>
      <c r="BV655" s="16"/>
      <c r="BW655" s="16"/>
      <c r="BX655" s="16"/>
      <c r="BY655" s="16"/>
      <c r="BZ655" s="16"/>
      <c r="CA655" s="16"/>
      <c r="CB655" s="16"/>
      <c r="CC655" s="16"/>
      <c r="CD655" s="16"/>
      <c r="CE655" s="16"/>
      <c r="CF655" s="16"/>
      <c r="CG655" s="16"/>
      <c r="CH655" s="16"/>
    </row>
    <row r="656" spans="1:8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Z656" s="18"/>
      <c r="AA656" s="18"/>
      <c r="AB656" s="18"/>
      <c r="AC656" s="18"/>
      <c r="AD656" s="18"/>
      <c r="AE656" s="18"/>
      <c r="AF656" s="18"/>
      <c r="AG656" s="18"/>
      <c r="AH656" s="18"/>
      <c r="AI656" s="18"/>
      <c r="AJ656" s="18"/>
      <c r="AK656" s="18"/>
      <c r="AL656" s="18"/>
      <c r="AM656" s="16"/>
      <c r="AN656" s="16"/>
      <c r="AO656" s="16"/>
      <c r="AP656" s="16"/>
      <c r="AQ656" s="16"/>
      <c r="AR656" s="16"/>
      <c r="AS656" s="16"/>
      <c r="AT656" s="16"/>
      <c r="AU656" s="16"/>
      <c r="AV656" s="16"/>
      <c r="AW656" s="16"/>
      <c r="AX656" s="16"/>
      <c r="AY656" s="16"/>
      <c r="AZ656" s="16"/>
      <c r="BA656" s="16"/>
      <c r="BB656" s="16"/>
      <c r="BC656" s="16"/>
      <c r="BD656" s="16"/>
      <c r="BE656" s="16"/>
      <c r="BF656" s="16"/>
      <c r="BG656" s="16"/>
      <c r="BH656" s="16"/>
      <c r="BI656" s="16"/>
      <c r="BJ656" s="16"/>
      <c r="BK656" s="16"/>
      <c r="BL656" s="16"/>
      <c r="BM656" s="16"/>
      <c r="BN656" s="16"/>
      <c r="BO656" s="16"/>
      <c r="BP656" s="16"/>
      <c r="BQ656" s="16"/>
      <c r="BR656" s="16"/>
      <c r="BS656" s="16"/>
      <c r="BT656" s="16"/>
      <c r="BU656" s="16"/>
      <c r="BV656" s="16"/>
      <c r="BW656" s="16"/>
      <c r="BX656" s="16"/>
      <c r="BY656" s="16"/>
      <c r="BZ656" s="16"/>
      <c r="CA656" s="16"/>
      <c r="CB656" s="16"/>
      <c r="CC656" s="16"/>
      <c r="CD656" s="16"/>
      <c r="CE656" s="16"/>
      <c r="CF656" s="16"/>
      <c r="CG656" s="16"/>
      <c r="CH656" s="16"/>
    </row>
    <row r="657" spans="1:86">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Z657" s="18"/>
      <c r="AA657" s="18"/>
      <c r="AB657" s="18"/>
      <c r="AC657" s="18"/>
      <c r="AD657" s="18"/>
      <c r="AE657" s="18"/>
      <c r="AF657" s="18"/>
      <c r="AG657" s="18"/>
      <c r="AH657" s="18"/>
      <c r="AI657" s="18"/>
      <c r="AJ657" s="18"/>
      <c r="AK657" s="18"/>
      <c r="AL657" s="18"/>
      <c r="AM657" s="16"/>
      <c r="AN657" s="16"/>
      <c r="AO657" s="16"/>
      <c r="AP657" s="16"/>
      <c r="AQ657" s="16"/>
      <c r="AR657" s="16"/>
      <c r="AS657" s="16"/>
      <c r="AT657" s="16"/>
      <c r="AU657" s="16"/>
      <c r="AV657" s="16"/>
      <c r="AW657" s="16"/>
      <c r="AX657" s="16"/>
      <c r="AY657" s="16"/>
      <c r="AZ657" s="16"/>
      <c r="BA657" s="16"/>
      <c r="BB657" s="16"/>
      <c r="BC657" s="16"/>
      <c r="BD657" s="16"/>
      <c r="BE657" s="16"/>
      <c r="BF657" s="16"/>
      <c r="BG657" s="16"/>
      <c r="BH657" s="16"/>
      <c r="BI657" s="16"/>
      <c r="BJ657" s="16"/>
      <c r="BK657" s="16"/>
      <c r="BL657" s="16"/>
      <c r="BM657" s="16"/>
      <c r="BN657" s="16"/>
      <c r="BO657" s="16"/>
      <c r="BP657" s="16"/>
      <c r="BQ657" s="16"/>
      <c r="BR657" s="16"/>
      <c r="BS657" s="16"/>
      <c r="BT657" s="16"/>
      <c r="BU657" s="16"/>
      <c r="BV657" s="16"/>
      <c r="BW657" s="16"/>
      <c r="BX657" s="16"/>
      <c r="BY657" s="16"/>
      <c r="BZ657" s="16"/>
      <c r="CA657" s="16"/>
      <c r="CB657" s="16"/>
      <c r="CC657" s="16"/>
      <c r="CD657" s="16"/>
      <c r="CE657" s="16"/>
      <c r="CF657" s="16"/>
      <c r="CG657" s="16"/>
      <c r="CH657" s="16"/>
    </row>
    <row r="658" spans="1:86">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Z658" s="18"/>
      <c r="AA658" s="18"/>
      <c r="AB658" s="18"/>
      <c r="AC658" s="18"/>
      <c r="AD658" s="18"/>
      <c r="AE658" s="18"/>
      <c r="AF658" s="18"/>
      <c r="AG658" s="18"/>
      <c r="AH658" s="18"/>
      <c r="AI658" s="18"/>
      <c r="AJ658" s="18"/>
      <c r="AK658" s="18"/>
      <c r="AL658" s="18"/>
      <c r="AM658" s="16"/>
      <c r="AN658" s="16"/>
      <c r="AO658" s="16"/>
      <c r="AP658" s="16"/>
      <c r="AQ658" s="16"/>
      <c r="AR658" s="16"/>
      <c r="AS658" s="16"/>
      <c r="AT658" s="16"/>
      <c r="AU658" s="16"/>
      <c r="AV658" s="16"/>
      <c r="AW658" s="16"/>
      <c r="AX658" s="16"/>
      <c r="AY658" s="16"/>
      <c r="AZ658" s="16"/>
      <c r="BA658" s="16"/>
      <c r="BB658" s="16"/>
      <c r="BC658" s="16"/>
      <c r="BD658" s="16"/>
      <c r="BE658" s="16"/>
      <c r="BF658" s="16"/>
      <c r="BG658" s="16"/>
      <c r="BH658" s="16"/>
      <c r="BI658" s="16"/>
      <c r="BJ658" s="16"/>
      <c r="BK658" s="16"/>
      <c r="BL658" s="16"/>
      <c r="BM658" s="16"/>
      <c r="BN658" s="16"/>
      <c r="BO658" s="16"/>
      <c r="BP658" s="16"/>
      <c r="BQ658" s="16"/>
      <c r="BR658" s="16"/>
      <c r="BS658" s="16"/>
      <c r="BT658" s="16"/>
      <c r="BU658" s="16"/>
      <c r="BV658" s="16"/>
      <c r="BW658" s="16"/>
      <c r="BX658" s="16"/>
      <c r="BY658" s="16"/>
      <c r="BZ658" s="16"/>
      <c r="CA658" s="16"/>
      <c r="CB658" s="16"/>
      <c r="CC658" s="16"/>
      <c r="CD658" s="16"/>
      <c r="CE658" s="16"/>
      <c r="CF658" s="16"/>
      <c r="CG658" s="16"/>
      <c r="CH658" s="16"/>
    </row>
    <row r="659" spans="1:86">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Z659" s="18"/>
      <c r="AA659" s="18"/>
      <c r="AB659" s="18"/>
      <c r="AC659" s="18"/>
      <c r="AD659" s="18"/>
      <c r="AE659" s="18"/>
      <c r="AF659" s="18"/>
      <c r="AG659" s="18"/>
      <c r="AH659" s="18"/>
      <c r="AI659" s="18"/>
      <c r="AJ659" s="18"/>
      <c r="AK659" s="18"/>
      <c r="AL659" s="18"/>
      <c r="AM659" s="16"/>
      <c r="AN659" s="16"/>
      <c r="AO659" s="16"/>
      <c r="AP659" s="16"/>
      <c r="AQ659" s="16"/>
      <c r="AR659" s="16"/>
      <c r="AS659" s="16"/>
      <c r="AT659" s="16"/>
      <c r="AU659" s="16"/>
      <c r="AV659" s="16"/>
      <c r="AW659" s="16"/>
      <c r="AX659" s="16"/>
      <c r="AY659" s="16"/>
      <c r="AZ659" s="16"/>
      <c r="BA659" s="16"/>
      <c r="BB659" s="16"/>
      <c r="BC659" s="16"/>
      <c r="BD659" s="16"/>
      <c r="BE659" s="16"/>
      <c r="BF659" s="16"/>
      <c r="BG659" s="16"/>
      <c r="BH659" s="16"/>
      <c r="BI659" s="16"/>
      <c r="BJ659" s="16"/>
      <c r="BK659" s="16"/>
      <c r="BL659" s="16"/>
      <c r="BM659" s="16"/>
      <c r="BN659" s="16"/>
      <c r="BO659" s="16"/>
      <c r="BP659" s="16"/>
      <c r="BQ659" s="16"/>
      <c r="BR659" s="16"/>
      <c r="BS659" s="16"/>
      <c r="BT659" s="16"/>
      <c r="BU659" s="16"/>
      <c r="BV659" s="16"/>
      <c r="BW659" s="16"/>
      <c r="BX659" s="16"/>
      <c r="BY659" s="16"/>
      <c r="BZ659" s="16"/>
      <c r="CA659" s="16"/>
      <c r="CB659" s="16"/>
      <c r="CC659" s="16"/>
      <c r="CD659" s="16"/>
      <c r="CE659" s="16"/>
      <c r="CF659" s="16"/>
      <c r="CG659" s="16"/>
      <c r="CH659" s="16"/>
    </row>
    <row r="660" spans="1:86">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Z660" s="18"/>
      <c r="AA660" s="18"/>
      <c r="AB660" s="18"/>
      <c r="AC660" s="18"/>
      <c r="AD660" s="18"/>
      <c r="AE660" s="18"/>
      <c r="AF660" s="18"/>
      <c r="AG660" s="18"/>
      <c r="AH660" s="18"/>
      <c r="AI660" s="18"/>
      <c r="AJ660" s="18"/>
      <c r="AK660" s="18"/>
      <c r="AL660" s="18"/>
      <c r="AM660" s="16"/>
      <c r="AN660" s="16"/>
      <c r="AO660" s="16"/>
      <c r="AP660" s="16"/>
      <c r="AQ660" s="16"/>
      <c r="AR660" s="16"/>
      <c r="AS660" s="16"/>
      <c r="AT660" s="16"/>
      <c r="AU660" s="16"/>
      <c r="AV660" s="16"/>
      <c r="AW660" s="16"/>
      <c r="AX660" s="16"/>
      <c r="AY660" s="16"/>
      <c r="AZ660" s="16"/>
      <c r="BA660" s="16"/>
      <c r="BB660" s="16"/>
      <c r="BC660" s="16"/>
      <c r="BD660" s="16"/>
      <c r="BE660" s="16"/>
      <c r="BF660" s="16"/>
      <c r="BG660" s="16"/>
      <c r="BH660" s="16"/>
      <c r="BI660" s="16"/>
      <c r="BJ660" s="16"/>
      <c r="BK660" s="16"/>
      <c r="BL660" s="16"/>
      <c r="BM660" s="16"/>
      <c r="BN660" s="16"/>
      <c r="BO660" s="16"/>
      <c r="BP660" s="16"/>
      <c r="BQ660" s="16"/>
      <c r="BR660" s="16"/>
      <c r="BS660" s="16"/>
      <c r="BT660" s="16"/>
      <c r="BU660" s="16"/>
      <c r="BV660" s="16"/>
      <c r="BW660" s="16"/>
      <c r="BX660" s="16"/>
      <c r="BY660" s="16"/>
      <c r="BZ660" s="16"/>
      <c r="CA660" s="16"/>
      <c r="CB660" s="16"/>
      <c r="CC660" s="16"/>
      <c r="CD660" s="16"/>
      <c r="CE660" s="16"/>
      <c r="CF660" s="16"/>
      <c r="CG660" s="16"/>
      <c r="CH660" s="16"/>
    </row>
    <row r="661" spans="1:86">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Z661" s="18"/>
      <c r="AA661" s="18"/>
      <c r="AB661" s="18"/>
      <c r="AC661" s="18"/>
      <c r="AD661" s="18"/>
      <c r="AE661" s="18"/>
      <c r="AF661" s="18"/>
      <c r="AG661" s="18"/>
      <c r="AH661" s="18"/>
      <c r="AI661" s="18"/>
      <c r="AJ661" s="18"/>
      <c r="AK661" s="18"/>
      <c r="AL661" s="18"/>
      <c r="AM661" s="16"/>
      <c r="AN661" s="16"/>
      <c r="AO661" s="16"/>
      <c r="AP661" s="16"/>
      <c r="AQ661" s="16"/>
      <c r="AR661" s="16"/>
      <c r="AS661" s="16"/>
      <c r="AT661" s="16"/>
      <c r="AU661" s="16"/>
      <c r="AV661" s="16"/>
      <c r="AW661" s="16"/>
      <c r="AX661" s="16"/>
      <c r="AY661" s="16"/>
      <c r="AZ661" s="16"/>
      <c r="BA661" s="16"/>
      <c r="BB661" s="16"/>
      <c r="BC661" s="16"/>
      <c r="BD661" s="16"/>
      <c r="BE661" s="16"/>
      <c r="BF661" s="16"/>
      <c r="BG661" s="16"/>
      <c r="BH661" s="16"/>
      <c r="BI661" s="16"/>
      <c r="BJ661" s="16"/>
      <c r="BK661" s="16"/>
      <c r="BL661" s="16"/>
      <c r="BM661" s="16"/>
      <c r="BN661" s="16"/>
      <c r="BO661" s="16"/>
      <c r="BP661" s="16"/>
      <c r="BQ661" s="16"/>
      <c r="BR661" s="16"/>
      <c r="BS661" s="16"/>
      <c r="BT661" s="16"/>
      <c r="BU661" s="16"/>
      <c r="BV661" s="16"/>
      <c r="BW661" s="16"/>
      <c r="BX661" s="16"/>
      <c r="BY661" s="16"/>
      <c r="BZ661" s="16"/>
      <c r="CA661" s="16"/>
      <c r="CB661" s="16"/>
      <c r="CC661" s="16"/>
      <c r="CD661" s="16"/>
      <c r="CE661" s="16"/>
      <c r="CF661" s="16"/>
      <c r="CG661" s="16"/>
      <c r="CH661" s="16"/>
    </row>
    <row r="662" spans="1:86">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Z662" s="18"/>
      <c r="AA662" s="18"/>
      <c r="AB662" s="18"/>
      <c r="AC662" s="18"/>
      <c r="AD662" s="18"/>
      <c r="AE662" s="18"/>
      <c r="AF662" s="18"/>
      <c r="AG662" s="18"/>
      <c r="AH662" s="18"/>
      <c r="AI662" s="18"/>
      <c r="AJ662" s="18"/>
      <c r="AK662" s="18"/>
      <c r="AL662" s="18"/>
      <c r="AM662" s="16"/>
      <c r="AN662" s="16"/>
      <c r="AO662" s="16"/>
      <c r="AP662" s="16"/>
      <c r="AQ662" s="16"/>
      <c r="AR662" s="16"/>
      <c r="AS662" s="16"/>
      <c r="AT662" s="16"/>
      <c r="AU662" s="16"/>
      <c r="AV662" s="16"/>
      <c r="AW662" s="16"/>
      <c r="AX662" s="16"/>
      <c r="AY662" s="16"/>
      <c r="AZ662" s="16"/>
      <c r="BA662" s="16"/>
      <c r="BB662" s="16"/>
      <c r="BC662" s="16"/>
      <c r="BD662" s="16"/>
      <c r="BE662" s="16"/>
      <c r="BF662" s="16"/>
      <c r="BG662" s="16"/>
      <c r="BH662" s="16"/>
      <c r="BI662" s="16"/>
      <c r="BJ662" s="16"/>
      <c r="BK662" s="16"/>
      <c r="BL662" s="16"/>
      <c r="BM662" s="16"/>
      <c r="BN662" s="16"/>
      <c r="BO662" s="16"/>
      <c r="BP662" s="16"/>
      <c r="BQ662" s="16"/>
      <c r="BR662" s="16"/>
      <c r="BS662" s="16"/>
      <c r="BT662" s="16"/>
      <c r="BU662" s="16"/>
      <c r="BV662" s="16"/>
      <c r="BW662" s="16"/>
      <c r="BX662" s="16"/>
      <c r="BY662" s="16"/>
      <c r="BZ662" s="16"/>
      <c r="CA662" s="16"/>
      <c r="CB662" s="16"/>
      <c r="CC662" s="16"/>
      <c r="CD662" s="16"/>
      <c r="CE662" s="16"/>
      <c r="CF662" s="16"/>
      <c r="CG662" s="16"/>
      <c r="CH662" s="16"/>
    </row>
    <row r="663" spans="1:86">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Z663" s="18"/>
      <c r="AA663" s="18"/>
      <c r="AB663" s="18"/>
      <c r="AC663" s="18"/>
      <c r="AD663" s="18"/>
      <c r="AE663" s="18"/>
      <c r="AF663" s="18"/>
      <c r="AG663" s="18"/>
      <c r="AH663" s="18"/>
      <c r="AI663" s="18"/>
      <c r="AJ663" s="18"/>
      <c r="AK663" s="18"/>
      <c r="AL663" s="18"/>
      <c r="AM663" s="16"/>
      <c r="AN663" s="16"/>
      <c r="AO663" s="16"/>
      <c r="AP663" s="16"/>
      <c r="AQ663" s="16"/>
      <c r="AR663" s="16"/>
      <c r="AS663" s="16"/>
      <c r="AT663" s="16"/>
      <c r="AU663" s="16"/>
      <c r="AV663" s="16"/>
      <c r="AW663" s="16"/>
      <c r="AX663" s="16"/>
      <c r="AY663" s="16"/>
      <c r="AZ663" s="16"/>
      <c r="BA663" s="16"/>
      <c r="BB663" s="16"/>
      <c r="BC663" s="16"/>
      <c r="BD663" s="16"/>
      <c r="BE663" s="16"/>
      <c r="BF663" s="16"/>
      <c r="BG663" s="16"/>
      <c r="BH663" s="16"/>
      <c r="BI663" s="16"/>
      <c r="BJ663" s="16"/>
      <c r="BK663" s="16"/>
      <c r="BL663" s="16"/>
      <c r="BM663" s="16"/>
      <c r="BN663" s="16"/>
      <c r="BO663" s="16"/>
      <c r="BP663" s="16"/>
      <c r="BQ663" s="16"/>
      <c r="BR663" s="16"/>
      <c r="BS663" s="16"/>
      <c r="BT663" s="16"/>
      <c r="BU663" s="16"/>
      <c r="BV663" s="16"/>
      <c r="BW663" s="16"/>
      <c r="BX663" s="16"/>
      <c r="BY663" s="16"/>
      <c r="BZ663" s="16"/>
      <c r="CA663" s="16"/>
      <c r="CB663" s="16"/>
      <c r="CC663" s="16"/>
      <c r="CD663" s="16"/>
      <c r="CE663" s="16"/>
      <c r="CF663" s="16"/>
      <c r="CG663" s="16"/>
      <c r="CH663" s="16"/>
    </row>
    <row r="664" spans="1:86">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Z664" s="18"/>
      <c r="AA664" s="18"/>
      <c r="AB664" s="18"/>
      <c r="AC664" s="18"/>
      <c r="AD664" s="18"/>
      <c r="AE664" s="18"/>
      <c r="AF664" s="18"/>
      <c r="AG664" s="18"/>
      <c r="AH664" s="18"/>
      <c r="AI664" s="18"/>
      <c r="AJ664" s="18"/>
      <c r="AK664" s="18"/>
      <c r="AL664" s="18"/>
      <c r="AM664" s="16"/>
      <c r="AN664" s="16"/>
      <c r="AO664" s="16"/>
      <c r="AP664" s="16"/>
      <c r="AQ664" s="16"/>
      <c r="AR664" s="16"/>
      <c r="AS664" s="16"/>
      <c r="AT664" s="16"/>
      <c r="AU664" s="16"/>
      <c r="AV664" s="16"/>
      <c r="AW664" s="16"/>
      <c r="AX664" s="16"/>
      <c r="AY664" s="16"/>
      <c r="AZ664" s="16"/>
      <c r="BA664" s="16"/>
      <c r="BB664" s="16"/>
      <c r="BC664" s="16"/>
      <c r="BD664" s="16"/>
      <c r="BE664" s="16"/>
      <c r="BF664" s="16"/>
      <c r="BG664" s="16"/>
      <c r="BH664" s="16"/>
      <c r="BI664" s="16"/>
      <c r="BJ664" s="16"/>
      <c r="BK664" s="16"/>
      <c r="BL664" s="16"/>
      <c r="BM664" s="16"/>
      <c r="BN664" s="16"/>
      <c r="BO664" s="16"/>
      <c r="BP664" s="16"/>
      <c r="BQ664" s="16"/>
      <c r="BR664" s="16"/>
      <c r="BS664" s="16"/>
      <c r="BT664" s="16"/>
      <c r="BU664" s="16"/>
      <c r="BV664" s="16"/>
      <c r="BW664" s="16"/>
      <c r="BX664" s="16"/>
      <c r="BY664" s="16"/>
      <c r="BZ664" s="16"/>
      <c r="CA664" s="16"/>
      <c r="CB664" s="16"/>
      <c r="CC664" s="16"/>
      <c r="CD664" s="16"/>
      <c r="CE664" s="16"/>
      <c r="CF664" s="16"/>
      <c r="CG664" s="16"/>
      <c r="CH664" s="16"/>
    </row>
    <row r="665" spans="1:86">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Z665" s="18"/>
      <c r="AA665" s="18"/>
      <c r="AB665" s="18"/>
      <c r="AC665" s="18"/>
      <c r="AD665" s="18"/>
      <c r="AE665" s="18"/>
      <c r="AF665" s="18"/>
      <c r="AG665" s="18"/>
      <c r="AH665" s="18"/>
      <c r="AI665" s="18"/>
      <c r="AJ665" s="18"/>
      <c r="AK665" s="18"/>
      <c r="AL665" s="18"/>
      <c r="AM665" s="16"/>
      <c r="AN665" s="16"/>
      <c r="AO665" s="16"/>
      <c r="AP665" s="16"/>
      <c r="AQ665" s="16"/>
      <c r="AR665" s="16"/>
      <c r="AS665" s="16"/>
      <c r="AT665" s="16"/>
      <c r="AU665" s="16"/>
      <c r="AV665" s="16"/>
      <c r="AW665" s="16"/>
      <c r="AX665" s="16"/>
      <c r="AY665" s="16"/>
      <c r="AZ665" s="16"/>
      <c r="BA665" s="16"/>
      <c r="BB665" s="16"/>
      <c r="BC665" s="16"/>
      <c r="BD665" s="16"/>
      <c r="BE665" s="16"/>
      <c r="BF665" s="16"/>
      <c r="BG665" s="16"/>
      <c r="BH665" s="16"/>
      <c r="BI665" s="16"/>
      <c r="BJ665" s="16"/>
      <c r="BK665" s="16"/>
      <c r="BL665" s="16"/>
      <c r="BM665" s="16"/>
      <c r="BN665" s="16"/>
      <c r="BO665" s="16"/>
      <c r="BP665" s="16"/>
      <c r="BQ665" s="16"/>
      <c r="BR665" s="16"/>
      <c r="BS665" s="16"/>
      <c r="BT665" s="16"/>
      <c r="BU665" s="16"/>
      <c r="BV665" s="16"/>
      <c r="BW665" s="16"/>
      <c r="BX665" s="16"/>
      <c r="BY665" s="16"/>
      <c r="BZ665" s="16"/>
      <c r="CA665" s="16"/>
      <c r="CB665" s="16"/>
      <c r="CC665" s="16"/>
      <c r="CD665" s="16"/>
      <c r="CE665" s="16"/>
      <c r="CF665" s="16"/>
      <c r="CG665" s="16"/>
      <c r="CH665" s="16"/>
    </row>
    <row r="666" spans="1:8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Z666" s="18"/>
      <c r="AA666" s="18"/>
      <c r="AB666" s="18"/>
      <c r="AC666" s="18"/>
      <c r="AD666" s="18"/>
      <c r="AE666" s="18"/>
      <c r="AF666" s="18"/>
      <c r="AG666" s="18"/>
      <c r="AH666" s="18"/>
      <c r="AI666" s="18"/>
      <c r="AJ666" s="18"/>
      <c r="AK666" s="18"/>
      <c r="AL666" s="18"/>
      <c r="AM666" s="16"/>
      <c r="AN666" s="16"/>
      <c r="AO666" s="16"/>
      <c r="AP666" s="16"/>
      <c r="AQ666" s="16"/>
      <c r="AR666" s="16"/>
      <c r="AS666" s="16"/>
      <c r="AT666" s="16"/>
      <c r="AU666" s="16"/>
      <c r="AV666" s="16"/>
      <c r="AW666" s="16"/>
      <c r="AX666" s="16"/>
      <c r="AY666" s="16"/>
      <c r="AZ666" s="16"/>
      <c r="BA666" s="16"/>
      <c r="BB666" s="16"/>
      <c r="BC666" s="16"/>
      <c r="BD666" s="16"/>
      <c r="BE666" s="16"/>
      <c r="BF666" s="16"/>
      <c r="BG666" s="16"/>
      <c r="BH666" s="16"/>
      <c r="BI666" s="16"/>
      <c r="BJ666" s="16"/>
      <c r="BK666" s="16"/>
      <c r="BL666" s="16"/>
      <c r="BM666" s="16"/>
      <c r="BN666" s="16"/>
      <c r="BO666" s="16"/>
      <c r="BP666" s="16"/>
      <c r="BQ666" s="16"/>
      <c r="BR666" s="16"/>
      <c r="BS666" s="16"/>
      <c r="BT666" s="16"/>
      <c r="BU666" s="16"/>
      <c r="BV666" s="16"/>
      <c r="BW666" s="16"/>
      <c r="BX666" s="16"/>
      <c r="BY666" s="16"/>
      <c r="BZ666" s="16"/>
      <c r="CA666" s="16"/>
      <c r="CB666" s="16"/>
      <c r="CC666" s="16"/>
      <c r="CD666" s="16"/>
      <c r="CE666" s="16"/>
      <c r="CF666" s="16"/>
      <c r="CG666" s="16"/>
      <c r="CH666" s="16"/>
    </row>
    <row r="667" spans="1:86">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Z667" s="18"/>
      <c r="AA667" s="18"/>
      <c r="AB667" s="18"/>
      <c r="AC667" s="18"/>
      <c r="AD667" s="18"/>
      <c r="AE667" s="18"/>
      <c r="AF667" s="18"/>
      <c r="AG667" s="18"/>
      <c r="AH667" s="18"/>
      <c r="AI667" s="18"/>
      <c r="AJ667" s="18"/>
      <c r="AK667" s="18"/>
      <c r="AL667" s="18"/>
      <c r="AM667" s="16"/>
      <c r="AN667" s="16"/>
      <c r="AO667" s="16"/>
      <c r="AP667" s="16"/>
      <c r="AQ667" s="16"/>
      <c r="AR667" s="16"/>
      <c r="AS667" s="16"/>
      <c r="AT667" s="16"/>
      <c r="AU667" s="16"/>
      <c r="AV667" s="16"/>
      <c r="AW667" s="16"/>
      <c r="AX667" s="16"/>
      <c r="AY667" s="16"/>
      <c r="AZ667" s="16"/>
      <c r="BA667" s="16"/>
      <c r="BB667" s="16"/>
      <c r="BC667" s="16"/>
      <c r="BD667" s="16"/>
      <c r="BE667" s="16"/>
      <c r="BF667" s="16"/>
      <c r="BG667" s="16"/>
      <c r="BH667" s="16"/>
      <c r="BI667" s="16"/>
      <c r="BJ667" s="16"/>
      <c r="BK667" s="16"/>
      <c r="BL667" s="16"/>
      <c r="BM667" s="16"/>
      <c r="BN667" s="16"/>
      <c r="BO667" s="16"/>
      <c r="BP667" s="16"/>
      <c r="BQ667" s="16"/>
      <c r="BR667" s="16"/>
      <c r="BS667" s="16"/>
      <c r="BT667" s="16"/>
      <c r="BU667" s="16"/>
      <c r="BV667" s="16"/>
      <c r="BW667" s="16"/>
      <c r="BX667" s="16"/>
      <c r="BY667" s="16"/>
      <c r="BZ667" s="16"/>
      <c r="CA667" s="16"/>
      <c r="CB667" s="16"/>
      <c r="CC667" s="16"/>
      <c r="CD667" s="16"/>
      <c r="CE667" s="16"/>
      <c r="CF667" s="16"/>
      <c r="CG667" s="16"/>
      <c r="CH667" s="16"/>
    </row>
    <row r="668" spans="1:86">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Z668" s="18"/>
      <c r="AA668" s="18"/>
      <c r="AB668" s="18"/>
      <c r="AC668" s="18"/>
      <c r="AD668" s="18"/>
      <c r="AE668" s="18"/>
      <c r="AF668" s="18"/>
      <c r="AG668" s="18"/>
      <c r="AH668" s="18"/>
      <c r="AI668" s="18"/>
      <c r="AJ668" s="18"/>
      <c r="AK668" s="18"/>
      <c r="AL668" s="18"/>
      <c r="AM668" s="16"/>
      <c r="AN668" s="16"/>
      <c r="AO668" s="16"/>
      <c r="AP668" s="16"/>
      <c r="AQ668" s="16"/>
      <c r="AR668" s="16"/>
      <c r="AS668" s="16"/>
      <c r="AT668" s="16"/>
      <c r="AU668" s="16"/>
      <c r="AV668" s="16"/>
      <c r="AW668" s="16"/>
      <c r="AX668" s="16"/>
      <c r="AY668" s="16"/>
      <c r="AZ668" s="16"/>
      <c r="BA668" s="16"/>
      <c r="BB668" s="16"/>
      <c r="BC668" s="16"/>
      <c r="BD668" s="16"/>
      <c r="BE668" s="16"/>
      <c r="BF668" s="16"/>
      <c r="BG668" s="16"/>
      <c r="BH668" s="16"/>
      <c r="BI668" s="16"/>
      <c r="BJ668" s="16"/>
      <c r="BK668" s="16"/>
      <c r="BL668" s="16"/>
      <c r="BM668" s="16"/>
      <c r="BN668" s="16"/>
      <c r="BO668" s="16"/>
      <c r="BP668" s="16"/>
      <c r="BQ668" s="16"/>
      <c r="BR668" s="16"/>
      <c r="BS668" s="16"/>
      <c r="BT668" s="16"/>
      <c r="BU668" s="16"/>
      <c r="BV668" s="16"/>
      <c r="BW668" s="16"/>
      <c r="BX668" s="16"/>
      <c r="BY668" s="16"/>
      <c r="BZ668" s="16"/>
      <c r="CA668" s="16"/>
      <c r="CB668" s="16"/>
      <c r="CC668" s="16"/>
      <c r="CD668" s="16"/>
      <c r="CE668" s="16"/>
      <c r="CF668" s="16"/>
      <c r="CG668" s="16"/>
      <c r="CH668" s="16"/>
    </row>
    <row r="669" spans="1:86">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Z669" s="18"/>
      <c r="AA669" s="18"/>
      <c r="AB669" s="18"/>
      <c r="AC669" s="18"/>
      <c r="AD669" s="18"/>
      <c r="AE669" s="18"/>
      <c r="AF669" s="18"/>
      <c r="AG669" s="18"/>
      <c r="AH669" s="18"/>
      <c r="AI669" s="18"/>
      <c r="AJ669" s="18"/>
      <c r="AK669" s="18"/>
      <c r="AL669" s="18"/>
      <c r="AM669" s="16"/>
      <c r="AN669" s="16"/>
      <c r="AO669" s="16"/>
      <c r="AP669" s="16"/>
      <c r="AQ669" s="16"/>
      <c r="AR669" s="16"/>
      <c r="AS669" s="16"/>
      <c r="AT669" s="16"/>
      <c r="AU669" s="16"/>
      <c r="AV669" s="16"/>
      <c r="AW669" s="16"/>
      <c r="AX669" s="16"/>
      <c r="AY669" s="16"/>
      <c r="AZ669" s="16"/>
      <c r="BA669" s="16"/>
      <c r="BB669" s="16"/>
      <c r="BC669" s="16"/>
      <c r="BD669" s="16"/>
      <c r="BE669" s="16"/>
      <c r="BF669" s="16"/>
      <c r="BG669" s="16"/>
      <c r="BH669" s="16"/>
      <c r="BI669" s="16"/>
      <c r="BJ669" s="16"/>
      <c r="BK669" s="16"/>
      <c r="BL669" s="16"/>
      <c r="BM669" s="16"/>
      <c r="BN669" s="16"/>
      <c r="BO669" s="16"/>
      <c r="BP669" s="16"/>
      <c r="BQ669" s="16"/>
      <c r="BR669" s="16"/>
      <c r="BS669" s="16"/>
      <c r="BT669" s="16"/>
      <c r="BU669" s="16"/>
      <c r="BV669" s="16"/>
      <c r="BW669" s="16"/>
      <c r="BX669" s="16"/>
      <c r="BY669" s="16"/>
      <c r="BZ669" s="16"/>
      <c r="CA669" s="16"/>
      <c r="CB669" s="16"/>
      <c r="CC669" s="16"/>
      <c r="CD669" s="16"/>
      <c r="CE669" s="16"/>
      <c r="CF669" s="16"/>
      <c r="CG669" s="16"/>
      <c r="CH669" s="16"/>
    </row>
    <row r="670" spans="1:86">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Z670" s="18"/>
      <c r="AA670" s="18"/>
      <c r="AB670" s="18"/>
      <c r="AC670" s="18"/>
      <c r="AD670" s="18"/>
      <c r="AE670" s="18"/>
      <c r="AF670" s="18"/>
      <c r="AG670" s="18"/>
      <c r="AH670" s="18"/>
      <c r="AI670" s="18"/>
      <c r="AJ670" s="18"/>
      <c r="AK670" s="18"/>
      <c r="AL670" s="18"/>
      <c r="AM670" s="16"/>
      <c r="AN670" s="16"/>
      <c r="AO670" s="16"/>
      <c r="AP670" s="16"/>
      <c r="AQ670" s="16"/>
      <c r="AR670" s="16"/>
      <c r="AS670" s="16"/>
      <c r="AT670" s="16"/>
      <c r="AU670" s="16"/>
      <c r="AV670" s="16"/>
      <c r="AW670" s="16"/>
      <c r="AX670" s="16"/>
      <c r="AY670" s="16"/>
      <c r="AZ670" s="16"/>
      <c r="BA670" s="16"/>
      <c r="BB670" s="16"/>
      <c r="BC670" s="16"/>
      <c r="BD670" s="16"/>
      <c r="BE670" s="16"/>
      <c r="BF670" s="16"/>
      <c r="BG670" s="16"/>
      <c r="BH670" s="16"/>
      <c r="BI670" s="16"/>
      <c r="BJ670" s="16"/>
      <c r="BK670" s="16"/>
      <c r="BL670" s="16"/>
      <c r="BM670" s="16"/>
      <c r="BN670" s="16"/>
      <c r="BO670" s="16"/>
      <c r="BP670" s="16"/>
      <c r="BQ670" s="16"/>
      <c r="BR670" s="16"/>
      <c r="BS670" s="16"/>
      <c r="BT670" s="16"/>
      <c r="BU670" s="16"/>
      <c r="BV670" s="16"/>
      <c r="BW670" s="16"/>
      <c r="BX670" s="16"/>
      <c r="BY670" s="16"/>
      <c r="BZ670" s="16"/>
      <c r="CA670" s="16"/>
      <c r="CB670" s="16"/>
      <c r="CC670" s="16"/>
      <c r="CD670" s="16"/>
      <c r="CE670" s="16"/>
      <c r="CF670" s="16"/>
      <c r="CG670" s="16"/>
      <c r="CH670" s="16"/>
    </row>
    <row r="671" spans="1:86">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Z671" s="18"/>
      <c r="AA671" s="18"/>
      <c r="AB671" s="18"/>
      <c r="AC671" s="18"/>
      <c r="AD671" s="18"/>
      <c r="AE671" s="18"/>
      <c r="AF671" s="18"/>
      <c r="AG671" s="18"/>
      <c r="AH671" s="18"/>
      <c r="AI671" s="18"/>
      <c r="AJ671" s="18"/>
      <c r="AK671" s="18"/>
      <c r="AL671" s="18"/>
      <c r="AM671" s="16"/>
      <c r="AN671" s="16"/>
      <c r="AO671" s="16"/>
      <c r="AP671" s="16"/>
      <c r="AQ671" s="16"/>
      <c r="AR671" s="16"/>
      <c r="AS671" s="16"/>
      <c r="AT671" s="16"/>
      <c r="AU671" s="16"/>
      <c r="AV671" s="16"/>
      <c r="AW671" s="16"/>
      <c r="AX671" s="16"/>
      <c r="AY671" s="16"/>
      <c r="AZ671" s="16"/>
      <c r="BA671" s="16"/>
      <c r="BB671" s="16"/>
      <c r="BC671" s="16"/>
      <c r="BD671" s="16"/>
      <c r="BE671" s="16"/>
      <c r="BF671" s="16"/>
      <c r="BG671" s="16"/>
      <c r="BH671" s="16"/>
      <c r="BI671" s="16"/>
      <c r="BJ671" s="16"/>
      <c r="BK671" s="16"/>
      <c r="BL671" s="16"/>
      <c r="BM671" s="16"/>
      <c r="BN671" s="16"/>
      <c r="BO671" s="16"/>
      <c r="BP671" s="16"/>
      <c r="BQ671" s="16"/>
      <c r="BR671" s="16"/>
      <c r="BS671" s="16"/>
      <c r="BT671" s="16"/>
      <c r="BU671" s="16"/>
      <c r="BV671" s="16"/>
      <c r="BW671" s="16"/>
      <c r="BX671" s="16"/>
      <c r="BY671" s="16"/>
      <c r="BZ671" s="16"/>
      <c r="CA671" s="16"/>
      <c r="CB671" s="16"/>
      <c r="CC671" s="16"/>
      <c r="CD671" s="16"/>
      <c r="CE671" s="16"/>
      <c r="CF671" s="16"/>
      <c r="CG671" s="16"/>
      <c r="CH671" s="16"/>
    </row>
    <row r="672" spans="1:86">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Z672" s="18"/>
      <c r="AA672" s="18"/>
      <c r="AB672" s="18"/>
      <c r="AC672" s="18"/>
      <c r="AD672" s="18"/>
      <c r="AE672" s="18"/>
      <c r="AF672" s="18"/>
      <c r="AG672" s="18"/>
      <c r="AH672" s="18"/>
      <c r="AI672" s="18"/>
      <c r="AJ672" s="18"/>
      <c r="AK672" s="18"/>
      <c r="AL672" s="18"/>
      <c r="AM672" s="16"/>
      <c r="AN672" s="16"/>
      <c r="AO672" s="16"/>
      <c r="AP672" s="16"/>
      <c r="AQ672" s="16"/>
      <c r="AR672" s="16"/>
      <c r="AS672" s="16"/>
      <c r="AT672" s="16"/>
      <c r="AU672" s="16"/>
      <c r="AV672" s="16"/>
      <c r="AW672" s="16"/>
      <c r="AX672" s="16"/>
      <c r="AY672" s="16"/>
      <c r="AZ672" s="16"/>
      <c r="BA672" s="16"/>
      <c r="BB672" s="16"/>
      <c r="BC672" s="16"/>
      <c r="BD672" s="16"/>
      <c r="BE672" s="16"/>
      <c r="BF672" s="16"/>
      <c r="BG672" s="16"/>
      <c r="BH672" s="16"/>
      <c r="BI672" s="16"/>
      <c r="BJ672" s="16"/>
      <c r="BK672" s="16"/>
      <c r="BL672" s="16"/>
      <c r="BM672" s="16"/>
      <c r="BN672" s="16"/>
      <c r="BO672" s="16"/>
      <c r="BP672" s="16"/>
      <c r="BQ672" s="16"/>
      <c r="BR672" s="16"/>
      <c r="BS672" s="16"/>
      <c r="BT672" s="16"/>
      <c r="BU672" s="16"/>
      <c r="BV672" s="16"/>
      <c r="BW672" s="16"/>
      <c r="BX672" s="16"/>
      <c r="BY672" s="16"/>
      <c r="BZ672" s="16"/>
      <c r="CA672" s="16"/>
      <c r="CB672" s="16"/>
      <c r="CC672" s="16"/>
      <c r="CD672" s="16"/>
      <c r="CE672" s="16"/>
      <c r="CF672" s="16"/>
      <c r="CG672" s="16"/>
      <c r="CH672" s="16"/>
    </row>
    <row r="673" spans="1:86">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Z673" s="18"/>
      <c r="AA673" s="18"/>
      <c r="AB673" s="18"/>
      <c r="AC673" s="18"/>
      <c r="AD673" s="18"/>
      <c r="AE673" s="18"/>
      <c r="AF673" s="18"/>
      <c r="AG673" s="18"/>
      <c r="AH673" s="18"/>
      <c r="AI673" s="18"/>
      <c r="AJ673" s="18"/>
      <c r="AK673" s="18"/>
      <c r="AL673" s="18"/>
      <c r="AM673" s="16"/>
      <c r="AN673" s="16"/>
      <c r="AO673" s="16"/>
      <c r="AP673" s="16"/>
      <c r="AQ673" s="16"/>
      <c r="AR673" s="16"/>
      <c r="AS673" s="16"/>
      <c r="AT673" s="16"/>
      <c r="AU673" s="16"/>
      <c r="AV673" s="16"/>
      <c r="AW673" s="16"/>
      <c r="AX673" s="16"/>
      <c r="AY673" s="16"/>
      <c r="AZ673" s="16"/>
      <c r="BA673" s="16"/>
      <c r="BB673" s="16"/>
      <c r="BC673" s="16"/>
      <c r="BD673" s="16"/>
      <c r="BE673" s="16"/>
      <c r="BF673" s="16"/>
      <c r="BG673" s="16"/>
      <c r="BH673" s="16"/>
      <c r="BI673" s="16"/>
      <c r="BJ673" s="16"/>
      <c r="BK673" s="16"/>
      <c r="BL673" s="16"/>
      <c r="BM673" s="16"/>
      <c r="BN673" s="16"/>
      <c r="BO673" s="16"/>
      <c r="BP673" s="16"/>
      <c r="BQ673" s="16"/>
      <c r="BR673" s="16"/>
      <c r="BS673" s="16"/>
      <c r="BT673" s="16"/>
      <c r="BU673" s="16"/>
      <c r="BV673" s="16"/>
      <c r="BW673" s="16"/>
      <c r="BX673" s="16"/>
      <c r="BY673" s="16"/>
      <c r="BZ673" s="16"/>
      <c r="CA673" s="16"/>
      <c r="CB673" s="16"/>
      <c r="CC673" s="16"/>
      <c r="CD673" s="16"/>
      <c r="CE673" s="16"/>
      <c r="CF673" s="16"/>
      <c r="CG673" s="16"/>
      <c r="CH673" s="16"/>
    </row>
    <row r="674" spans="1:86">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Z674" s="18"/>
      <c r="AA674" s="18"/>
      <c r="AB674" s="18"/>
      <c r="AC674" s="18"/>
      <c r="AD674" s="18"/>
      <c r="AE674" s="18"/>
      <c r="AF674" s="18"/>
      <c r="AG674" s="18"/>
      <c r="AH674" s="18"/>
      <c r="AI674" s="18"/>
      <c r="AJ674" s="18"/>
      <c r="AK674" s="18"/>
      <c r="AL674" s="18"/>
      <c r="AM674" s="16"/>
      <c r="AN674" s="16"/>
      <c r="AO674" s="16"/>
      <c r="AP674" s="16"/>
      <c r="AQ674" s="16"/>
      <c r="AR674" s="16"/>
      <c r="AS674" s="16"/>
      <c r="AT674" s="16"/>
      <c r="AU674" s="16"/>
      <c r="AV674" s="16"/>
      <c r="AW674" s="16"/>
      <c r="AX674" s="16"/>
      <c r="AY674" s="16"/>
      <c r="AZ674" s="16"/>
      <c r="BA674" s="16"/>
      <c r="BB674" s="16"/>
      <c r="BC674" s="16"/>
      <c r="BD674" s="16"/>
      <c r="BE674" s="16"/>
      <c r="BF674" s="16"/>
      <c r="BG674" s="16"/>
      <c r="BH674" s="16"/>
      <c r="BI674" s="16"/>
      <c r="BJ674" s="16"/>
      <c r="BK674" s="16"/>
      <c r="BL674" s="16"/>
      <c r="BM674" s="16"/>
      <c r="BN674" s="16"/>
      <c r="BO674" s="16"/>
      <c r="BP674" s="16"/>
      <c r="BQ674" s="16"/>
      <c r="BR674" s="16"/>
      <c r="BS674" s="16"/>
      <c r="BT674" s="16"/>
      <c r="BU674" s="16"/>
      <c r="BV674" s="16"/>
      <c r="BW674" s="16"/>
      <c r="BX674" s="16"/>
      <c r="BY674" s="16"/>
      <c r="BZ674" s="16"/>
      <c r="CA674" s="16"/>
      <c r="CB674" s="16"/>
      <c r="CC674" s="16"/>
      <c r="CD674" s="16"/>
      <c r="CE674" s="16"/>
      <c r="CF674" s="16"/>
      <c r="CG674" s="16"/>
      <c r="CH674" s="16"/>
    </row>
    <row r="675" spans="1:86">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Z675" s="18"/>
      <c r="AA675" s="18"/>
      <c r="AB675" s="18"/>
      <c r="AC675" s="18"/>
      <c r="AD675" s="18"/>
      <c r="AE675" s="18"/>
      <c r="AF675" s="18"/>
      <c r="AG675" s="18"/>
      <c r="AH675" s="18"/>
      <c r="AI675" s="18"/>
      <c r="AJ675" s="18"/>
      <c r="AK675" s="18"/>
      <c r="AL675" s="18"/>
      <c r="AM675" s="16"/>
      <c r="AN675" s="16"/>
      <c r="AO675" s="16"/>
      <c r="AP675" s="16"/>
      <c r="AQ675" s="16"/>
      <c r="AR675" s="16"/>
      <c r="AS675" s="16"/>
      <c r="AT675" s="16"/>
      <c r="AU675" s="16"/>
      <c r="AV675" s="16"/>
      <c r="AW675" s="16"/>
      <c r="AX675" s="16"/>
      <c r="AY675" s="16"/>
      <c r="AZ675" s="16"/>
      <c r="BA675" s="16"/>
      <c r="BB675" s="16"/>
      <c r="BC675" s="16"/>
      <c r="BD675" s="16"/>
      <c r="BE675" s="16"/>
      <c r="BF675" s="16"/>
      <c r="BG675" s="16"/>
      <c r="BH675" s="16"/>
      <c r="BI675" s="16"/>
      <c r="BJ675" s="16"/>
      <c r="BK675" s="16"/>
      <c r="BL675" s="16"/>
      <c r="BM675" s="16"/>
      <c r="BN675" s="16"/>
      <c r="BO675" s="16"/>
      <c r="BP675" s="16"/>
      <c r="BQ675" s="16"/>
      <c r="BR675" s="16"/>
      <c r="BS675" s="16"/>
      <c r="BT675" s="16"/>
      <c r="BU675" s="16"/>
      <c r="BV675" s="16"/>
      <c r="BW675" s="16"/>
      <c r="BX675" s="16"/>
      <c r="BY675" s="16"/>
      <c r="BZ675" s="16"/>
      <c r="CA675" s="16"/>
      <c r="CB675" s="16"/>
      <c r="CC675" s="16"/>
      <c r="CD675" s="16"/>
      <c r="CE675" s="16"/>
      <c r="CF675" s="16"/>
      <c r="CG675" s="16"/>
      <c r="CH675" s="16"/>
    </row>
    <row r="676" spans="1:8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Z676" s="18"/>
      <c r="AA676" s="18"/>
      <c r="AB676" s="18"/>
      <c r="AC676" s="18"/>
      <c r="AD676" s="18"/>
      <c r="AE676" s="18"/>
      <c r="AF676" s="18"/>
      <c r="AG676" s="18"/>
      <c r="AH676" s="18"/>
      <c r="AI676" s="18"/>
      <c r="AJ676" s="18"/>
      <c r="AK676" s="18"/>
      <c r="AL676" s="18"/>
      <c r="AM676" s="16"/>
      <c r="AN676" s="16"/>
      <c r="AO676" s="16"/>
      <c r="AP676" s="16"/>
      <c r="AQ676" s="16"/>
      <c r="AR676" s="16"/>
      <c r="AS676" s="16"/>
      <c r="AT676" s="16"/>
      <c r="AU676" s="16"/>
      <c r="AV676" s="16"/>
      <c r="AW676" s="16"/>
      <c r="AX676" s="16"/>
      <c r="AY676" s="16"/>
      <c r="AZ676" s="16"/>
      <c r="BA676" s="16"/>
      <c r="BB676" s="16"/>
      <c r="BC676" s="16"/>
      <c r="BD676" s="16"/>
      <c r="BE676" s="16"/>
      <c r="BF676" s="16"/>
      <c r="BG676" s="16"/>
      <c r="BH676" s="16"/>
      <c r="BI676" s="16"/>
      <c r="BJ676" s="16"/>
      <c r="BK676" s="16"/>
      <c r="BL676" s="16"/>
      <c r="BM676" s="16"/>
      <c r="BN676" s="16"/>
      <c r="BO676" s="16"/>
      <c r="BP676" s="16"/>
      <c r="BQ676" s="16"/>
      <c r="BR676" s="16"/>
      <c r="BS676" s="16"/>
      <c r="BT676" s="16"/>
      <c r="BU676" s="16"/>
      <c r="BV676" s="16"/>
      <c r="BW676" s="16"/>
      <c r="BX676" s="16"/>
      <c r="BY676" s="16"/>
      <c r="BZ676" s="16"/>
      <c r="CA676" s="16"/>
      <c r="CB676" s="16"/>
      <c r="CC676" s="16"/>
      <c r="CD676" s="16"/>
      <c r="CE676" s="16"/>
      <c r="CF676" s="16"/>
      <c r="CG676" s="16"/>
      <c r="CH676" s="16"/>
    </row>
    <row r="677" spans="1:86">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Z677" s="18"/>
      <c r="AA677" s="18"/>
      <c r="AB677" s="18"/>
      <c r="AC677" s="18"/>
      <c r="AD677" s="18"/>
      <c r="AE677" s="18"/>
      <c r="AF677" s="18"/>
      <c r="AG677" s="18"/>
      <c r="AH677" s="18"/>
      <c r="AI677" s="18"/>
      <c r="AJ677" s="18"/>
      <c r="AK677" s="18"/>
      <c r="AL677" s="18"/>
      <c r="AM677" s="16"/>
      <c r="AN677" s="16"/>
      <c r="AO677" s="16"/>
      <c r="AP677" s="16"/>
      <c r="AQ677" s="16"/>
      <c r="AR677" s="16"/>
      <c r="AS677" s="16"/>
      <c r="AT677" s="16"/>
      <c r="AU677" s="16"/>
      <c r="AV677" s="16"/>
      <c r="AW677" s="16"/>
      <c r="AX677" s="16"/>
      <c r="AY677" s="16"/>
      <c r="AZ677" s="16"/>
      <c r="BA677" s="16"/>
      <c r="BB677" s="16"/>
      <c r="BC677" s="16"/>
      <c r="BD677" s="16"/>
      <c r="BE677" s="16"/>
      <c r="BF677" s="16"/>
      <c r="BG677" s="16"/>
      <c r="BH677" s="16"/>
      <c r="BI677" s="16"/>
      <c r="BJ677" s="16"/>
      <c r="BK677" s="16"/>
      <c r="BL677" s="16"/>
      <c r="BM677" s="16"/>
      <c r="BN677" s="16"/>
      <c r="BO677" s="16"/>
      <c r="BP677" s="16"/>
      <c r="BQ677" s="16"/>
      <c r="BR677" s="16"/>
      <c r="BS677" s="16"/>
      <c r="BT677" s="16"/>
      <c r="BU677" s="16"/>
      <c r="BV677" s="16"/>
      <c r="BW677" s="16"/>
      <c r="BX677" s="16"/>
      <c r="BY677" s="16"/>
      <c r="BZ677" s="16"/>
      <c r="CA677" s="16"/>
      <c r="CB677" s="16"/>
      <c r="CC677" s="16"/>
      <c r="CD677" s="16"/>
      <c r="CE677" s="16"/>
      <c r="CF677" s="16"/>
      <c r="CG677" s="16"/>
      <c r="CH677" s="16"/>
    </row>
    <row r="678" spans="1:86">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Z678" s="18"/>
      <c r="AA678" s="18"/>
      <c r="AB678" s="18"/>
      <c r="AC678" s="18"/>
      <c r="AD678" s="18"/>
      <c r="AE678" s="18"/>
      <c r="AF678" s="18"/>
      <c r="AG678" s="18"/>
      <c r="AH678" s="18"/>
      <c r="AI678" s="18"/>
      <c r="AJ678" s="18"/>
      <c r="AK678" s="18"/>
      <c r="AL678" s="18"/>
      <c r="AM678" s="16"/>
      <c r="AN678" s="16"/>
      <c r="AO678" s="16"/>
      <c r="AP678" s="16"/>
      <c r="AQ678" s="16"/>
      <c r="AR678" s="16"/>
      <c r="AS678" s="16"/>
      <c r="AT678" s="16"/>
      <c r="AU678" s="16"/>
      <c r="AV678" s="16"/>
      <c r="AW678" s="16"/>
      <c r="AX678" s="16"/>
      <c r="AY678" s="16"/>
      <c r="AZ678" s="16"/>
      <c r="BA678" s="16"/>
      <c r="BB678" s="16"/>
      <c r="BC678" s="16"/>
      <c r="BD678" s="16"/>
      <c r="BE678" s="16"/>
      <c r="BF678" s="16"/>
      <c r="BG678" s="16"/>
      <c r="BH678" s="16"/>
      <c r="BI678" s="16"/>
      <c r="BJ678" s="16"/>
      <c r="BK678" s="16"/>
      <c r="BL678" s="16"/>
      <c r="BM678" s="16"/>
      <c r="BN678" s="16"/>
      <c r="BO678" s="16"/>
      <c r="BP678" s="16"/>
      <c r="BQ678" s="16"/>
      <c r="BR678" s="16"/>
      <c r="BS678" s="16"/>
      <c r="BT678" s="16"/>
      <c r="BU678" s="16"/>
      <c r="BV678" s="16"/>
      <c r="BW678" s="16"/>
      <c r="BX678" s="16"/>
      <c r="BY678" s="16"/>
      <c r="BZ678" s="16"/>
      <c r="CA678" s="16"/>
      <c r="CB678" s="16"/>
      <c r="CC678" s="16"/>
      <c r="CD678" s="16"/>
      <c r="CE678" s="16"/>
      <c r="CF678" s="16"/>
      <c r="CG678" s="16"/>
      <c r="CH678" s="16"/>
    </row>
    <row r="679" spans="1:86">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Z679" s="18"/>
      <c r="AA679" s="18"/>
      <c r="AB679" s="18"/>
      <c r="AC679" s="18"/>
      <c r="AD679" s="18"/>
      <c r="AE679" s="18"/>
      <c r="AF679" s="18"/>
      <c r="AG679" s="18"/>
      <c r="AH679" s="18"/>
      <c r="AI679" s="18"/>
      <c r="AJ679" s="18"/>
      <c r="AK679" s="18"/>
      <c r="AL679" s="18"/>
      <c r="AM679" s="16"/>
      <c r="AN679" s="16"/>
      <c r="AO679" s="16"/>
      <c r="AP679" s="16"/>
      <c r="AQ679" s="16"/>
      <c r="AR679" s="16"/>
      <c r="AS679" s="16"/>
      <c r="AT679" s="16"/>
      <c r="AU679" s="16"/>
      <c r="AV679" s="16"/>
      <c r="AW679" s="16"/>
      <c r="AX679" s="16"/>
      <c r="AY679" s="16"/>
      <c r="AZ679" s="16"/>
      <c r="BA679" s="16"/>
      <c r="BB679" s="16"/>
      <c r="BC679" s="16"/>
      <c r="BD679" s="16"/>
      <c r="BE679" s="16"/>
      <c r="BF679" s="16"/>
      <c r="BG679" s="16"/>
      <c r="BH679" s="16"/>
      <c r="BI679" s="16"/>
      <c r="BJ679" s="16"/>
      <c r="BK679" s="16"/>
      <c r="BL679" s="16"/>
      <c r="BM679" s="16"/>
      <c r="BN679" s="16"/>
      <c r="BO679" s="16"/>
      <c r="BP679" s="16"/>
      <c r="BQ679" s="16"/>
      <c r="BR679" s="16"/>
      <c r="BS679" s="16"/>
      <c r="BT679" s="16"/>
      <c r="BU679" s="16"/>
      <c r="BV679" s="16"/>
      <c r="BW679" s="16"/>
      <c r="BX679" s="16"/>
      <c r="BY679" s="16"/>
      <c r="BZ679" s="16"/>
      <c r="CA679" s="16"/>
      <c r="CB679" s="16"/>
      <c r="CC679" s="16"/>
      <c r="CD679" s="16"/>
      <c r="CE679" s="16"/>
      <c r="CF679" s="16"/>
      <c r="CG679" s="16"/>
      <c r="CH679" s="16"/>
    </row>
    <row r="680" spans="1:86">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Z680" s="18"/>
      <c r="AA680" s="18"/>
      <c r="AB680" s="18"/>
      <c r="AC680" s="18"/>
      <c r="AD680" s="18"/>
      <c r="AE680" s="18"/>
      <c r="AF680" s="18"/>
      <c r="AG680" s="18"/>
      <c r="AH680" s="18"/>
      <c r="AI680" s="18"/>
      <c r="AJ680" s="18"/>
      <c r="AK680" s="18"/>
      <c r="AL680" s="18"/>
      <c r="AM680" s="16"/>
      <c r="AN680" s="16"/>
      <c r="AO680" s="16"/>
      <c r="AP680" s="16"/>
      <c r="AQ680" s="16"/>
      <c r="AR680" s="16"/>
      <c r="AS680" s="16"/>
      <c r="AT680" s="16"/>
      <c r="AU680" s="16"/>
      <c r="AV680" s="16"/>
      <c r="AW680" s="16"/>
      <c r="AX680" s="16"/>
      <c r="AY680" s="16"/>
      <c r="AZ680" s="16"/>
      <c r="BA680" s="16"/>
      <c r="BB680" s="16"/>
      <c r="BC680" s="16"/>
      <c r="BD680" s="16"/>
      <c r="BE680" s="16"/>
      <c r="BF680" s="16"/>
      <c r="BG680" s="16"/>
      <c r="BH680" s="16"/>
      <c r="BI680" s="16"/>
      <c r="BJ680" s="16"/>
      <c r="BK680" s="16"/>
      <c r="BL680" s="16"/>
      <c r="BM680" s="16"/>
      <c r="BN680" s="16"/>
      <c r="BO680" s="16"/>
      <c r="BP680" s="16"/>
      <c r="BQ680" s="16"/>
      <c r="BR680" s="16"/>
      <c r="BS680" s="16"/>
      <c r="BT680" s="16"/>
      <c r="BU680" s="16"/>
      <c r="BV680" s="16"/>
      <c r="BW680" s="16"/>
      <c r="BX680" s="16"/>
      <c r="BY680" s="16"/>
      <c r="BZ680" s="16"/>
      <c r="CA680" s="16"/>
      <c r="CB680" s="16"/>
      <c r="CC680" s="16"/>
      <c r="CD680" s="16"/>
      <c r="CE680" s="16"/>
      <c r="CF680" s="16"/>
      <c r="CG680" s="16"/>
      <c r="CH680" s="16"/>
    </row>
    <row r="681" spans="1:86">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Z681" s="18"/>
      <c r="AA681" s="18"/>
      <c r="AB681" s="18"/>
      <c r="AC681" s="18"/>
      <c r="AD681" s="18"/>
      <c r="AE681" s="18"/>
      <c r="AF681" s="18"/>
      <c r="AG681" s="18"/>
      <c r="AH681" s="18"/>
      <c r="AI681" s="18"/>
      <c r="AJ681" s="18"/>
      <c r="AK681" s="18"/>
      <c r="AL681" s="18"/>
      <c r="AM681" s="16"/>
      <c r="AN681" s="16"/>
      <c r="AO681" s="16"/>
      <c r="AP681" s="16"/>
      <c r="AQ681" s="16"/>
      <c r="AR681" s="16"/>
      <c r="AS681" s="16"/>
      <c r="AT681" s="16"/>
      <c r="AU681" s="16"/>
      <c r="AV681" s="16"/>
      <c r="AW681" s="16"/>
      <c r="AX681" s="16"/>
      <c r="AY681" s="16"/>
      <c r="AZ681" s="16"/>
      <c r="BA681" s="16"/>
      <c r="BB681" s="16"/>
      <c r="BC681" s="16"/>
      <c r="BD681" s="16"/>
      <c r="BE681" s="16"/>
      <c r="BF681" s="16"/>
      <c r="BG681" s="16"/>
      <c r="BH681" s="16"/>
      <c r="BI681" s="16"/>
      <c r="BJ681" s="16"/>
      <c r="BK681" s="16"/>
      <c r="BL681" s="16"/>
      <c r="BM681" s="16"/>
      <c r="BN681" s="16"/>
      <c r="BO681" s="16"/>
      <c r="BP681" s="16"/>
      <c r="BQ681" s="16"/>
      <c r="BR681" s="16"/>
      <c r="BS681" s="16"/>
      <c r="BT681" s="16"/>
      <c r="BU681" s="16"/>
      <c r="BV681" s="16"/>
      <c r="BW681" s="16"/>
      <c r="BX681" s="16"/>
      <c r="BY681" s="16"/>
      <c r="BZ681" s="16"/>
      <c r="CA681" s="16"/>
      <c r="CB681" s="16"/>
      <c r="CC681" s="16"/>
      <c r="CD681" s="16"/>
      <c r="CE681" s="16"/>
      <c r="CF681" s="16"/>
      <c r="CG681" s="16"/>
      <c r="CH681" s="16"/>
    </row>
    <row r="682" spans="1:86">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Z682" s="18"/>
      <c r="AA682" s="18"/>
      <c r="AB682" s="18"/>
      <c r="AC682" s="18"/>
      <c r="AD682" s="18"/>
      <c r="AE682" s="18"/>
      <c r="AF682" s="18"/>
      <c r="AG682" s="18"/>
      <c r="AH682" s="18"/>
      <c r="AI682" s="18"/>
      <c r="AJ682" s="18"/>
      <c r="AK682" s="18"/>
      <c r="AL682" s="18"/>
      <c r="AM682" s="16"/>
      <c r="AN682" s="16"/>
      <c r="AO682" s="16"/>
      <c r="AP682" s="16"/>
      <c r="AQ682" s="16"/>
      <c r="AR682" s="16"/>
      <c r="AS682" s="16"/>
      <c r="AT682" s="16"/>
      <c r="AU682" s="16"/>
      <c r="AV682" s="16"/>
      <c r="AW682" s="16"/>
      <c r="AX682" s="16"/>
      <c r="AY682" s="16"/>
      <c r="AZ682" s="16"/>
      <c r="BA682" s="16"/>
      <c r="BB682" s="16"/>
      <c r="BC682" s="16"/>
      <c r="BD682" s="16"/>
      <c r="BE682" s="16"/>
      <c r="BF682" s="16"/>
      <c r="BG682" s="16"/>
      <c r="BH682" s="16"/>
      <c r="BI682" s="16"/>
      <c r="BJ682" s="16"/>
      <c r="BK682" s="16"/>
      <c r="BL682" s="16"/>
      <c r="BM682" s="16"/>
      <c r="BN682" s="16"/>
      <c r="BO682" s="16"/>
      <c r="BP682" s="16"/>
      <c r="BQ682" s="16"/>
      <c r="BR682" s="16"/>
      <c r="BS682" s="16"/>
      <c r="BT682" s="16"/>
      <c r="BU682" s="16"/>
      <c r="BV682" s="16"/>
      <c r="BW682" s="16"/>
      <c r="BX682" s="16"/>
      <c r="BY682" s="16"/>
      <c r="BZ682" s="16"/>
      <c r="CA682" s="16"/>
      <c r="CB682" s="16"/>
      <c r="CC682" s="16"/>
      <c r="CD682" s="16"/>
      <c r="CE682" s="16"/>
      <c r="CF682" s="16"/>
      <c r="CG682" s="16"/>
      <c r="CH682" s="16"/>
    </row>
    <row r="683" spans="1:86">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Z683" s="18"/>
      <c r="AA683" s="18"/>
      <c r="AB683" s="18"/>
      <c r="AC683" s="18"/>
      <c r="AD683" s="18"/>
      <c r="AE683" s="18"/>
      <c r="AF683" s="18"/>
      <c r="AG683" s="18"/>
      <c r="AH683" s="18"/>
      <c r="AI683" s="18"/>
      <c r="AJ683" s="18"/>
      <c r="AK683" s="18"/>
      <c r="AL683" s="18"/>
      <c r="AM683" s="16"/>
      <c r="AN683" s="16"/>
      <c r="AO683" s="16"/>
      <c r="AP683" s="16"/>
      <c r="AQ683" s="16"/>
      <c r="AR683" s="16"/>
      <c r="AS683" s="16"/>
      <c r="AT683" s="16"/>
      <c r="AU683" s="16"/>
      <c r="AV683" s="16"/>
      <c r="AW683" s="16"/>
      <c r="AX683" s="16"/>
      <c r="AY683" s="16"/>
      <c r="AZ683" s="16"/>
      <c r="BA683" s="16"/>
      <c r="BB683" s="16"/>
      <c r="BC683" s="16"/>
      <c r="BD683" s="16"/>
      <c r="BE683" s="16"/>
      <c r="BF683" s="16"/>
      <c r="BG683" s="16"/>
      <c r="BH683" s="16"/>
      <c r="BI683" s="16"/>
      <c r="BJ683" s="16"/>
      <c r="BK683" s="16"/>
      <c r="BL683" s="16"/>
      <c r="BM683" s="16"/>
      <c r="BN683" s="16"/>
      <c r="BO683" s="16"/>
      <c r="BP683" s="16"/>
      <c r="BQ683" s="16"/>
      <c r="BR683" s="16"/>
      <c r="BS683" s="16"/>
      <c r="BT683" s="16"/>
      <c r="BU683" s="16"/>
      <c r="BV683" s="16"/>
      <c r="BW683" s="16"/>
      <c r="BX683" s="16"/>
      <c r="BY683" s="16"/>
      <c r="BZ683" s="16"/>
      <c r="CA683" s="16"/>
      <c r="CB683" s="16"/>
      <c r="CC683" s="16"/>
      <c r="CD683" s="16"/>
      <c r="CE683" s="16"/>
      <c r="CF683" s="16"/>
      <c r="CG683" s="16"/>
      <c r="CH683" s="16"/>
    </row>
    <row r="684" spans="1:86">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Z684" s="18"/>
      <c r="AA684" s="18"/>
      <c r="AB684" s="18"/>
      <c r="AC684" s="18"/>
      <c r="AD684" s="18"/>
      <c r="AE684" s="18"/>
      <c r="AF684" s="18"/>
      <c r="AG684" s="18"/>
      <c r="AH684" s="18"/>
      <c r="AI684" s="18"/>
      <c r="AJ684" s="18"/>
      <c r="AK684" s="18"/>
      <c r="AL684" s="18"/>
      <c r="AM684" s="16"/>
      <c r="AN684" s="16"/>
      <c r="AO684" s="16"/>
      <c r="AP684" s="16"/>
      <c r="AQ684" s="16"/>
      <c r="AR684" s="16"/>
      <c r="AS684" s="16"/>
      <c r="AT684" s="16"/>
      <c r="AU684" s="16"/>
      <c r="AV684" s="16"/>
      <c r="AW684" s="16"/>
      <c r="AX684" s="16"/>
      <c r="AY684" s="16"/>
      <c r="AZ684" s="16"/>
      <c r="BA684" s="16"/>
      <c r="BB684" s="16"/>
      <c r="BC684" s="16"/>
      <c r="BD684" s="16"/>
      <c r="BE684" s="16"/>
      <c r="BF684" s="16"/>
      <c r="BG684" s="16"/>
      <c r="BH684" s="16"/>
      <c r="BI684" s="16"/>
      <c r="BJ684" s="16"/>
      <c r="BK684" s="16"/>
      <c r="BL684" s="16"/>
      <c r="BM684" s="16"/>
      <c r="BN684" s="16"/>
      <c r="BO684" s="16"/>
      <c r="BP684" s="16"/>
      <c r="BQ684" s="16"/>
      <c r="BR684" s="16"/>
      <c r="BS684" s="16"/>
      <c r="BT684" s="16"/>
      <c r="BU684" s="16"/>
      <c r="BV684" s="16"/>
      <c r="BW684" s="16"/>
      <c r="BX684" s="16"/>
      <c r="BY684" s="16"/>
      <c r="BZ684" s="16"/>
      <c r="CA684" s="16"/>
      <c r="CB684" s="16"/>
      <c r="CC684" s="16"/>
      <c r="CD684" s="16"/>
      <c r="CE684" s="16"/>
      <c r="CF684" s="16"/>
      <c r="CG684" s="16"/>
      <c r="CH684" s="16"/>
    </row>
    <row r="685" spans="1:86">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Z685" s="18"/>
      <c r="AA685" s="18"/>
      <c r="AB685" s="18"/>
      <c r="AC685" s="18"/>
      <c r="AD685" s="18"/>
      <c r="AE685" s="18"/>
      <c r="AF685" s="18"/>
      <c r="AG685" s="18"/>
      <c r="AH685" s="18"/>
      <c r="AI685" s="18"/>
      <c r="AJ685" s="18"/>
      <c r="AK685" s="18"/>
      <c r="AL685" s="18"/>
      <c r="AM685" s="16"/>
      <c r="AN685" s="16"/>
      <c r="AO685" s="16"/>
      <c r="AP685" s="16"/>
      <c r="AQ685" s="16"/>
      <c r="AR685" s="16"/>
      <c r="AS685" s="16"/>
      <c r="AT685" s="16"/>
      <c r="AU685" s="16"/>
      <c r="AV685" s="16"/>
      <c r="AW685" s="16"/>
      <c r="AX685" s="16"/>
      <c r="AY685" s="16"/>
      <c r="AZ685" s="16"/>
      <c r="BA685" s="16"/>
      <c r="BB685" s="16"/>
      <c r="BC685" s="16"/>
      <c r="BD685" s="16"/>
      <c r="BE685" s="16"/>
      <c r="BF685" s="16"/>
      <c r="BG685" s="16"/>
      <c r="BH685" s="16"/>
      <c r="BI685" s="16"/>
      <c r="BJ685" s="16"/>
      <c r="BK685" s="16"/>
      <c r="BL685" s="16"/>
      <c r="BM685" s="16"/>
      <c r="BN685" s="16"/>
      <c r="BO685" s="16"/>
      <c r="BP685" s="16"/>
      <c r="BQ685" s="16"/>
      <c r="BR685" s="16"/>
      <c r="BS685" s="16"/>
      <c r="BT685" s="16"/>
      <c r="BU685" s="16"/>
      <c r="BV685" s="16"/>
      <c r="BW685" s="16"/>
      <c r="BX685" s="16"/>
      <c r="BY685" s="16"/>
      <c r="BZ685" s="16"/>
      <c r="CA685" s="16"/>
      <c r="CB685" s="16"/>
      <c r="CC685" s="16"/>
      <c r="CD685" s="16"/>
      <c r="CE685" s="16"/>
      <c r="CF685" s="16"/>
      <c r="CG685" s="16"/>
      <c r="CH685" s="16"/>
    </row>
    <row r="686" spans="1: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Z686" s="18"/>
      <c r="AA686" s="18"/>
      <c r="AB686" s="18"/>
      <c r="AC686" s="18"/>
      <c r="AD686" s="18"/>
      <c r="AE686" s="18"/>
      <c r="AF686" s="18"/>
      <c r="AG686" s="18"/>
      <c r="AH686" s="18"/>
      <c r="AI686" s="18"/>
      <c r="AJ686" s="18"/>
      <c r="AK686" s="18"/>
      <c r="AL686" s="18"/>
      <c r="AM686" s="16"/>
      <c r="AN686" s="16"/>
      <c r="AO686" s="16"/>
      <c r="AP686" s="16"/>
      <c r="AQ686" s="16"/>
      <c r="AR686" s="16"/>
      <c r="AS686" s="16"/>
      <c r="AT686" s="16"/>
      <c r="AU686" s="16"/>
      <c r="AV686" s="16"/>
      <c r="AW686" s="16"/>
      <c r="AX686" s="16"/>
      <c r="AY686" s="16"/>
      <c r="AZ686" s="16"/>
      <c r="BA686" s="16"/>
      <c r="BB686" s="16"/>
      <c r="BC686" s="16"/>
      <c r="BD686" s="16"/>
      <c r="BE686" s="16"/>
      <c r="BF686" s="16"/>
      <c r="BG686" s="16"/>
      <c r="BH686" s="16"/>
      <c r="BI686" s="16"/>
      <c r="BJ686" s="16"/>
      <c r="BK686" s="16"/>
      <c r="BL686" s="16"/>
      <c r="BM686" s="16"/>
      <c r="BN686" s="16"/>
      <c r="BO686" s="16"/>
      <c r="BP686" s="16"/>
      <c r="BQ686" s="16"/>
      <c r="BR686" s="16"/>
      <c r="BS686" s="16"/>
      <c r="BT686" s="16"/>
      <c r="BU686" s="16"/>
      <c r="BV686" s="16"/>
      <c r="BW686" s="16"/>
      <c r="BX686" s="16"/>
      <c r="BY686" s="16"/>
      <c r="BZ686" s="16"/>
      <c r="CA686" s="16"/>
      <c r="CB686" s="16"/>
      <c r="CC686" s="16"/>
      <c r="CD686" s="16"/>
      <c r="CE686" s="16"/>
      <c r="CF686" s="16"/>
      <c r="CG686" s="16"/>
      <c r="CH686" s="16"/>
    </row>
    <row r="687" spans="1:86">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Z687" s="18"/>
      <c r="AA687" s="18"/>
      <c r="AB687" s="18"/>
      <c r="AC687" s="18"/>
      <c r="AD687" s="18"/>
      <c r="AE687" s="18"/>
      <c r="AF687" s="18"/>
      <c r="AG687" s="18"/>
      <c r="AH687" s="18"/>
      <c r="AI687" s="18"/>
      <c r="AJ687" s="18"/>
      <c r="AK687" s="18"/>
      <c r="AL687" s="18"/>
      <c r="AM687" s="16"/>
      <c r="AN687" s="16"/>
      <c r="AO687" s="16"/>
      <c r="AP687" s="16"/>
      <c r="AQ687" s="16"/>
      <c r="AR687" s="16"/>
      <c r="AS687" s="16"/>
      <c r="AT687" s="16"/>
      <c r="AU687" s="16"/>
      <c r="AV687" s="16"/>
      <c r="AW687" s="16"/>
      <c r="AX687" s="16"/>
      <c r="AY687" s="16"/>
      <c r="AZ687" s="16"/>
      <c r="BA687" s="16"/>
      <c r="BB687" s="16"/>
      <c r="BC687" s="16"/>
      <c r="BD687" s="16"/>
      <c r="BE687" s="16"/>
      <c r="BF687" s="16"/>
      <c r="BG687" s="16"/>
      <c r="BH687" s="16"/>
      <c r="BI687" s="16"/>
      <c r="BJ687" s="16"/>
      <c r="BK687" s="16"/>
      <c r="BL687" s="16"/>
      <c r="BM687" s="16"/>
      <c r="BN687" s="16"/>
      <c r="BO687" s="16"/>
      <c r="BP687" s="16"/>
      <c r="BQ687" s="16"/>
      <c r="BR687" s="16"/>
      <c r="BS687" s="16"/>
      <c r="BT687" s="16"/>
      <c r="BU687" s="16"/>
      <c r="BV687" s="16"/>
      <c r="BW687" s="16"/>
      <c r="BX687" s="16"/>
      <c r="BY687" s="16"/>
      <c r="BZ687" s="16"/>
      <c r="CA687" s="16"/>
      <c r="CB687" s="16"/>
      <c r="CC687" s="16"/>
      <c r="CD687" s="16"/>
      <c r="CE687" s="16"/>
      <c r="CF687" s="16"/>
      <c r="CG687" s="16"/>
      <c r="CH687" s="16"/>
    </row>
    <row r="688" spans="1:86">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Z688" s="18"/>
      <c r="AA688" s="18"/>
      <c r="AB688" s="18"/>
      <c r="AC688" s="18"/>
      <c r="AD688" s="18"/>
      <c r="AE688" s="18"/>
      <c r="AF688" s="18"/>
      <c r="AG688" s="18"/>
      <c r="AH688" s="18"/>
      <c r="AI688" s="18"/>
      <c r="AJ688" s="18"/>
      <c r="AK688" s="18"/>
      <c r="AL688" s="18"/>
      <c r="AM688" s="16"/>
      <c r="AN688" s="16"/>
      <c r="AO688" s="16"/>
      <c r="AP688" s="16"/>
      <c r="AQ688" s="16"/>
      <c r="AR688" s="16"/>
      <c r="AS688" s="16"/>
      <c r="AT688" s="16"/>
      <c r="AU688" s="16"/>
      <c r="AV688" s="16"/>
      <c r="AW688" s="16"/>
      <c r="AX688" s="16"/>
      <c r="AY688" s="16"/>
      <c r="AZ688" s="16"/>
      <c r="BA688" s="16"/>
      <c r="BB688" s="16"/>
      <c r="BC688" s="16"/>
      <c r="BD688" s="16"/>
      <c r="BE688" s="16"/>
      <c r="BF688" s="16"/>
      <c r="BG688" s="16"/>
      <c r="BH688" s="16"/>
      <c r="BI688" s="16"/>
      <c r="BJ688" s="16"/>
      <c r="BK688" s="16"/>
      <c r="BL688" s="16"/>
      <c r="BM688" s="16"/>
      <c r="BN688" s="16"/>
      <c r="BO688" s="16"/>
      <c r="BP688" s="16"/>
      <c r="BQ688" s="16"/>
      <c r="BR688" s="16"/>
      <c r="BS688" s="16"/>
      <c r="BT688" s="16"/>
      <c r="BU688" s="16"/>
      <c r="BV688" s="16"/>
      <c r="BW688" s="16"/>
      <c r="BX688" s="16"/>
      <c r="BY688" s="16"/>
      <c r="BZ688" s="16"/>
      <c r="CA688" s="16"/>
      <c r="CB688" s="16"/>
      <c r="CC688" s="16"/>
      <c r="CD688" s="16"/>
      <c r="CE688" s="16"/>
      <c r="CF688" s="16"/>
      <c r="CG688" s="16"/>
      <c r="CH688" s="16"/>
    </row>
    <row r="689" spans="1:86">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Z689" s="18"/>
      <c r="AA689" s="18"/>
      <c r="AB689" s="18"/>
      <c r="AC689" s="18"/>
      <c r="AD689" s="18"/>
      <c r="AE689" s="18"/>
      <c r="AF689" s="18"/>
      <c r="AG689" s="18"/>
      <c r="AH689" s="18"/>
      <c r="AI689" s="18"/>
      <c r="AJ689" s="18"/>
      <c r="AK689" s="18"/>
      <c r="AL689" s="18"/>
      <c r="AM689" s="16"/>
      <c r="AN689" s="16"/>
      <c r="AO689" s="16"/>
      <c r="AP689" s="16"/>
      <c r="AQ689" s="16"/>
      <c r="AR689" s="16"/>
      <c r="AS689" s="16"/>
      <c r="AT689" s="16"/>
      <c r="AU689" s="16"/>
      <c r="AV689" s="16"/>
      <c r="AW689" s="16"/>
      <c r="AX689" s="16"/>
      <c r="AY689" s="16"/>
      <c r="AZ689" s="16"/>
      <c r="BA689" s="16"/>
      <c r="BB689" s="16"/>
      <c r="BC689" s="16"/>
      <c r="BD689" s="16"/>
      <c r="BE689" s="16"/>
      <c r="BF689" s="16"/>
      <c r="BG689" s="16"/>
      <c r="BH689" s="16"/>
      <c r="BI689" s="16"/>
      <c r="BJ689" s="16"/>
      <c r="BK689" s="16"/>
      <c r="BL689" s="16"/>
      <c r="BM689" s="16"/>
      <c r="BN689" s="16"/>
      <c r="BO689" s="16"/>
      <c r="BP689" s="16"/>
      <c r="BQ689" s="16"/>
      <c r="BR689" s="16"/>
      <c r="BS689" s="16"/>
      <c r="BT689" s="16"/>
      <c r="BU689" s="16"/>
      <c r="BV689" s="16"/>
      <c r="BW689" s="16"/>
      <c r="BX689" s="16"/>
      <c r="BY689" s="16"/>
      <c r="BZ689" s="16"/>
      <c r="CA689" s="16"/>
      <c r="CB689" s="16"/>
      <c r="CC689" s="16"/>
      <c r="CD689" s="16"/>
      <c r="CE689" s="16"/>
      <c r="CF689" s="16"/>
      <c r="CG689" s="16"/>
      <c r="CH689" s="16"/>
    </row>
    <row r="690" spans="1:86">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Z690" s="18"/>
      <c r="AA690" s="18"/>
      <c r="AB690" s="18"/>
      <c r="AC690" s="18"/>
      <c r="AD690" s="18"/>
      <c r="AE690" s="18"/>
      <c r="AF690" s="18"/>
      <c r="AG690" s="18"/>
      <c r="AH690" s="18"/>
      <c r="AI690" s="18"/>
      <c r="AJ690" s="18"/>
      <c r="AK690" s="18"/>
      <c r="AL690" s="18"/>
      <c r="AM690" s="16"/>
      <c r="AN690" s="16"/>
      <c r="AO690" s="16"/>
      <c r="AP690" s="16"/>
      <c r="AQ690" s="16"/>
      <c r="AR690" s="16"/>
      <c r="AS690" s="16"/>
      <c r="AT690" s="16"/>
      <c r="AU690" s="16"/>
      <c r="AV690" s="16"/>
      <c r="AW690" s="16"/>
      <c r="AX690" s="16"/>
      <c r="AY690" s="16"/>
      <c r="AZ690" s="16"/>
      <c r="BA690" s="16"/>
      <c r="BB690" s="16"/>
      <c r="BC690" s="16"/>
      <c r="BD690" s="16"/>
      <c r="BE690" s="16"/>
      <c r="BF690" s="16"/>
      <c r="BG690" s="16"/>
      <c r="BH690" s="16"/>
      <c r="BI690" s="16"/>
      <c r="BJ690" s="16"/>
      <c r="BK690" s="16"/>
      <c r="BL690" s="16"/>
      <c r="BM690" s="16"/>
      <c r="BN690" s="16"/>
      <c r="BO690" s="16"/>
      <c r="BP690" s="16"/>
      <c r="BQ690" s="16"/>
      <c r="BR690" s="16"/>
      <c r="BS690" s="16"/>
      <c r="BT690" s="16"/>
      <c r="BU690" s="16"/>
      <c r="BV690" s="16"/>
      <c r="BW690" s="16"/>
      <c r="BX690" s="16"/>
      <c r="BY690" s="16"/>
      <c r="BZ690" s="16"/>
      <c r="CA690" s="16"/>
      <c r="CB690" s="16"/>
      <c r="CC690" s="16"/>
      <c r="CD690" s="16"/>
      <c r="CE690" s="16"/>
      <c r="CF690" s="16"/>
      <c r="CG690" s="16"/>
      <c r="CH690" s="16"/>
    </row>
    <row r="691" spans="1:86">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Z691" s="18"/>
      <c r="AA691" s="18"/>
      <c r="AB691" s="18"/>
      <c r="AC691" s="18"/>
      <c r="AD691" s="18"/>
      <c r="AE691" s="18"/>
      <c r="AF691" s="18"/>
      <c r="AG691" s="18"/>
      <c r="AH691" s="18"/>
      <c r="AI691" s="18"/>
      <c r="AJ691" s="18"/>
      <c r="AK691" s="18"/>
      <c r="AL691" s="18"/>
      <c r="AM691" s="16"/>
      <c r="AN691" s="16"/>
      <c r="AO691" s="16"/>
      <c r="AP691" s="16"/>
      <c r="AQ691" s="16"/>
      <c r="AR691" s="16"/>
      <c r="AS691" s="16"/>
      <c r="AT691" s="16"/>
      <c r="AU691" s="16"/>
      <c r="AV691" s="16"/>
      <c r="AW691" s="16"/>
      <c r="AX691" s="16"/>
      <c r="AY691" s="16"/>
      <c r="AZ691" s="16"/>
      <c r="BA691" s="16"/>
      <c r="BB691" s="16"/>
      <c r="BC691" s="16"/>
      <c r="BD691" s="16"/>
      <c r="BE691" s="16"/>
      <c r="BF691" s="16"/>
      <c r="BG691" s="16"/>
      <c r="BH691" s="16"/>
      <c r="BI691" s="16"/>
      <c r="BJ691" s="16"/>
      <c r="BK691" s="16"/>
      <c r="BL691" s="16"/>
      <c r="BM691" s="16"/>
      <c r="BN691" s="16"/>
      <c r="BO691" s="16"/>
      <c r="BP691" s="16"/>
      <c r="BQ691" s="16"/>
      <c r="BR691" s="16"/>
      <c r="BS691" s="16"/>
      <c r="BT691" s="16"/>
      <c r="BU691" s="16"/>
      <c r="BV691" s="16"/>
      <c r="BW691" s="16"/>
      <c r="BX691" s="16"/>
      <c r="BY691" s="16"/>
      <c r="BZ691" s="16"/>
      <c r="CA691" s="16"/>
      <c r="CB691" s="16"/>
      <c r="CC691" s="16"/>
      <c r="CD691" s="16"/>
      <c r="CE691" s="16"/>
      <c r="CF691" s="16"/>
      <c r="CG691" s="16"/>
      <c r="CH691" s="16"/>
    </row>
    <row r="692" spans="1:86">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Z692" s="18"/>
      <c r="AA692" s="18"/>
      <c r="AB692" s="18"/>
      <c r="AC692" s="18"/>
      <c r="AD692" s="18"/>
      <c r="AE692" s="18"/>
      <c r="AF692" s="18"/>
      <c r="AG692" s="18"/>
      <c r="AH692" s="18"/>
      <c r="AI692" s="18"/>
      <c r="AJ692" s="18"/>
      <c r="AK692" s="18"/>
      <c r="AL692" s="18"/>
      <c r="AM692" s="16"/>
      <c r="AN692" s="16"/>
      <c r="AO692" s="16"/>
      <c r="AP692" s="16"/>
      <c r="AQ692" s="16"/>
      <c r="AR692" s="16"/>
      <c r="AS692" s="16"/>
      <c r="AT692" s="16"/>
      <c r="AU692" s="16"/>
      <c r="AV692" s="16"/>
      <c r="AW692" s="16"/>
      <c r="AX692" s="16"/>
      <c r="AY692" s="16"/>
      <c r="AZ692" s="16"/>
      <c r="BA692" s="16"/>
      <c r="BB692" s="16"/>
      <c r="BC692" s="16"/>
      <c r="BD692" s="16"/>
      <c r="BE692" s="16"/>
      <c r="BF692" s="16"/>
      <c r="BG692" s="16"/>
      <c r="BH692" s="16"/>
      <c r="BI692" s="16"/>
      <c r="BJ692" s="16"/>
      <c r="BK692" s="16"/>
      <c r="BL692" s="16"/>
      <c r="BM692" s="16"/>
      <c r="BN692" s="16"/>
      <c r="BO692" s="16"/>
      <c r="BP692" s="16"/>
      <c r="BQ692" s="16"/>
      <c r="BR692" s="16"/>
      <c r="BS692" s="16"/>
      <c r="BT692" s="16"/>
      <c r="BU692" s="16"/>
      <c r="BV692" s="16"/>
      <c r="BW692" s="16"/>
      <c r="BX692" s="16"/>
      <c r="BY692" s="16"/>
      <c r="BZ692" s="16"/>
      <c r="CA692" s="16"/>
      <c r="CB692" s="16"/>
      <c r="CC692" s="16"/>
      <c r="CD692" s="16"/>
      <c r="CE692" s="16"/>
      <c r="CF692" s="16"/>
      <c r="CG692" s="16"/>
      <c r="CH692" s="16"/>
    </row>
    <row r="693" spans="1:86">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Z693" s="18"/>
      <c r="AA693" s="18"/>
      <c r="AB693" s="18"/>
      <c r="AC693" s="18"/>
      <c r="AD693" s="18"/>
      <c r="AE693" s="18"/>
      <c r="AF693" s="18"/>
      <c r="AG693" s="18"/>
      <c r="AH693" s="18"/>
      <c r="AI693" s="18"/>
      <c r="AJ693" s="18"/>
      <c r="AK693" s="18"/>
      <c r="AL693" s="18"/>
      <c r="AM693" s="16"/>
      <c r="AN693" s="16"/>
      <c r="AO693" s="16"/>
      <c r="AP693" s="16"/>
      <c r="AQ693" s="16"/>
      <c r="AR693" s="16"/>
      <c r="AS693" s="16"/>
      <c r="AT693" s="16"/>
      <c r="AU693" s="16"/>
      <c r="AV693" s="16"/>
      <c r="AW693" s="16"/>
      <c r="AX693" s="16"/>
      <c r="AY693" s="16"/>
      <c r="AZ693" s="16"/>
      <c r="BA693" s="16"/>
      <c r="BB693" s="16"/>
      <c r="BC693" s="16"/>
      <c r="BD693" s="16"/>
      <c r="BE693" s="16"/>
      <c r="BF693" s="16"/>
      <c r="BG693" s="16"/>
      <c r="BH693" s="16"/>
      <c r="BI693" s="16"/>
      <c r="BJ693" s="16"/>
      <c r="BK693" s="16"/>
      <c r="BL693" s="16"/>
      <c r="BM693" s="16"/>
      <c r="BN693" s="16"/>
      <c r="BO693" s="16"/>
      <c r="BP693" s="16"/>
      <c r="BQ693" s="16"/>
      <c r="BR693" s="16"/>
      <c r="BS693" s="16"/>
      <c r="BT693" s="16"/>
      <c r="BU693" s="16"/>
      <c r="BV693" s="16"/>
      <c r="BW693" s="16"/>
      <c r="BX693" s="16"/>
      <c r="BY693" s="16"/>
      <c r="BZ693" s="16"/>
      <c r="CA693" s="16"/>
      <c r="CB693" s="16"/>
      <c r="CC693" s="16"/>
      <c r="CD693" s="16"/>
      <c r="CE693" s="16"/>
      <c r="CF693" s="16"/>
      <c r="CG693" s="16"/>
      <c r="CH693" s="16"/>
    </row>
    <row r="694" spans="1:86">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Z694" s="18"/>
      <c r="AA694" s="18"/>
      <c r="AB694" s="18"/>
      <c r="AC694" s="18"/>
      <c r="AD694" s="18"/>
      <c r="AE694" s="18"/>
      <c r="AF694" s="18"/>
      <c r="AG694" s="18"/>
      <c r="AH694" s="18"/>
      <c r="AI694" s="18"/>
      <c r="AJ694" s="18"/>
      <c r="AK694" s="18"/>
      <c r="AL694" s="18"/>
      <c r="AM694" s="16"/>
      <c r="AN694" s="16"/>
      <c r="AO694" s="16"/>
      <c r="AP694" s="16"/>
      <c r="AQ694" s="16"/>
      <c r="AR694" s="16"/>
      <c r="AS694" s="16"/>
      <c r="AT694" s="16"/>
      <c r="AU694" s="16"/>
      <c r="AV694" s="16"/>
      <c r="AW694" s="16"/>
      <c r="AX694" s="16"/>
      <c r="AY694" s="16"/>
      <c r="AZ694" s="16"/>
      <c r="BA694" s="16"/>
      <c r="BB694" s="16"/>
      <c r="BC694" s="16"/>
      <c r="BD694" s="16"/>
      <c r="BE694" s="16"/>
      <c r="BF694" s="16"/>
      <c r="BG694" s="16"/>
      <c r="BH694" s="16"/>
      <c r="BI694" s="16"/>
      <c r="BJ694" s="16"/>
      <c r="BK694" s="16"/>
      <c r="BL694" s="16"/>
      <c r="BM694" s="16"/>
      <c r="BN694" s="16"/>
      <c r="BO694" s="16"/>
      <c r="BP694" s="16"/>
      <c r="BQ694" s="16"/>
      <c r="BR694" s="16"/>
      <c r="BS694" s="16"/>
      <c r="BT694" s="16"/>
      <c r="BU694" s="16"/>
      <c r="BV694" s="16"/>
      <c r="BW694" s="16"/>
      <c r="BX694" s="16"/>
      <c r="BY694" s="16"/>
      <c r="BZ694" s="16"/>
      <c r="CA694" s="16"/>
      <c r="CB694" s="16"/>
      <c r="CC694" s="16"/>
      <c r="CD694" s="16"/>
      <c r="CE694" s="16"/>
      <c r="CF694" s="16"/>
      <c r="CG694" s="16"/>
      <c r="CH694" s="16"/>
    </row>
    <row r="695" spans="1:86">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Z695" s="18"/>
      <c r="AA695" s="18"/>
      <c r="AB695" s="18"/>
      <c r="AC695" s="18"/>
      <c r="AD695" s="18"/>
      <c r="AE695" s="18"/>
      <c r="AF695" s="18"/>
      <c r="AG695" s="18"/>
      <c r="AH695" s="18"/>
      <c r="AI695" s="18"/>
      <c r="AJ695" s="18"/>
      <c r="AK695" s="18"/>
      <c r="AL695" s="18"/>
      <c r="AM695" s="16"/>
      <c r="AN695" s="16"/>
      <c r="AO695" s="16"/>
      <c r="AP695" s="16"/>
      <c r="AQ695" s="16"/>
      <c r="AR695" s="16"/>
      <c r="AS695" s="16"/>
      <c r="AT695" s="16"/>
      <c r="AU695" s="16"/>
      <c r="AV695" s="16"/>
      <c r="AW695" s="16"/>
      <c r="AX695" s="16"/>
      <c r="AY695" s="16"/>
      <c r="AZ695" s="16"/>
      <c r="BA695" s="16"/>
      <c r="BB695" s="16"/>
      <c r="BC695" s="16"/>
      <c r="BD695" s="16"/>
      <c r="BE695" s="16"/>
      <c r="BF695" s="16"/>
      <c r="BG695" s="16"/>
      <c r="BH695" s="16"/>
      <c r="BI695" s="16"/>
      <c r="BJ695" s="16"/>
      <c r="BK695" s="16"/>
      <c r="BL695" s="16"/>
      <c r="BM695" s="16"/>
      <c r="BN695" s="16"/>
      <c r="BO695" s="16"/>
      <c r="BP695" s="16"/>
      <c r="BQ695" s="16"/>
      <c r="BR695" s="16"/>
      <c r="BS695" s="16"/>
      <c r="BT695" s="16"/>
      <c r="BU695" s="16"/>
      <c r="BV695" s="16"/>
      <c r="BW695" s="16"/>
      <c r="BX695" s="16"/>
      <c r="BY695" s="16"/>
      <c r="BZ695" s="16"/>
      <c r="CA695" s="16"/>
      <c r="CB695" s="16"/>
      <c r="CC695" s="16"/>
      <c r="CD695" s="16"/>
      <c r="CE695" s="16"/>
      <c r="CF695" s="16"/>
      <c r="CG695" s="16"/>
      <c r="CH695" s="16"/>
    </row>
    <row r="696" spans="1:8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Z696" s="18"/>
      <c r="AA696" s="18"/>
      <c r="AB696" s="18"/>
      <c r="AC696" s="18"/>
      <c r="AD696" s="18"/>
      <c r="AE696" s="18"/>
      <c r="AF696" s="18"/>
      <c r="AG696" s="18"/>
      <c r="AH696" s="18"/>
      <c r="AI696" s="18"/>
      <c r="AJ696" s="18"/>
      <c r="AK696" s="18"/>
      <c r="AL696" s="18"/>
      <c r="AM696" s="16"/>
      <c r="AN696" s="16"/>
      <c r="AO696" s="16"/>
      <c r="AP696" s="16"/>
      <c r="AQ696" s="16"/>
      <c r="AR696" s="16"/>
      <c r="AS696" s="16"/>
      <c r="AT696" s="16"/>
      <c r="AU696" s="16"/>
      <c r="AV696" s="16"/>
      <c r="AW696" s="16"/>
      <c r="AX696" s="16"/>
      <c r="AY696" s="16"/>
      <c r="AZ696" s="16"/>
      <c r="BA696" s="16"/>
      <c r="BB696" s="16"/>
      <c r="BC696" s="16"/>
      <c r="BD696" s="16"/>
      <c r="BE696" s="16"/>
      <c r="BF696" s="16"/>
      <c r="BG696" s="16"/>
      <c r="BH696" s="16"/>
      <c r="BI696" s="16"/>
      <c r="BJ696" s="16"/>
      <c r="BK696" s="16"/>
      <c r="BL696" s="16"/>
      <c r="BM696" s="16"/>
      <c r="BN696" s="16"/>
      <c r="BO696" s="16"/>
      <c r="BP696" s="16"/>
      <c r="BQ696" s="16"/>
      <c r="BR696" s="16"/>
      <c r="BS696" s="16"/>
      <c r="BT696" s="16"/>
      <c r="BU696" s="16"/>
      <c r="BV696" s="16"/>
      <c r="BW696" s="16"/>
      <c r="BX696" s="16"/>
      <c r="BY696" s="16"/>
      <c r="BZ696" s="16"/>
      <c r="CA696" s="16"/>
      <c r="CB696" s="16"/>
      <c r="CC696" s="16"/>
      <c r="CD696" s="16"/>
      <c r="CE696" s="16"/>
      <c r="CF696" s="16"/>
      <c r="CG696" s="16"/>
      <c r="CH696" s="16"/>
    </row>
    <row r="697" spans="1:86">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Z697" s="18"/>
      <c r="AA697" s="18"/>
      <c r="AB697" s="18"/>
      <c r="AC697" s="18"/>
      <c r="AD697" s="18"/>
      <c r="AE697" s="18"/>
      <c r="AF697" s="18"/>
      <c r="AG697" s="18"/>
      <c r="AH697" s="18"/>
      <c r="AI697" s="18"/>
      <c r="AJ697" s="18"/>
      <c r="AK697" s="18"/>
      <c r="AL697" s="18"/>
      <c r="AM697" s="16"/>
      <c r="AN697" s="16"/>
      <c r="AO697" s="16"/>
      <c r="AP697" s="16"/>
      <c r="AQ697" s="16"/>
      <c r="AR697" s="16"/>
      <c r="AS697" s="16"/>
      <c r="AT697" s="16"/>
      <c r="AU697" s="16"/>
      <c r="AV697" s="16"/>
      <c r="AW697" s="16"/>
      <c r="AX697" s="16"/>
      <c r="AY697" s="16"/>
      <c r="AZ697" s="16"/>
      <c r="BA697" s="16"/>
      <c r="BB697" s="16"/>
      <c r="BC697" s="16"/>
      <c r="BD697" s="16"/>
      <c r="BE697" s="16"/>
      <c r="BF697" s="16"/>
      <c r="BG697" s="16"/>
      <c r="BH697" s="16"/>
      <c r="BI697" s="16"/>
      <c r="BJ697" s="16"/>
      <c r="BK697" s="16"/>
      <c r="BL697" s="16"/>
      <c r="BM697" s="16"/>
      <c r="BN697" s="16"/>
      <c r="BO697" s="16"/>
      <c r="BP697" s="16"/>
      <c r="BQ697" s="16"/>
      <c r="BR697" s="16"/>
      <c r="BS697" s="16"/>
      <c r="BT697" s="16"/>
      <c r="BU697" s="16"/>
      <c r="BV697" s="16"/>
      <c r="BW697" s="16"/>
      <c r="BX697" s="16"/>
      <c r="BY697" s="16"/>
      <c r="BZ697" s="16"/>
      <c r="CA697" s="16"/>
      <c r="CB697" s="16"/>
      <c r="CC697" s="16"/>
      <c r="CD697" s="16"/>
      <c r="CE697" s="16"/>
      <c r="CF697" s="16"/>
      <c r="CG697" s="16"/>
      <c r="CH697" s="16"/>
    </row>
    <row r="698" spans="1:86">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Z698" s="18"/>
      <c r="AA698" s="18"/>
      <c r="AB698" s="18"/>
      <c r="AC698" s="18"/>
      <c r="AD698" s="18"/>
      <c r="AE698" s="18"/>
      <c r="AF698" s="18"/>
      <c r="AG698" s="18"/>
      <c r="AH698" s="18"/>
      <c r="AI698" s="18"/>
      <c r="AJ698" s="18"/>
      <c r="AK698" s="18"/>
      <c r="AL698" s="18"/>
      <c r="AM698" s="16"/>
      <c r="AN698" s="16"/>
      <c r="AO698" s="16"/>
      <c r="AP698" s="16"/>
      <c r="AQ698" s="16"/>
      <c r="AR698" s="16"/>
      <c r="AS698" s="16"/>
      <c r="AT698" s="16"/>
      <c r="AU698" s="16"/>
      <c r="AV698" s="16"/>
      <c r="AW698" s="16"/>
      <c r="AX698" s="16"/>
      <c r="AY698" s="16"/>
      <c r="AZ698" s="16"/>
      <c r="BA698" s="16"/>
      <c r="BB698" s="16"/>
      <c r="BC698" s="16"/>
      <c r="BD698" s="16"/>
      <c r="BE698" s="16"/>
      <c r="BF698" s="16"/>
      <c r="BG698" s="16"/>
      <c r="BH698" s="16"/>
      <c r="BI698" s="16"/>
      <c r="BJ698" s="16"/>
      <c r="BK698" s="16"/>
      <c r="BL698" s="16"/>
      <c r="BM698" s="16"/>
      <c r="BN698" s="16"/>
      <c r="BO698" s="16"/>
      <c r="BP698" s="16"/>
      <c r="BQ698" s="16"/>
      <c r="BR698" s="16"/>
      <c r="BS698" s="16"/>
      <c r="BT698" s="16"/>
      <c r="BU698" s="16"/>
      <c r="BV698" s="16"/>
      <c r="BW698" s="16"/>
      <c r="BX698" s="16"/>
      <c r="BY698" s="16"/>
      <c r="BZ698" s="16"/>
      <c r="CA698" s="16"/>
      <c r="CB698" s="16"/>
      <c r="CC698" s="16"/>
      <c r="CD698" s="16"/>
      <c r="CE698" s="16"/>
      <c r="CF698" s="16"/>
      <c r="CG698" s="16"/>
      <c r="CH698" s="16"/>
    </row>
    <row r="699" spans="1:86">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Z699" s="18"/>
      <c r="AA699" s="18"/>
      <c r="AB699" s="18"/>
      <c r="AC699" s="18"/>
      <c r="AD699" s="18"/>
      <c r="AE699" s="18"/>
      <c r="AF699" s="18"/>
      <c r="AG699" s="18"/>
      <c r="AH699" s="18"/>
      <c r="AI699" s="18"/>
      <c r="AJ699" s="18"/>
      <c r="AK699" s="18"/>
      <c r="AL699" s="18"/>
      <c r="AM699" s="16"/>
      <c r="AN699" s="16"/>
      <c r="AO699" s="16"/>
      <c r="AP699" s="16"/>
      <c r="AQ699" s="16"/>
      <c r="AR699" s="16"/>
      <c r="AS699" s="16"/>
      <c r="AT699" s="16"/>
      <c r="AU699" s="16"/>
      <c r="AV699" s="16"/>
      <c r="AW699" s="16"/>
      <c r="AX699" s="16"/>
      <c r="AY699" s="16"/>
      <c r="AZ699" s="16"/>
      <c r="BA699" s="16"/>
      <c r="BB699" s="16"/>
      <c r="BC699" s="16"/>
      <c r="BD699" s="16"/>
      <c r="BE699" s="16"/>
      <c r="BF699" s="16"/>
      <c r="BG699" s="16"/>
      <c r="BH699" s="16"/>
      <c r="BI699" s="16"/>
      <c r="BJ699" s="16"/>
      <c r="BK699" s="16"/>
      <c r="BL699" s="16"/>
      <c r="BM699" s="16"/>
      <c r="BN699" s="16"/>
      <c r="BO699" s="16"/>
      <c r="BP699" s="16"/>
      <c r="BQ699" s="16"/>
      <c r="BR699" s="16"/>
      <c r="BS699" s="16"/>
      <c r="BT699" s="16"/>
      <c r="BU699" s="16"/>
      <c r="BV699" s="16"/>
      <c r="BW699" s="16"/>
      <c r="BX699" s="16"/>
      <c r="BY699" s="16"/>
      <c r="BZ699" s="16"/>
      <c r="CA699" s="16"/>
      <c r="CB699" s="16"/>
      <c r="CC699" s="16"/>
      <c r="CD699" s="16"/>
      <c r="CE699" s="16"/>
      <c r="CF699" s="16"/>
      <c r="CG699" s="16"/>
      <c r="CH699" s="16"/>
    </row>
    <row r="700" spans="1:86">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Z700" s="18"/>
      <c r="AA700" s="18"/>
      <c r="AB700" s="18"/>
      <c r="AC700" s="18"/>
      <c r="AD700" s="18"/>
      <c r="AE700" s="18"/>
      <c r="AF700" s="18"/>
      <c r="AG700" s="18"/>
      <c r="AH700" s="18"/>
      <c r="AI700" s="18"/>
      <c r="AJ700" s="18"/>
      <c r="AK700" s="18"/>
      <c r="AL700" s="18"/>
      <c r="AM700" s="16"/>
      <c r="AN700" s="16"/>
      <c r="AO700" s="16"/>
      <c r="AP700" s="16"/>
      <c r="AQ700" s="16"/>
      <c r="AR700" s="16"/>
      <c r="AS700" s="16"/>
      <c r="AT700" s="16"/>
      <c r="AU700" s="16"/>
      <c r="AV700" s="16"/>
      <c r="AW700" s="16"/>
      <c r="AX700" s="16"/>
      <c r="AY700" s="16"/>
      <c r="AZ700" s="16"/>
      <c r="BA700" s="16"/>
      <c r="BB700" s="16"/>
      <c r="BC700" s="16"/>
      <c r="BD700" s="16"/>
      <c r="BE700" s="16"/>
      <c r="BF700" s="16"/>
      <c r="BG700" s="16"/>
      <c r="BH700" s="16"/>
      <c r="BI700" s="16"/>
      <c r="BJ700" s="16"/>
      <c r="BK700" s="16"/>
      <c r="BL700" s="16"/>
      <c r="BM700" s="16"/>
      <c r="BN700" s="16"/>
      <c r="BO700" s="16"/>
      <c r="BP700" s="16"/>
      <c r="BQ700" s="16"/>
      <c r="BR700" s="16"/>
      <c r="BS700" s="16"/>
      <c r="BT700" s="16"/>
      <c r="BU700" s="16"/>
      <c r="BV700" s="16"/>
      <c r="BW700" s="16"/>
      <c r="BX700" s="16"/>
      <c r="BY700" s="16"/>
      <c r="BZ700" s="16"/>
      <c r="CA700" s="16"/>
      <c r="CB700" s="16"/>
      <c r="CC700" s="16"/>
      <c r="CD700" s="16"/>
      <c r="CE700" s="16"/>
      <c r="CF700" s="16"/>
      <c r="CG700" s="16"/>
      <c r="CH700" s="16"/>
    </row>
    <row r="701" spans="1:86">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Z701" s="18"/>
      <c r="AA701" s="18"/>
      <c r="AB701" s="18"/>
      <c r="AC701" s="18"/>
      <c r="AD701" s="18"/>
      <c r="AE701" s="18"/>
      <c r="AF701" s="18"/>
      <c r="AG701" s="18"/>
      <c r="AH701" s="18"/>
      <c r="AI701" s="18"/>
      <c r="AJ701" s="18"/>
      <c r="AK701" s="18"/>
      <c r="AL701" s="18"/>
      <c r="AM701" s="16"/>
      <c r="AN701" s="16"/>
      <c r="AO701" s="16"/>
      <c r="AP701" s="16"/>
      <c r="AQ701" s="16"/>
      <c r="AR701" s="16"/>
      <c r="AS701" s="16"/>
      <c r="AT701" s="16"/>
      <c r="AU701" s="16"/>
      <c r="AV701" s="16"/>
      <c r="AW701" s="16"/>
      <c r="AX701" s="16"/>
      <c r="AY701" s="16"/>
      <c r="AZ701" s="16"/>
      <c r="BA701" s="16"/>
      <c r="BB701" s="16"/>
      <c r="BC701" s="16"/>
      <c r="BD701" s="16"/>
      <c r="BE701" s="16"/>
      <c r="BF701" s="16"/>
      <c r="BG701" s="16"/>
      <c r="BH701" s="16"/>
      <c r="BI701" s="16"/>
      <c r="BJ701" s="16"/>
      <c r="BK701" s="16"/>
      <c r="BL701" s="16"/>
      <c r="BM701" s="16"/>
      <c r="BN701" s="16"/>
      <c r="BO701" s="16"/>
      <c r="BP701" s="16"/>
      <c r="BQ701" s="16"/>
      <c r="BR701" s="16"/>
      <c r="BS701" s="16"/>
      <c r="BT701" s="16"/>
      <c r="BU701" s="16"/>
      <c r="BV701" s="16"/>
      <c r="BW701" s="16"/>
      <c r="BX701" s="16"/>
      <c r="BY701" s="16"/>
      <c r="BZ701" s="16"/>
      <c r="CA701" s="16"/>
      <c r="CB701" s="16"/>
      <c r="CC701" s="16"/>
      <c r="CD701" s="16"/>
      <c r="CE701" s="16"/>
      <c r="CF701" s="16"/>
      <c r="CG701" s="16"/>
      <c r="CH701" s="16"/>
    </row>
    <row r="702" spans="1:86">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Z702" s="18"/>
      <c r="AA702" s="18"/>
      <c r="AB702" s="18"/>
      <c r="AC702" s="18"/>
      <c r="AD702" s="18"/>
      <c r="AE702" s="18"/>
      <c r="AF702" s="18"/>
      <c r="AG702" s="18"/>
      <c r="AH702" s="18"/>
      <c r="AI702" s="18"/>
      <c r="AJ702" s="18"/>
      <c r="AK702" s="18"/>
      <c r="AL702" s="18"/>
      <c r="AM702" s="16"/>
      <c r="AN702" s="16"/>
      <c r="AO702" s="16"/>
      <c r="AP702" s="16"/>
      <c r="AQ702" s="16"/>
      <c r="AR702" s="16"/>
      <c r="AS702" s="16"/>
      <c r="AT702" s="16"/>
      <c r="AU702" s="16"/>
      <c r="AV702" s="16"/>
      <c r="AW702" s="16"/>
      <c r="AX702" s="16"/>
      <c r="AY702" s="16"/>
      <c r="AZ702" s="16"/>
      <c r="BA702" s="16"/>
      <c r="BB702" s="16"/>
      <c r="BC702" s="16"/>
      <c r="BD702" s="16"/>
      <c r="BE702" s="16"/>
      <c r="BF702" s="16"/>
      <c r="BG702" s="16"/>
      <c r="BH702" s="16"/>
      <c r="BI702" s="16"/>
      <c r="BJ702" s="16"/>
      <c r="BK702" s="16"/>
      <c r="BL702" s="16"/>
      <c r="BM702" s="16"/>
      <c r="BN702" s="16"/>
      <c r="BO702" s="16"/>
      <c r="BP702" s="16"/>
      <c r="BQ702" s="16"/>
      <c r="BR702" s="16"/>
      <c r="BS702" s="16"/>
      <c r="BT702" s="16"/>
      <c r="BU702" s="16"/>
      <c r="BV702" s="16"/>
      <c r="BW702" s="16"/>
      <c r="BX702" s="16"/>
      <c r="BY702" s="16"/>
      <c r="BZ702" s="16"/>
      <c r="CA702" s="16"/>
      <c r="CB702" s="16"/>
      <c r="CC702" s="16"/>
      <c r="CD702" s="16"/>
      <c r="CE702" s="16"/>
      <c r="CF702" s="16"/>
      <c r="CG702" s="16"/>
      <c r="CH702" s="16"/>
    </row>
    <row r="703" spans="1:86">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Z703" s="18"/>
      <c r="AA703" s="18"/>
      <c r="AB703" s="18"/>
      <c r="AC703" s="18"/>
      <c r="AD703" s="18"/>
      <c r="AE703" s="18"/>
      <c r="AF703" s="18"/>
      <c r="AG703" s="18"/>
      <c r="AH703" s="18"/>
      <c r="AI703" s="18"/>
      <c r="AJ703" s="18"/>
      <c r="AK703" s="18"/>
      <c r="AL703" s="18"/>
      <c r="AM703" s="16"/>
      <c r="AN703" s="16"/>
      <c r="AO703" s="16"/>
      <c r="AP703" s="16"/>
      <c r="AQ703" s="16"/>
      <c r="AR703" s="16"/>
      <c r="AS703" s="16"/>
      <c r="AT703" s="16"/>
      <c r="AU703" s="16"/>
      <c r="AV703" s="16"/>
      <c r="AW703" s="16"/>
      <c r="AX703" s="16"/>
      <c r="AY703" s="16"/>
      <c r="AZ703" s="16"/>
      <c r="BA703" s="16"/>
      <c r="BB703" s="16"/>
      <c r="BC703" s="16"/>
      <c r="BD703" s="16"/>
      <c r="BE703" s="16"/>
      <c r="BF703" s="16"/>
      <c r="BG703" s="16"/>
      <c r="BH703" s="16"/>
      <c r="BI703" s="16"/>
      <c r="BJ703" s="16"/>
      <c r="BK703" s="16"/>
      <c r="BL703" s="16"/>
      <c r="BM703" s="16"/>
      <c r="BN703" s="16"/>
      <c r="BO703" s="16"/>
      <c r="BP703" s="16"/>
      <c r="BQ703" s="16"/>
      <c r="BR703" s="16"/>
      <c r="BS703" s="16"/>
      <c r="BT703" s="16"/>
      <c r="BU703" s="16"/>
      <c r="BV703" s="16"/>
      <c r="BW703" s="16"/>
      <c r="BX703" s="16"/>
      <c r="BY703" s="16"/>
      <c r="BZ703" s="16"/>
      <c r="CA703" s="16"/>
      <c r="CB703" s="16"/>
      <c r="CC703" s="16"/>
      <c r="CD703" s="16"/>
      <c r="CE703" s="16"/>
      <c r="CF703" s="16"/>
      <c r="CG703" s="16"/>
      <c r="CH703" s="16"/>
    </row>
    <row r="704" spans="1:86">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Z704" s="18"/>
      <c r="AA704" s="18"/>
      <c r="AB704" s="18"/>
      <c r="AC704" s="18"/>
      <c r="AD704" s="18"/>
      <c r="AE704" s="18"/>
      <c r="AF704" s="18"/>
      <c r="AG704" s="18"/>
      <c r="AH704" s="18"/>
      <c r="AI704" s="18"/>
      <c r="AJ704" s="18"/>
      <c r="AK704" s="18"/>
      <c r="AL704" s="18"/>
      <c r="AM704" s="16"/>
      <c r="AN704" s="16"/>
      <c r="AO704" s="16"/>
      <c r="AP704" s="16"/>
      <c r="AQ704" s="16"/>
      <c r="AR704" s="16"/>
      <c r="AS704" s="16"/>
      <c r="AT704" s="16"/>
      <c r="AU704" s="16"/>
      <c r="AV704" s="16"/>
      <c r="AW704" s="16"/>
      <c r="AX704" s="16"/>
      <c r="AY704" s="16"/>
      <c r="AZ704" s="16"/>
      <c r="BA704" s="16"/>
      <c r="BB704" s="16"/>
      <c r="BC704" s="16"/>
      <c r="BD704" s="16"/>
      <c r="BE704" s="16"/>
      <c r="BF704" s="16"/>
      <c r="BG704" s="16"/>
      <c r="BH704" s="16"/>
      <c r="BI704" s="16"/>
      <c r="BJ704" s="16"/>
      <c r="BK704" s="16"/>
      <c r="BL704" s="16"/>
      <c r="BM704" s="16"/>
      <c r="BN704" s="16"/>
      <c r="BO704" s="16"/>
      <c r="BP704" s="16"/>
      <c r="BQ704" s="16"/>
      <c r="BR704" s="16"/>
      <c r="BS704" s="16"/>
      <c r="BT704" s="16"/>
      <c r="BU704" s="16"/>
      <c r="BV704" s="16"/>
      <c r="BW704" s="16"/>
      <c r="BX704" s="16"/>
      <c r="BY704" s="16"/>
      <c r="BZ704" s="16"/>
      <c r="CA704" s="16"/>
      <c r="CB704" s="16"/>
      <c r="CC704" s="16"/>
      <c r="CD704" s="16"/>
      <c r="CE704" s="16"/>
      <c r="CF704" s="16"/>
      <c r="CG704" s="16"/>
      <c r="CH704" s="16"/>
    </row>
    <row r="705" spans="1:86">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Z705" s="18"/>
      <c r="AA705" s="18"/>
      <c r="AB705" s="18"/>
      <c r="AC705" s="18"/>
      <c r="AD705" s="18"/>
      <c r="AE705" s="18"/>
      <c r="AF705" s="18"/>
      <c r="AG705" s="18"/>
      <c r="AH705" s="18"/>
      <c r="AI705" s="18"/>
      <c r="AJ705" s="18"/>
      <c r="AK705" s="18"/>
      <c r="AL705" s="18"/>
      <c r="AM705" s="16"/>
      <c r="AN705" s="16"/>
      <c r="AO705" s="16"/>
      <c r="AP705" s="16"/>
      <c r="AQ705" s="16"/>
      <c r="AR705" s="16"/>
      <c r="AS705" s="16"/>
      <c r="AT705" s="16"/>
      <c r="AU705" s="16"/>
      <c r="AV705" s="16"/>
      <c r="AW705" s="16"/>
      <c r="AX705" s="16"/>
      <c r="AY705" s="16"/>
      <c r="AZ705" s="16"/>
      <c r="BA705" s="16"/>
      <c r="BB705" s="16"/>
      <c r="BC705" s="16"/>
      <c r="BD705" s="16"/>
      <c r="BE705" s="16"/>
      <c r="BF705" s="16"/>
      <c r="BG705" s="16"/>
      <c r="BH705" s="16"/>
      <c r="BI705" s="16"/>
      <c r="BJ705" s="16"/>
      <c r="BK705" s="16"/>
      <c r="BL705" s="16"/>
      <c r="BM705" s="16"/>
      <c r="BN705" s="16"/>
      <c r="BO705" s="16"/>
      <c r="BP705" s="16"/>
      <c r="BQ705" s="16"/>
      <c r="BR705" s="16"/>
      <c r="BS705" s="16"/>
      <c r="BT705" s="16"/>
      <c r="BU705" s="16"/>
      <c r="BV705" s="16"/>
      <c r="BW705" s="16"/>
      <c r="BX705" s="16"/>
      <c r="BY705" s="16"/>
      <c r="BZ705" s="16"/>
      <c r="CA705" s="16"/>
      <c r="CB705" s="16"/>
      <c r="CC705" s="16"/>
      <c r="CD705" s="16"/>
      <c r="CE705" s="16"/>
      <c r="CF705" s="16"/>
      <c r="CG705" s="16"/>
      <c r="CH705" s="16"/>
    </row>
    <row r="706" spans="1:8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Z706" s="18"/>
      <c r="AA706" s="18"/>
      <c r="AB706" s="18"/>
      <c r="AC706" s="18"/>
      <c r="AD706" s="18"/>
      <c r="AE706" s="18"/>
      <c r="AF706" s="18"/>
      <c r="AG706" s="18"/>
      <c r="AH706" s="18"/>
      <c r="AI706" s="18"/>
      <c r="AJ706" s="18"/>
      <c r="AK706" s="18"/>
      <c r="AL706" s="18"/>
      <c r="AM706" s="16"/>
      <c r="AN706" s="16"/>
      <c r="AO706" s="16"/>
      <c r="AP706" s="16"/>
      <c r="AQ706" s="16"/>
      <c r="AR706" s="16"/>
      <c r="AS706" s="16"/>
      <c r="AT706" s="16"/>
      <c r="AU706" s="16"/>
      <c r="AV706" s="16"/>
      <c r="AW706" s="16"/>
      <c r="AX706" s="16"/>
      <c r="AY706" s="16"/>
      <c r="AZ706" s="16"/>
      <c r="BA706" s="16"/>
      <c r="BB706" s="16"/>
      <c r="BC706" s="16"/>
      <c r="BD706" s="16"/>
      <c r="BE706" s="16"/>
      <c r="BF706" s="16"/>
      <c r="BG706" s="16"/>
      <c r="BH706" s="16"/>
      <c r="BI706" s="16"/>
      <c r="BJ706" s="16"/>
      <c r="BK706" s="16"/>
      <c r="BL706" s="16"/>
      <c r="BM706" s="16"/>
      <c r="BN706" s="16"/>
      <c r="BO706" s="16"/>
      <c r="BP706" s="16"/>
      <c r="BQ706" s="16"/>
      <c r="BR706" s="16"/>
      <c r="BS706" s="16"/>
      <c r="BT706" s="16"/>
      <c r="BU706" s="16"/>
      <c r="BV706" s="16"/>
      <c r="BW706" s="16"/>
      <c r="BX706" s="16"/>
      <c r="BY706" s="16"/>
      <c r="BZ706" s="16"/>
      <c r="CA706" s="16"/>
      <c r="CB706" s="16"/>
      <c r="CC706" s="16"/>
      <c r="CD706" s="16"/>
      <c r="CE706" s="16"/>
      <c r="CF706" s="16"/>
      <c r="CG706" s="16"/>
      <c r="CH706" s="16"/>
    </row>
    <row r="707" spans="1:86">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Z707" s="18"/>
      <c r="AA707" s="18"/>
      <c r="AB707" s="18"/>
      <c r="AC707" s="18"/>
      <c r="AD707" s="18"/>
      <c r="AE707" s="18"/>
      <c r="AF707" s="18"/>
      <c r="AG707" s="18"/>
      <c r="AH707" s="18"/>
      <c r="AI707" s="18"/>
      <c r="AJ707" s="18"/>
      <c r="AK707" s="18"/>
      <c r="AL707" s="18"/>
      <c r="AM707" s="16"/>
      <c r="AN707" s="16"/>
      <c r="AO707" s="16"/>
      <c r="AP707" s="16"/>
      <c r="AQ707" s="16"/>
      <c r="AR707" s="16"/>
      <c r="AS707" s="16"/>
      <c r="AT707" s="16"/>
      <c r="AU707" s="16"/>
      <c r="AV707" s="16"/>
      <c r="AW707" s="16"/>
      <c r="AX707" s="16"/>
      <c r="AY707" s="16"/>
      <c r="AZ707" s="16"/>
      <c r="BA707" s="16"/>
      <c r="BB707" s="16"/>
      <c r="BC707" s="16"/>
      <c r="BD707" s="16"/>
      <c r="BE707" s="16"/>
      <c r="BF707" s="16"/>
      <c r="BG707" s="16"/>
      <c r="BH707" s="16"/>
      <c r="BI707" s="16"/>
      <c r="BJ707" s="16"/>
      <c r="BK707" s="16"/>
      <c r="BL707" s="16"/>
      <c r="BM707" s="16"/>
      <c r="BN707" s="16"/>
      <c r="BO707" s="16"/>
      <c r="BP707" s="16"/>
      <c r="BQ707" s="16"/>
      <c r="BR707" s="16"/>
      <c r="BS707" s="16"/>
      <c r="BT707" s="16"/>
      <c r="BU707" s="16"/>
      <c r="BV707" s="16"/>
      <c r="BW707" s="16"/>
      <c r="BX707" s="16"/>
      <c r="BY707" s="16"/>
      <c r="BZ707" s="16"/>
      <c r="CA707" s="16"/>
      <c r="CB707" s="16"/>
      <c r="CC707" s="16"/>
      <c r="CD707" s="16"/>
      <c r="CE707" s="16"/>
      <c r="CF707" s="16"/>
      <c r="CG707" s="16"/>
      <c r="CH707" s="16"/>
    </row>
    <row r="708" spans="1:86">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Z708" s="18"/>
      <c r="AA708" s="18"/>
      <c r="AB708" s="18"/>
      <c r="AC708" s="18"/>
      <c r="AD708" s="18"/>
      <c r="AE708" s="18"/>
      <c r="AF708" s="18"/>
      <c r="AG708" s="18"/>
      <c r="AH708" s="18"/>
      <c r="AI708" s="18"/>
      <c r="AJ708" s="18"/>
      <c r="AK708" s="18"/>
      <c r="AL708" s="18"/>
      <c r="AM708" s="16"/>
      <c r="AN708" s="16"/>
      <c r="AO708" s="16"/>
      <c r="AP708" s="16"/>
      <c r="AQ708" s="16"/>
      <c r="AR708" s="16"/>
      <c r="AS708" s="16"/>
      <c r="AT708" s="16"/>
      <c r="AU708" s="16"/>
      <c r="AV708" s="16"/>
      <c r="AW708" s="16"/>
      <c r="AX708" s="16"/>
      <c r="AY708" s="16"/>
      <c r="AZ708" s="16"/>
      <c r="BA708" s="16"/>
      <c r="BB708" s="16"/>
      <c r="BC708" s="16"/>
      <c r="BD708" s="16"/>
      <c r="BE708" s="16"/>
      <c r="BF708" s="16"/>
      <c r="BG708" s="16"/>
      <c r="BH708" s="16"/>
      <c r="BI708" s="16"/>
      <c r="BJ708" s="16"/>
      <c r="BK708" s="16"/>
      <c r="BL708" s="16"/>
      <c r="BM708" s="16"/>
      <c r="BN708" s="16"/>
      <c r="BO708" s="16"/>
      <c r="BP708" s="16"/>
      <c r="BQ708" s="16"/>
      <c r="BR708" s="16"/>
      <c r="BS708" s="16"/>
      <c r="BT708" s="16"/>
      <c r="BU708" s="16"/>
      <c r="BV708" s="16"/>
      <c r="BW708" s="16"/>
      <c r="BX708" s="16"/>
      <c r="BY708" s="16"/>
      <c r="BZ708" s="16"/>
      <c r="CA708" s="16"/>
      <c r="CB708" s="16"/>
      <c r="CC708" s="16"/>
      <c r="CD708" s="16"/>
      <c r="CE708" s="16"/>
      <c r="CF708" s="16"/>
      <c r="CG708" s="16"/>
      <c r="CH708" s="16"/>
    </row>
    <row r="709" spans="1:86">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Z709" s="18"/>
      <c r="AA709" s="18"/>
      <c r="AB709" s="18"/>
      <c r="AC709" s="18"/>
      <c r="AD709" s="18"/>
      <c r="AE709" s="18"/>
      <c r="AF709" s="18"/>
      <c r="AG709" s="18"/>
      <c r="AH709" s="18"/>
      <c r="AI709" s="18"/>
      <c r="AJ709" s="18"/>
      <c r="AK709" s="18"/>
      <c r="AL709" s="18"/>
      <c r="AM709" s="16"/>
      <c r="AN709" s="16"/>
      <c r="AO709" s="16"/>
      <c r="AP709" s="16"/>
      <c r="AQ709" s="16"/>
      <c r="AR709" s="16"/>
      <c r="AS709" s="16"/>
      <c r="AT709" s="16"/>
      <c r="AU709" s="16"/>
      <c r="AV709" s="16"/>
      <c r="AW709" s="16"/>
      <c r="AX709" s="16"/>
      <c r="AY709" s="16"/>
      <c r="AZ709" s="16"/>
      <c r="BA709" s="16"/>
      <c r="BB709" s="16"/>
      <c r="BC709" s="16"/>
      <c r="BD709" s="16"/>
      <c r="BE709" s="16"/>
      <c r="BF709" s="16"/>
      <c r="BG709" s="16"/>
      <c r="BH709" s="16"/>
      <c r="BI709" s="16"/>
      <c r="BJ709" s="16"/>
      <c r="BK709" s="16"/>
      <c r="BL709" s="16"/>
      <c r="BM709" s="16"/>
      <c r="BN709" s="16"/>
      <c r="BO709" s="16"/>
      <c r="BP709" s="16"/>
      <c r="BQ709" s="16"/>
      <c r="BR709" s="16"/>
      <c r="BS709" s="16"/>
      <c r="BT709" s="16"/>
      <c r="BU709" s="16"/>
      <c r="BV709" s="16"/>
      <c r="BW709" s="16"/>
      <c r="BX709" s="16"/>
      <c r="BY709" s="16"/>
      <c r="BZ709" s="16"/>
      <c r="CA709" s="16"/>
      <c r="CB709" s="16"/>
      <c r="CC709" s="16"/>
      <c r="CD709" s="16"/>
      <c r="CE709" s="16"/>
      <c r="CF709" s="16"/>
      <c r="CG709" s="16"/>
      <c r="CH709" s="16"/>
    </row>
    <row r="710" spans="1:86">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Z710" s="18"/>
      <c r="AA710" s="18"/>
      <c r="AB710" s="18"/>
      <c r="AC710" s="18"/>
      <c r="AD710" s="18"/>
      <c r="AE710" s="18"/>
      <c r="AF710" s="18"/>
      <c r="AG710" s="18"/>
      <c r="AH710" s="18"/>
      <c r="AI710" s="18"/>
      <c r="AJ710" s="18"/>
      <c r="AK710" s="18"/>
      <c r="AL710" s="18"/>
      <c r="AM710" s="16"/>
      <c r="AN710" s="16"/>
      <c r="AO710" s="16"/>
      <c r="AP710" s="16"/>
      <c r="AQ710" s="16"/>
      <c r="AR710" s="16"/>
      <c r="AS710" s="16"/>
      <c r="AT710" s="16"/>
      <c r="AU710" s="16"/>
      <c r="AV710" s="16"/>
      <c r="AW710" s="16"/>
      <c r="AX710" s="16"/>
      <c r="AY710" s="16"/>
      <c r="AZ710" s="16"/>
      <c r="BA710" s="16"/>
      <c r="BB710" s="16"/>
      <c r="BC710" s="16"/>
      <c r="BD710" s="16"/>
      <c r="BE710" s="16"/>
      <c r="BF710" s="16"/>
      <c r="BG710" s="16"/>
      <c r="BH710" s="16"/>
      <c r="BI710" s="16"/>
      <c r="BJ710" s="16"/>
      <c r="BK710" s="16"/>
      <c r="BL710" s="16"/>
      <c r="BM710" s="16"/>
      <c r="BN710" s="16"/>
      <c r="BO710" s="16"/>
      <c r="BP710" s="16"/>
      <c r="BQ710" s="16"/>
      <c r="BR710" s="16"/>
      <c r="BS710" s="16"/>
      <c r="BT710" s="16"/>
      <c r="BU710" s="16"/>
      <c r="BV710" s="16"/>
      <c r="BW710" s="16"/>
      <c r="BX710" s="16"/>
      <c r="BY710" s="16"/>
      <c r="BZ710" s="16"/>
      <c r="CA710" s="16"/>
      <c r="CB710" s="16"/>
      <c r="CC710" s="16"/>
      <c r="CD710" s="16"/>
      <c r="CE710" s="16"/>
      <c r="CF710" s="16"/>
      <c r="CG710" s="16"/>
      <c r="CH710" s="16"/>
    </row>
    <row r="711" spans="1:86">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Z711" s="18"/>
      <c r="AA711" s="18"/>
      <c r="AB711" s="18"/>
      <c r="AC711" s="18"/>
      <c r="AD711" s="18"/>
      <c r="AE711" s="18"/>
      <c r="AF711" s="18"/>
      <c r="AG711" s="18"/>
      <c r="AH711" s="18"/>
      <c r="AI711" s="18"/>
      <c r="AJ711" s="18"/>
      <c r="AK711" s="18"/>
      <c r="AL711" s="18"/>
      <c r="AM711" s="16"/>
      <c r="AN711" s="16"/>
      <c r="AO711" s="16"/>
      <c r="AP711" s="16"/>
      <c r="AQ711" s="16"/>
      <c r="AR711" s="16"/>
      <c r="AS711" s="16"/>
      <c r="AT711" s="16"/>
      <c r="AU711" s="16"/>
      <c r="AV711" s="16"/>
      <c r="AW711" s="16"/>
      <c r="AX711" s="16"/>
      <c r="AY711" s="16"/>
      <c r="AZ711" s="16"/>
      <c r="BA711" s="16"/>
      <c r="BB711" s="16"/>
      <c r="BC711" s="16"/>
      <c r="BD711" s="16"/>
      <c r="BE711" s="16"/>
      <c r="BF711" s="16"/>
      <c r="BG711" s="16"/>
      <c r="BH711" s="16"/>
      <c r="BI711" s="16"/>
      <c r="BJ711" s="16"/>
      <c r="BK711" s="16"/>
      <c r="BL711" s="16"/>
      <c r="BM711" s="16"/>
      <c r="BN711" s="16"/>
      <c r="BO711" s="16"/>
      <c r="BP711" s="16"/>
      <c r="BQ711" s="16"/>
      <c r="BR711" s="16"/>
      <c r="BS711" s="16"/>
      <c r="BT711" s="16"/>
      <c r="BU711" s="16"/>
      <c r="BV711" s="16"/>
      <c r="BW711" s="16"/>
      <c r="BX711" s="16"/>
      <c r="BY711" s="16"/>
      <c r="BZ711" s="16"/>
      <c r="CA711" s="16"/>
      <c r="CB711" s="16"/>
      <c r="CC711" s="16"/>
      <c r="CD711" s="16"/>
      <c r="CE711" s="16"/>
      <c r="CF711" s="16"/>
      <c r="CG711" s="16"/>
      <c r="CH711" s="16"/>
    </row>
    <row r="712" spans="1:86">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Z712" s="18"/>
      <c r="AA712" s="18"/>
      <c r="AB712" s="18"/>
      <c r="AC712" s="18"/>
      <c r="AD712" s="18"/>
      <c r="AE712" s="18"/>
      <c r="AF712" s="18"/>
      <c r="AG712" s="18"/>
      <c r="AH712" s="18"/>
      <c r="AI712" s="18"/>
      <c r="AJ712" s="18"/>
      <c r="AK712" s="18"/>
      <c r="AL712" s="18"/>
      <c r="AM712" s="16"/>
      <c r="AN712" s="16"/>
      <c r="AO712" s="16"/>
      <c r="AP712" s="16"/>
      <c r="AQ712" s="16"/>
      <c r="AR712" s="16"/>
      <c r="AS712" s="16"/>
      <c r="AT712" s="16"/>
      <c r="AU712" s="16"/>
      <c r="AV712" s="16"/>
      <c r="AW712" s="16"/>
      <c r="AX712" s="16"/>
      <c r="AY712" s="16"/>
      <c r="AZ712" s="16"/>
      <c r="BA712" s="16"/>
      <c r="BB712" s="16"/>
      <c r="BC712" s="16"/>
      <c r="BD712" s="16"/>
      <c r="BE712" s="16"/>
      <c r="BF712" s="16"/>
      <c r="BG712" s="16"/>
      <c r="BH712" s="16"/>
      <c r="BI712" s="16"/>
      <c r="BJ712" s="16"/>
      <c r="BK712" s="16"/>
      <c r="BL712" s="16"/>
      <c r="BM712" s="16"/>
      <c r="BN712" s="16"/>
      <c r="BO712" s="16"/>
      <c r="BP712" s="16"/>
      <c r="BQ712" s="16"/>
      <c r="BR712" s="16"/>
      <c r="BS712" s="16"/>
      <c r="BT712" s="16"/>
      <c r="BU712" s="16"/>
      <c r="BV712" s="16"/>
      <c r="BW712" s="16"/>
      <c r="BX712" s="16"/>
      <c r="BY712" s="16"/>
      <c r="BZ712" s="16"/>
      <c r="CA712" s="16"/>
      <c r="CB712" s="16"/>
      <c r="CC712" s="16"/>
      <c r="CD712" s="16"/>
      <c r="CE712" s="16"/>
      <c r="CF712" s="16"/>
      <c r="CG712" s="16"/>
      <c r="CH712" s="16"/>
    </row>
    <row r="713" spans="1:86">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Z713" s="18"/>
      <c r="AA713" s="18"/>
      <c r="AB713" s="18"/>
      <c r="AC713" s="18"/>
      <c r="AD713" s="18"/>
      <c r="AE713" s="18"/>
      <c r="AF713" s="18"/>
      <c r="AG713" s="18"/>
      <c r="AH713" s="18"/>
      <c r="AI713" s="18"/>
      <c r="AJ713" s="18"/>
      <c r="AK713" s="18"/>
      <c r="AL713" s="18"/>
      <c r="AM713" s="16"/>
      <c r="AN713" s="16"/>
      <c r="AO713" s="16"/>
      <c r="AP713" s="16"/>
      <c r="AQ713" s="16"/>
      <c r="AR713" s="16"/>
      <c r="AS713" s="16"/>
      <c r="AT713" s="16"/>
      <c r="AU713" s="16"/>
      <c r="AV713" s="16"/>
      <c r="AW713" s="16"/>
      <c r="AX713" s="16"/>
      <c r="AY713" s="16"/>
      <c r="AZ713" s="16"/>
      <c r="BA713" s="16"/>
      <c r="BB713" s="16"/>
      <c r="BC713" s="16"/>
      <c r="BD713" s="16"/>
      <c r="BE713" s="16"/>
      <c r="BF713" s="16"/>
      <c r="BG713" s="16"/>
      <c r="BH713" s="16"/>
      <c r="BI713" s="16"/>
      <c r="BJ713" s="16"/>
      <c r="BK713" s="16"/>
      <c r="BL713" s="16"/>
      <c r="BM713" s="16"/>
      <c r="BN713" s="16"/>
      <c r="BO713" s="16"/>
      <c r="BP713" s="16"/>
      <c r="BQ713" s="16"/>
      <c r="BR713" s="16"/>
      <c r="BS713" s="16"/>
      <c r="BT713" s="16"/>
      <c r="BU713" s="16"/>
      <c r="BV713" s="16"/>
      <c r="BW713" s="16"/>
      <c r="BX713" s="16"/>
      <c r="BY713" s="16"/>
      <c r="BZ713" s="16"/>
      <c r="CA713" s="16"/>
      <c r="CB713" s="16"/>
      <c r="CC713" s="16"/>
      <c r="CD713" s="16"/>
      <c r="CE713" s="16"/>
      <c r="CF713" s="16"/>
      <c r="CG713" s="16"/>
      <c r="CH713" s="16"/>
    </row>
    <row r="714" spans="1:86">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Z714" s="18"/>
      <c r="AA714" s="18"/>
      <c r="AB714" s="18"/>
      <c r="AC714" s="18"/>
      <c r="AD714" s="18"/>
      <c r="AE714" s="18"/>
      <c r="AF714" s="18"/>
      <c r="AG714" s="18"/>
      <c r="AH714" s="18"/>
      <c r="AI714" s="18"/>
      <c r="AJ714" s="18"/>
      <c r="AK714" s="18"/>
      <c r="AL714" s="18"/>
      <c r="AM714" s="16"/>
      <c r="AN714" s="16"/>
      <c r="AO714" s="16"/>
      <c r="AP714" s="16"/>
      <c r="AQ714" s="16"/>
      <c r="AR714" s="16"/>
      <c r="AS714" s="16"/>
      <c r="AT714" s="16"/>
      <c r="AU714" s="16"/>
      <c r="AV714" s="16"/>
      <c r="AW714" s="16"/>
      <c r="AX714" s="16"/>
      <c r="AY714" s="16"/>
      <c r="AZ714" s="16"/>
      <c r="BA714" s="16"/>
      <c r="BB714" s="16"/>
      <c r="BC714" s="16"/>
      <c r="BD714" s="16"/>
      <c r="BE714" s="16"/>
      <c r="BF714" s="16"/>
      <c r="BG714" s="16"/>
      <c r="BH714" s="16"/>
      <c r="BI714" s="16"/>
      <c r="BJ714" s="16"/>
      <c r="BK714" s="16"/>
      <c r="BL714" s="16"/>
      <c r="BM714" s="16"/>
      <c r="BN714" s="16"/>
      <c r="BO714" s="16"/>
      <c r="BP714" s="16"/>
      <c r="BQ714" s="16"/>
      <c r="BR714" s="16"/>
      <c r="BS714" s="16"/>
      <c r="BT714" s="16"/>
      <c r="BU714" s="16"/>
      <c r="BV714" s="16"/>
      <c r="BW714" s="16"/>
      <c r="BX714" s="16"/>
      <c r="BY714" s="16"/>
      <c r="BZ714" s="16"/>
      <c r="CA714" s="16"/>
      <c r="CB714" s="16"/>
      <c r="CC714" s="16"/>
      <c r="CD714" s="16"/>
      <c r="CE714" s="16"/>
      <c r="CF714" s="16"/>
      <c r="CG714" s="16"/>
      <c r="CH714" s="16"/>
    </row>
    <row r="715" spans="1:86">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Z715" s="18"/>
      <c r="AA715" s="18"/>
      <c r="AB715" s="18"/>
      <c r="AC715" s="18"/>
      <c r="AD715" s="18"/>
      <c r="AE715" s="18"/>
      <c r="AF715" s="18"/>
      <c r="AG715" s="18"/>
      <c r="AH715" s="18"/>
      <c r="AI715" s="18"/>
      <c r="AJ715" s="18"/>
      <c r="AK715" s="18"/>
      <c r="AL715" s="18"/>
      <c r="AM715" s="16"/>
      <c r="AN715" s="16"/>
      <c r="AO715" s="16"/>
      <c r="AP715" s="16"/>
      <c r="AQ715" s="16"/>
      <c r="AR715" s="16"/>
      <c r="AS715" s="16"/>
      <c r="AT715" s="16"/>
      <c r="AU715" s="16"/>
      <c r="AV715" s="16"/>
      <c r="AW715" s="16"/>
      <c r="AX715" s="16"/>
      <c r="AY715" s="16"/>
      <c r="AZ715" s="16"/>
      <c r="BA715" s="16"/>
      <c r="BB715" s="16"/>
      <c r="BC715" s="16"/>
      <c r="BD715" s="16"/>
      <c r="BE715" s="16"/>
      <c r="BF715" s="16"/>
      <c r="BG715" s="16"/>
      <c r="BH715" s="16"/>
      <c r="BI715" s="16"/>
      <c r="BJ715" s="16"/>
      <c r="BK715" s="16"/>
      <c r="BL715" s="16"/>
      <c r="BM715" s="16"/>
      <c r="BN715" s="16"/>
      <c r="BO715" s="16"/>
      <c r="BP715" s="16"/>
      <c r="BQ715" s="16"/>
      <c r="BR715" s="16"/>
      <c r="BS715" s="16"/>
      <c r="BT715" s="16"/>
      <c r="BU715" s="16"/>
      <c r="BV715" s="16"/>
      <c r="BW715" s="16"/>
      <c r="BX715" s="16"/>
      <c r="BY715" s="16"/>
      <c r="BZ715" s="16"/>
      <c r="CA715" s="16"/>
      <c r="CB715" s="16"/>
      <c r="CC715" s="16"/>
      <c r="CD715" s="16"/>
      <c r="CE715" s="16"/>
      <c r="CF715" s="16"/>
      <c r="CG715" s="16"/>
      <c r="CH715" s="16"/>
    </row>
    <row r="716" spans="1:8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Z716" s="18"/>
      <c r="AA716" s="18"/>
      <c r="AB716" s="18"/>
      <c r="AC716" s="18"/>
      <c r="AD716" s="18"/>
      <c r="AE716" s="18"/>
      <c r="AF716" s="18"/>
      <c r="AG716" s="18"/>
      <c r="AH716" s="18"/>
      <c r="AI716" s="18"/>
      <c r="AJ716" s="18"/>
      <c r="AK716" s="18"/>
      <c r="AL716" s="18"/>
      <c r="AM716" s="16"/>
      <c r="AN716" s="16"/>
      <c r="AO716" s="16"/>
      <c r="AP716" s="16"/>
      <c r="AQ716" s="16"/>
      <c r="AR716" s="16"/>
      <c r="AS716" s="16"/>
      <c r="AT716" s="16"/>
      <c r="AU716" s="16"/>
      <c r="AV716" s="16"/>
      <c r="AW716" s="16"/>
      <c r="AX716" s="16"/>
      <c r="AY716" s="16"/>
      <c r="AZ716" s="16"/>
      <c r="BA716" s="16"/>
      <c r="BB716" s="16"/>
      <c r="BC716" s="16"/>
      <c r="BD716" s="16"/>
      <c r="BE716" s="16"/>
      <c r="BF716" s="16"/>
      <c r="BG716" s="16"/>
      <c r="BH716" s="16"/>
      <c r="BI716" s="16"/>
      <c r="BJ716" s="16"/>
      <c r="BK716" s="16"/>
      <c r="BL716" s="16"/>
      <c r="BM716" s="16"/>
      <c r="BN716" s="16"/>
      <c r="BO716" s="16"/>
      <c r="BP716" s="16"/>
      <c r="BQ716" s="16"/>
      <c r="BR716" s="16"/>
      <c r="BS716" s="16"/>
      <c r="BT716" s="16"/>
      <c r="BU716" s="16"/>
      <c r="BV716" s="16"/>
      <c r="BW716" s="16"/>
      <c r="BX716" s="16"/>
      <c r="BY716" s="16"/>
      <c r="BZ716" s="16"/>
      <c r="CA716" s="16"/>
      <c r="CB716" s="16"/>
      <c r="CC716" s="16"/>
      <c r="CD716" s="16"/>
      <c r="CE716" s="16"/>
      <c r="CF716" s="16"/>
      <c r="CG716" s="16"/>
      <c r="CH716" s="16"/>
    </row>
    <row r="717" spans="1:86">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Z717" s="18"/>
      <c r="AA717" s="18"/>
      <c r="AB717" s="18"/>
      <c r="AC717" s="18"/>
      <c r="AD717" s="18"/>
      <c r="AE717" s="18"/>
      <c r="AF717" s="18"/>
      <c r="AG717" s="18"/>
      <c r="AH717" s="18"/>
      <c r="AI717" s="18"/>
      <c r="AJ717" s="18"/>
      <c r="AK717" s="18"/>
      <c r="AL717" s="18"/>
      <c r="AM717" s="16"/>
      <c r="AN717" s="16"/>
      <c r="AO717" s="16"/>
      <c r="AP717" s="16"/>
      <c r="AQ717" s="16"/>
      <c r="AR717" s="16"/>
      <c r="AS717" s="16"/>
      <c r="AT717" s="16"/>
      <c r="AU717" s="16"/>
      <c r="AV717" s="16"/>
      <c r="AW717" s="16"/>
      <c r="AX717" s="16"/>
      <c r="AY717" s="16"/>
      <c r="AZ717" s="16"/>
      <c r="BA717" s="16"/>
      <c r="BB717" s="16"/>
      <c r="BC717" s="16"/>
      <c r="BD717" s="16"/>
      <c r="BE717" s="16"/>
      <c r="BF717" s="16"/>
      <c r="BG717" s="16"/>
      <c r="BH717" s="16"/>
      <c r="BI717" s="16"/>
      <c r="BJ717" s="16"/>
      <c r="BK717" s="16"/>
      <c r="BL717" s="16"/>
      <c r="BM717" s="16"/>
      <c r="BN717" s="16"/>
      <c r="BO717" s="16"/>
      <c r="BP717" s="16"/>
      <c r="BQ717" s="16"/>
      <c r="BR717" s="16"/>
      <c r="BS717" s="16"/>
      <c r="BT717" s="16"/>
      <c r="BU717" s="16"/>
      <c r="BV717" s="16"/>
      <c r="BW717" s="16"/>
      <c r="BX717" s="16"/>
      <c r="BY717" s="16"/>
      <c r="BZ717" s="16"/>
      <c r="CA717" s="16"/>
      <c r="CB717" s="16"/>
      <c r="CC717" s="16"/>
      <c r="CD717" s="16"/>
      <c r="CE717" s="16"/>
      <c r="CF717" s="16"/>
      <c r="CG717" s="16"/>
      <c r="CH717" s="16"/>
    </row>
    <row r="718" spans="1:86">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Z718" s="18"/>
      <c r="AA718" s="18"/>
      <c r="AB718" s="18"/>
      <c r="AC718" s="18"/>
      <c r="AD718" s="18"/>
      <c r="AE718" s="18"/>
      <c r="AF718" s="18"/>
      <c r="AG718" s="18"/>
      <c r="AH718" s="18"/>
      <c r="AI718" s="18"/>
      <c r="AJ718" s="18"/>
      <c r="AK718" s="18"/>
      <c r="AL718" s="18"/>
      <c r="AM718" s="16"/>
      <c r="AN718" s="16"/>
      <c r="AO718" s="16"/>
      <c r="AP718" s="16"/>
      <c r="AQ718" s="16"/>
      <c r="AR718" s="16"/>
      <c r="AS718" s="16"/>
      <c r="AT718" s="16"/>
      <c r="AU718" s="16"/>
      <c r="AV718" s="16"/>
      <c r="AW718" s="16"/>
      <c r="AX718" s="16"/>
      <c r="AY718" s="16"/>
      <c r="AZ718" s="16"/>
      <c r="BA718" s="16"/>
      <c r="BB718" s="16"/>
      <c r="BC718" s="16"/>
      <c r="BD718" s="16"/>
      <c r="BE718" s="16"/>
      <c r="BF718" s="16"/>
      <c r="BG718" s="16"/>
      <c r="BH718" s="16"/>
      <c r="BI718" s="16"/>
      <c r="BJ718" s="16"/>
      <c r="BK718" s="16"/>
      <c r="BL718" s="16"/>
      <c r="BM718" s="16"/>
      <c r="BN718" s="16"/>
      <c r="BO718" s="16"/>
      <c r="BP718" s="16"/>
      <c r="BQ718" s="16"/>
      <c r="BR718" s="16"/>
      <c r="BS718" s="16"/>
      <c r="BT718" s="16"/>
      <c r="BU718" s="16"/>
      <c r="BV718" s="16"/>
      <c r="BW718" s="16"/>
      <c r="BX718" s="16"/>
      <c r="BY718" s="16"/>
      <c r="BZ718" s="16"/>
      <c r="CA718" s="16"/>
      <c r="CB718" s="16"/>
      <c r="CC718" s="16"/>
      <c r="CD718" s="16"/>
      <c r="CE718" s="16"/>
      <c r="CF718" s="16"/>
      <c r="CG718" s="16"/>
      <c r="CH718" s="16"/>
    </row>
    <row r="719" spans="1:86">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Z719" s="18"/>
      <c r="AA719" s="18"/>
      <c r="AB719" s="18"/>
      <c r="AC719" s="18"/>
      <c r="AD719" s="18"/>
      <c r="AE719" s="18"/>
      <c r="AF719" s="18"/>
      <c r="AG719" s="18"/>
      <c r="AH719" s="18"/>
      <c r="AI719" s="18"/>
      <c r="AJ719" s="18"/>
      <c r="AK719" s="18"/>
      <c r="AL719" s="18"/>
      <c r="AM719" s="16"/>
      <c r="AN719" s="16"/>
      <c r="AO719" s="16"/>
      <c r="AP719" s="16"/>
      <c r="AQ719" s="16"/>
      <c r="AR719" s="16"/>
      <c r="AS719" s="16"/>
      <c r="AT719" s="16"/>
      <c r="AU719" s="16"/>
      <c r="AV719" s="16"/>
      <c r="AW719" s="16"/>
      <c r="AX719" s="16"/>
      <c r="AY719" s="16"/>
      <c r="AZ719" s="16"/>
      <c r="BA719" s="16"/>
      <c r="BB719" s="16"/>
      <c r="BC719" s="16"/>
      <c r="BD719" s="16"/>
      <c r="BE719" s="16"/>
      <c r="BF719" s="16"/>
      <c r="BG719" s="16"/>
      <c r="BH719" s="16"/>
      <c r="BI719" s="16"/>
      <c r="BJ719" s="16"/>
      <c r="BK719" s="16"/>
      <c r="BL719" s="16"/>
      <c r="BM719" s="16"/>
      <c r="BN719" s="16"/>
      <c r="BO719" s="16"/>
      <c r="BP719" s="16"/>
      <c r="BQ719" s="16"/>
      <c r="BR719" s="16"/>
      <c r="BS719" s="16"/>
      <c r="BT719" s="16"/>
      <c r="BU719" s="16"/>
      <c r="BV719" s="16"/>
      <c r="BW719" s="16"/>
      <c r="BX719" s="16"/>
      <c r="BY719" s="16"/>
      <c r="BZ719" s="16"/>
      <c r="CA719" s="16"/>
      <c r="CB719" s="16"/>
      <c r="CC719" s="16"/>
      <c r="CD719" s="16"/>
      <c r="CE719" s="16"/>
      <c r="CF719" s="16"/>
      <c r="CG719" s="16"/>
      <c r="CH719" s="16"/>
    </row>
    <row r="720" spans="1:86">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Z720" s="18"/>
      <c r="AA720" s="18"/>
      <c r="AB720" s="18"/>
      <c r="AC720" s="18"/>
      <c r="AD720" s="18"/>
      <c r="AE720" s="18"/>
      <c r="AF720" s="18"/>
      <c r="AG720" s="18"/>
      <c r="AH720" s="18"/>
      <c r="AI720" s="18"/>
      <c r="AJ720" s="18"/>
      <c r="AK720" s="18"/>
      <c r="AL720" s="18"/>
      <c r="AM720" s="16"/>
      <c r="AN720" s="16"/>
      <c r="AO720" s="16"/>
      <c r="AP720" s="16"/>
      <c r="AQ720" s="16"/>
      <c r="AR720" s="16"/>
      <c r="AS720" s="16"/>
      <c r="AT720" s="16"/>
      <c r="AU720" s="16"/>
      <c r="AV720" s="16"/>
      <c r="AW720" s="16"/>
      <c r="AX720" s="16"/>
      <c r="AY720" s="16"/>
      <c r="AZ720" s="16"/>
      <c r="BA720" s="16"/>
      <c r="BB720" s="16"/>
      <c r="BC720" s="16"/>
      <c r="BD720" s="16"/>
      <c r="BE720" s="16"/>
      <c r="BF720" s="16"/>
      <c r="BG720" s="16"/>
      <c r="BH720" s="16"/>
      <c r="BI720" s="16"/>
      <c r="BJ720" s="16"/>
      <c r="BK720" s="16"/>
      <c r="BL720" s="16"/>
      <c r="BM720" s="16"/>
      <c r="BN720" s="16"/>
      <c r="BO720" s="16"/>
      <c r="BP720" s="16"/>
      <c r="BQ720" s="16"/>
      <c r="BR720" s="16"/>
      <c r="BS720" s="16"/>
      <c r="BT720" s="16"/>
      <c r="BU720" s="16"/>
      <c r="BV720" s="16"/>
      <c r="BW720" s="16"/>
      <c r="BX720" s="16"/>
      <c r="BY720" s="16"/>
      <c r="BZ720" s="16"/>
      <c r="CA720" s="16"/>
      <c r="CB720" s="16"/>
      <c r="CC720" s="16"/>
      <c r="CD720" s="16"/>
      <c r="CE720" s="16"/>
      <c r="CF720" s="16"/>
      <c r="CG720" s="16"/>
      <c r="CH720" s="16"/>
    </row>
    <row r="721" spans="1:86">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Z721" s="18"/>
      <c r="AA721" s="18"/>
      <c r="AB721" s="18"/>
      <c r="AC721" s="18"/>
      <c r="AD721" s="18"/>
      <c r="AE721" s="18"/>
      <c r="AF721" s="18"/>
      <c r="AG721" s="18"/>
      <c r="AH721" s="18"/>
      <c r="AI721" s="18"/>
      <c r="AJ721" s="18"/>
      <c r="AK721" s="18"/>
      <c r="AL721" s="18"/>
      <c r="AM721" s="16"/>
      <c r="AN721" s="16"/>
      <c r="AO721" s="16"/>
      <c r="AP721" s="16"/>
      <c r="AQ721" s="16"/>
      <c r="AR721" s="16"/>
      <c r="AS721" s="16"/>
      <c r="AT721" s="16"/>
      <c r="AU721" s="16"/>
      <c r="AV721" s="16"/>
      <c r="AW721" s="16"/>
      <c r="AX721" s="16"/>
      <c r="AY721" s="16"/>
      <c r="AZ721" s="16"/>
      <c r="BA721" s="16"/>
      <c r="BB721" s="16"/>
      <c r="BC721" s="16"/>
      <c r="BD721" s="16"/>
      <c r="BE721" s="16"/>
      <c r="BF721" s="16"/>
      <c r="BG721" s="16"/>
      <c r="BH721" s="16"/>
      <c r="BI721" s="16"/>
      <c r="BJ721" s="16"/>
      <c r="BK721" s="16"/>
      <c r="BL721" s="16"/>
      <c r="BM721" s="16"/>
      <c r="BN721" s="16"/>
      <c r="BO721" s="16"/>
      <c r="BP721" s="16"/>
      <c r="BQ721" s="16"/>
      <c r="BR721" s="16"/>
      <c r="BS721" s="16"/>
      <c r="BT721" s="16"/>
      <c r="BU721" s="16"/>
      <c r="BV721" s="16"/>
      <c r="BW721" s="16"/>
      <c r="BX721" s="16"/>
      <c r="BY721" s="16"/>
      <c r="BZ721" s="16"/>
      <c r="CA721" s="16"/>
      <c r="CB721" s="16"/>
      <c r="CC721" s="16"/>
      <c r="CD721" s="16"/>
      <c r="CE721" s="16"/>
      <c r="CF721" s="16"/>
      <c r="CG721" s="16"/>
      <c r="CH721" s="16"/>
    </row>
    <row r="722" spans="1:86">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Z722" s="18"/>
      <c r="AA722" s="18"/>
      <c r="AB722" s="18"/>
      <c r="AC722" s="18"/>
      <c r="AD722" s="18"/>
      <c r="AE722" s="18"/>
      <c r="AF722" s="18"/>
      <c r="AG722" s="18"/>
      <c r="AH722" s="18"/>
      <c r="AI722" s="18"/>
      <c r="AJ722" s="18"/>
      <c r="AK722" s="18"/>
      <c r="AL722" s="18"/>
      <c r="AM722" s="16"/>
      <c r="AN722" s="16"/>
      <c r="AO722" s="16"/>
      <c r="AP722" s="16"/>
      <c r="AQ722" s="16"/>
      <c r="AR722" s="16"/>
      <c r="AS722" s="16"/>
      <c r="AT722" s="16"/>
      <c r="AU722" s="16"/>
      <c r="AV722" s="16"/>
      <c r="AW722" s="16"/>
      <c r="AX722" s="16"/>
      <c r="AY722" s="16"/>
      <c r="AZ722" s="16"/>
      <c r="BA722" s="16"/>
      <c r="BB722" s="16"/>
      <c r="BC722" s="16"/>
      <c r="BD722" s="16"/>
      <c r="BE722" s="16"/>
      <c r="BF722" s="16"/>
      <c r="BG722" s="16"/>
      <c r="BH722" s="16"/>
      <c r="BI722" s="16"/>
      <c r="BJ722" s="16"/>
      <c r="BK722" s="16"/>
      <c r="BL722" s="16"/>
      <c r="BM722" s="16"/>
      <c r="BN722" s="16"/>
      <c r="BO722" s="16"/>
      <c r="BP722" s="16"/>
      <c r="BQ722" s="16"/>
      <c r="BR722" s="16"/>
      <c r="BS722" s="16"/>
      <c r="BT722" s="16"/>
      <c r="BU722" s="16"/>
      <c r="BV722" s="16"/>
      <c r="BW722" s="16"/>
      <c r="BX722" s="16"/>
      <c r="BY722" s="16"/>
      <c r="BZ722" s="16"/>
      <c r="CA722" s="16"/>
      <c r="CB722" s="16"/>
      <c r="CC722" s="16"/>
      <c r="CD722" s="16"/>
      <c r="CE722" s="16"/>
      <c r="CF722" s="16"/>
      <c r="CG722" s="16"/>
      <c r="CH722" s="16"/>
    </row>
    <row r="723" spans="1:86">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Z723" s="18"/>
      <c r="AA723" s="18"/>
      <c r="AB723" s="18"/>
      <c r="AC723" s="18"/>
      <c r="AD723" s="18"/>
      <c r="AE723" s="18"/>
      <c r="AF723" s="18"/>
      <c r="AG723" s="18"/>
      <c r="AH723" s="18"/>
      <c r="AI723" s="18"/>
      <c r="AJ723" s="18"/>
      <c r="AK723" s="18"/>
      <c r="AL723" s="18"/>
      <c r="AM723" s="16"/>
      <c r="AN723" s="16"/>
      <c r="AO723" s="16"/>
      <c r="AP723" s="16"/>
      <c r="AQ723" s="16"/>
      <c r="AR723" s="16"/>
      <c r="AS723" s="16"/>
      <c r="AT723" s="16"/>
      <c r="AU723" s="16"/>
      <c r="AV723" s="16"/>
      <c r="AW723" s="16"/>
      <c r="AX723" s="16"/>
      <c r="AY723" s="16"/>
      <c r="AZ723" s="16"/>
      <c r="BA723" s="16"/>
      <c r="BB723" s="16"/>
      <c r="BC723" s="16"/>
      <c r="BD723" s="16"/>
      <c r="BE723" s="16"/>
      <c r="BF723" s="16"/>
      <c r="BG723" s="16"/>
      <c r="BH723" s="16"/>
      <c r="BI723" s="16"/>
      <c r="BJ723" s="16"/>
      <c r="BK723" s="16"/>
      <c r="BL723" s="16"/>
      <c r="BM723" s="16"/>
      <c r="BN723" s="16"/>
      <c r="BO723" s="16"/>
      <c r="BP723" s="16"/>
      <c r="BQ723" s="16"/>
      <c r="BR723" s="16"/>
      <c r="BS723" s="16"/>
      <c r="BT723" s="16"/>
      <c r="BU723" s="16"/>
      <c r="BV723" s="16"/>
      <c r="BW723" s="16"/>
      <c r="BX723" s="16"/>
      <c r="BY723" s="16"/>
      <c r="BZ723" s="16"/>
      <c r="CA723" s="16"/>
      <c r="CB723" s="16"/>
      <c r="CC723" s="16"/>
      <c r="CD723" s="16"/>
      <c r="CE723" s="16"/>
      <c r="CF723" s="16"/>
      <c r="CG723" s="16"/>
      <c r="CH723" s="16"/>
    </row>
    <row r="724" spans="1:86">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Z724" s="18"/>
      <c r="AA724" s="18"/>
      <c r="AB724" s="18"/>
      <c r="AC724" s="18"/>
      <c r="AD724" s="18"/>
      <c r="AE724" s="18"/>
      <c r="AF724" s="18"/>
      <c r="AG724" s="18"/>
      <c r="AH724" s="18"/>
      <c r="AI724" s="18"/>
      <c r="AJ724" s="18"/>
      <c r="AK724" s="18"/>
      <c r="AL724" s="18"/>
      <c r="AM724" s="16"/>
      <c r="AN724" s="16"/>
      <c r="AO724" s="16"/>
      <c r="AP724" s="16"/>
      <c r="AQ724" s="16"/>
      <c r="AR724" s="16"/>
      <c r="AS724" s="16"/>
      <c r="AT724" s="16"/>
      <c r="AU724" s="16"/>
      <c r="AV724" s="16"/>
      <c r="AW724" s="16"/>
      <c r="AX724" s="16"/>
      <c r="AY724" s="16"/>
      <c r="AZ724" s="16"/>
      <c r="BA724" s="16"/>
      <c r="BB724" s="16"/>
      <c r="BC724" s="16"/>
      <c r="BD724" s="16"/>
      <c r="BE724" s="16"/>
      <c r="BF724" s="16"/>
      <c r="BG724" s="16"/>
      <c r="BH724" s="16"/>
      <c r="BI724" s="16"/>
      <c r="BJ724" s="16"/>
      <c r="BK724" s="16"/>
      <c r="BL724" s="16"/>
      <c r="BM724" s="16"/>
      <c r="BN724" s="16"/>
      <c r="BO724" s="16"/>
      <c r="BP724" s="16"/>
      <c r="BQ724" s="16"/>
      <c r="BR724" s="16"/>
      <c r="BS724" s="16"/>
      <c r="BT724" s="16"/>
      <c r="BU724" s="16"/>
      <c r="BV724" s="16"/>
      <c r="BW724" s="16"/>
      <c r="BX724" s="16"/>
      <c r="BY724" s="16"/>
      <c r="BZ724" s="16"/>
      <c r="CA724" s="16"/>
      <c r="CB724" s="16"/>
      <c r="CC724" s="16"/>
      <c r="CD724" s="16"/>
      <c r="CE724" s="16"/>
      <c r="CF724" s="16"/>
      <c r="CG724" s="16"/>
      <c r="CH724" s="16"/>
    </row>
    <row r="725" spans="1:86">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Z725" s="18"/>
      <c r="AA725" s="18"/>
      <c r="AB725" s="18"/>
      <c r="AC725" s="18"/>
      <c r="AD725" s="18"/>
      <c r="AE725" s="18"/>
      <c r="AF725" s="18"/>
      <c r="AG725" s="18"/>
      <c r="AH725" s="18"/>
      <c r="AI725" s="18"/>
      <c r="AJ725" s="18"/>
      <c r="AK725" s="18"/>
      <c r="AL725" s="18"/>
      <c r="AM725" s="16"/>
      <c r="AN725" s="16"/>
      <c r="AO725" s="16"/>
      <c r="AP725" s="16"/>
      <c r="AQ725" s="16"/>
      <c r="AR725" s="16"/>
      <c r="AS725" s="16"/>
      <c r="AT725" s="16"/>
      <c r="AU725" s="16"/>
      <c r="AV725" s="16"/>
      <c r="AW725" s="16"/>
      <c r="AX725" s="16"/>
      <c r="AY725" s="16"/>
      <c r="AZ725" s="16"/>
      <c r="BA725" s="16"/>
      <c r="BB725" s="16"/>
      <c r="BC725" s="16"/>
      <c r="BD725" s="16"/>
      <c r="BE725" s="16"/>
      <c r="BF725" s="16"/>
      <c r="BG725" s="16"/>
      <c r="BH725" s="16"/>
      <c r="BI725" s="16"/>
      <c r="BJ725" s="16"/>
      <c r="BK725" s="16"/>
      <c r="BL725" s="16"/>
      <c r="BM725" s="16"/>
      <c r="BN725" s="16"/>
      <c r="BO725" s="16"/>
      <c r="BP725" s="16"/>
      <c r="BQ725" s="16"/>
      <c r="BR725" s="16"/>
      <c r="BS725" s="16"/>
      <c r="BT725" s="16"/>
      <c r="BU725" s="16"/>
      <c r="BV725" s="16"/>
      <c r="BW725" s="16"/>
      <c r="BX725" s="16"/>
      <c r="BY725" s="16"/>
      <c r="BZ725" s="16"/>
      <c r="CA725" s="16"/>
      <c r="CB725" s="16"/>
      <c r="CC725" s="16"/>
      <c r="CD725" s="16"/>
      <c r="CE725" s="16"/>
      <c r="CF725" s="16"/>
      <c r="CG725" s="16"/>
      <c r="CH725" s="16"/>
    </row>
    <row r="726" spans="1:8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Z726" s="18"/>
      <c r="AA726" s="18"/>
      <c r="AB726" s="18"/>
      <c r="AC726" s="18"/>
      <c r="AD726" s="18"/>
      <c r="AE726" s="18"/>
      <c r="AF726" s="18"/>
      <c r="AG726" s="18"/>
      <c r="AH726" s="18"/>
      <c r="AI726" s="18"/>
      <c r="AJ726" s="18"/>
      <c r="AK726" s="18"/>
      <c r="AL726" s="18"/>
      <c r="AM726" s="16"/>
      <c r="AN726" s="16"/>
      <c r="AO726" s="16"/>
      <c r="AP726" s="16"/>
      <c r="AQ726" s="16"/>
      <c r="AR726" s="16"/>
      <c r="AS726" s="16"/>
      <c r="AT726" s="16"/>
      <c r="AU726" s="16"/>
      <c r="AV726" s="16"/>
      <c r="AW726" s="16"/>
      <c r="AX726" s="16"/>
      <c r="AY726" s="16"/>
      <c r="AZ726" s="16"/>
      <c r="BA726" s="16"/>
      <c r="BB726" s="16"/>
      <c r="BC726" s="16"/>
      <c r="BD726" s="16"/>
      <c r="BE726" s="16"/>
      <c r="BF726" s="16"/>
      <c r="BG726" s="16"/>
      <c r="BH726" s="16"/>
      <c r="BI726" s="16"/>
      <c r="BJ726" s="16"/>
      <c r="BK726" s="16"/>
      <c r="BL726" s="16"/>
      <c r="BM726" s="16"/>
      <c r="BN726" s="16"/>
      <c r="BO726" s="16"/>
      <c r="BP726" s="16"/>
      <c r="BQ726" s="16"/>
      <c r="BR726" s="16"/>
      <c r="BS726" s="16"/>
      <c r="BT726" s="16"/>
      <c r="BU726" s="16"/>
      <c r="BV726" s="16"/>
      <c r="BW726" s="16"/>
      <c r="BX726" s="16"/>
      <c r="BY726" s="16"/>
      <c r="BZ726" s="16"/>
      <c r="CA726" s="16"/>
      <c r="CB726" s="16"/>
      <c r="CC726" s="16"/>
      <c r="CD726" s="16"/>
      <c r="CE726" s="16"/>
      <c r="CF726" s="16"/>
      <c r="CG726" s="16"/>
      <c r="CH726" s="16"/>
    </row>
    <row r="727" spans="1:86">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Z727" s="18"/>
      <c r="AA727" s="18"/>
      <c r="AB727" s="18"/>
      <c r="AC727" s="18"/>
      <c r="AD727" s="18"/>
      <c r="AE727" s="18"/>
      <c r="AF727" s="18"/>
      <c r="AG727" s="18"/>
      <c r="AH727" s="18"/>
      <c r="AI727" s="18"/>
      <c r="AJ727" s="18"/>
      <c r="AK727" s="18"/>
      <c r="AL727" s="18"/>
      <c r="AM727" s="16"/>
      <c r="AN727" s="16"/>
      <c r="AO727" s="16"/>
      <c r="AP727" s="16"/>
      <c r="AQ727" s="16"/>
      <c r="AR727" s="16"/>
      <c r="AS727" s="16"/>
      <c r="AT727" s="16"/>
      <c r="AU727" s="16"/>
      <c r="AV727" s="16"/>
      <c r="AW727" s="16"/>
      <c r="AX727" s="16"/>
      <c r="AY727" s="16"/>
      <c r="AZ727" s="16"/>
      <c r="BA727" s="16"/>
      <c r="BB727" s="16"/>
      <c r="BC727" s="16"/>
      <c r="BD727" s="16"/>
      <c r="BE727" s="16"/>
      <c r="BF727" s="16"/>
      <c r="BG727" s="16"/>
      <c r="BH727" s="16"/>
      <c r="BI727" s="16"/>
      <c r="BJ727" s="16"/>
      <c r="BK727" s="16"/>
      <c r="BL727" s="16"/>
      <c r="BM727" s="16"/>
      <c r="BN727" s="16"/>
      <c r="BO727" s="16"/>
      <c r="BP727" s="16"/>
      <c r="BQ727" s="16"/>
      <c r="BR727" s="16"/>
      <c r="BS727" s="16"/>
      <c r="BT727" s="16"/>
      <c r="BU727" s="16"/>
      <c r="BV727" s="16"/>
      <c r="BW727" s="16"/>
      <c r="BX727" s="16"/>
      <c r="BY727" s="16"/>
      <c r="BZ727" s="16"/>
      <c r="CA727" s="16"/>
      <c r="CB727" s="16"/>
      <c r="CC727" s="16"/>
      <c r="CD727" s="16"/>
      <c r="CE727" s="16"/>
      <c r="CF727" s="16"/>
      <c r="CG727" s="16"/>
      <c r="CH727" s="16"/>
    </row>
    <row r="728" spans="1:86">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Z728" s="18"/>
      <c r="AA728" s="18"/>
      <c r="AB728" s="18"/>
      <c r="AC728" s="18"/>
      <c r="AD728" s="18"/>
      <c r="AE728" s="18"/>
      <c r="AF728" s="18"/>
      <c r="AG728" s="18"/>
      <c r="AH728" s="18"/>
      <c r="AI728" s="18"/>
      <c r="AJ728" s="18"/>
      <c r="AK728" s="18"/>
      <c r="AL728" s="18"/>
      <c r="AM728" s="16"/>
      <c r="AN728" s="16"/>
      <c r="AO728" s="16"/>
      <c r="AP728" s="16"/>
      <c r="AQ728" s="16"/>
      <c r="AR728" s="16"/>
      <c r="AS728" s="16"/>
      <c r="AT728" s="16"/>
      <c r="AU728" s="16"/>
      <c r="AV728" s="16"/>
      <c r="AW728" s="16"/>
      <c r="AX728" s="16"/>
      <c r="AY728" s="16"/>
      <c r="AZ728" s="16"/>
      <c r="BA728" s="16"/>
      <c r="BB728" s="16"/>
      <c r="BC728" s="16"/>
      <c r="BD728" s="16"/>
      <c r="BE728" s="16"/>
      <c r="BF728" s="16"/>
      <c r="BG728" s="16"/>
      <c r="BH728" s="16"/>
      <c r="BI728" s="16"/>
      <c r="BJ728" s="16"/>
      <c r="BK728" s="16"/>
      <c r="BL728" s="16"/>
      <c r="BM728" s="16"/>
      <c r="BN728" s="16"/>
      <c r="BO728" s="16"/>
      <c r="BP728" s="16"/>
      <c r="BQ728" s="16"/>
      <c r="BR728" s="16"/>
      <c r="BS728" s="16"/>
      <c r="BT728" s="16"/>
      <c r="BU728" s="16"/>
      <c r="BV728" s="16"/>
      <c r="BW728" s="16"/>
      <c r="BX728" s="16"/>
      <c r="BY728" s="16"/>
      <c r="BZ728" s="16"/>
      <c r="CA728" s="16"/>
      <c r="CB728" s="16"/>
      <c r="CC728" s="16"/>
      <c r="CD728" s="16"/>
      <c r="CE728" s="16"/>
      <c r="CF728" s="16"/>
      <c r="CG728" s="16"/>
      <c r="CH728" s="16"/>
    </row>
    <row r="729" spans="1:86">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Z729" s="18"/>
      <c r="AA729" s="18"/>
      <c r="AB729" s="18"/>
      <c r="AC729" s="18"/>
      <c r="AD729" s="18"/>
      <c r="AE729" s="18"/>
      <c r="AF729" s="18"/>
      <c r="AG729" s="18"/>
      <c r="AH729" s="18"/>
      <c r="AI729" s="18"/>
      <c r="AJ729" s="18"/>
      <c r="AK729" s="18"/>
      <c r="AL729" s="18"/>
      <c r="AM729" s="16"/>
      <c r="AN729" s="16"/>
      <c r="AO729" s="16"/>
      <c r="AP729" s="16"/>
      <c r="AQ729" s="16"/>
      <c r="AR729" s="16"/>
      <c r="AS729" s="16"/>
      <c r="AT729" s="16"/>
      <c r="AU729" s="16"/>
      <c r="AV729" s="16"/>
      <c r="AW729" s="16"/>
      <c r="AX729" s="16"/>
      <c r="AY729" s="16"/>
      <c r="AZ729" s="16"/>
      <c r="BA729" s="16"/>
      <c r="BB729" s="16"/>
      <c r="BC729" s="16"/>
      <c r="BD729" s="16"/>
      <c r="BE729" s="16"/>
      <c r="BF729" s="16"/>
      <c r="BG729" s="16"/>
      <c r="BH729" s="16"/>
      <c r="BI729" s="16"/>
      <c r="BJ729" s="16"/>
      <c r="BK729" s="16"/>
      <c r="BL729" s="16"/>
      <c r="BM729" s="16"/>
      <c r="BN729" s="16"/>
      <c r="BO729" s="16"/>
      <c r="BP729" s="16"/>
      <c r="BQ729" s="16"/>
      <c r="BR729" s="16"/>
      <c r="BS729" s="16"/>
      <c r="BT729" s="16"/>
      <c r="BU729" s="16"/>
      <c r="BV729" s="16"/>
      <c r="BW729" s="16"/>
      <c r="BX729" s="16"/>
      <c r="BY729" s="16"/>
      <c r="BZ729" s="16"/>
      <c r="CA729" s="16"/>
      <c r="CB729" s="16"/>
      <c r="CC729" s="16"/>
      <c r="CD729" s="16"/>
      <c r="CE729" s="16"/>
      <c r="CF729" s="16"/>
      <c r="CG729" s="16"/>
      <c r="CH729" s="16"/>
    </row>
    <row r="730" spans="1:86">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Z730" s="18"/>
      <c r="AA730" s="18"/>
      <c r="AB730" s="18"/>
      <c r="AC730" s="18"/>
      <c r="AD730" s="18"/>
      <c r="AE730" s="18"/>
      <c r="AF730" s="18"/>
      <c r="AG730" s="18"/>
      <c r="AH730" s="18"/>
      <c r="AI730" s="18"/>
      <c r="AJ730" s="18"/>
      <c r="AK730" s="18"/>
      <c r="AL730" s="18"/>
      <c r="AM730" s="16"/>
      <c r="AN730" s="16"/>
      <c r="AO730" s="16"/>
      <c r="AP730" s="16"/>
      <c r="AQ730" s="16"/>
      <c r="AR730" s="16"/>
      <c r="AS730" s="16"/>
      <c r="AT730" s="16"/>
      <c r="AU730" s="16"/>
      <c r="AV730" s="16"/>
      <c r="AW730" s="16"/>
      <c r="AX730" s="16"/>
      <c r="AY730" s="16"/>
      <c r="AZ730" s="16"/>
      <c r="BA730" s="16"/>
      <c r="BB730" s="16"/>
      <c r="BC730" s="16"/>
      <c r="BD730" s="16"/>
      <c r="BE730" s="16"/>
      <c r="BF730" s="16"/>
      <c r="BG730" s="16"/>
      <c r="BH730" s="16"/>
      <c r="BI730" s="16"/>
      <c r="BJ730" s="16"/>
      <c r="BK730" s="16"/>
      <c r="BL730" s="16"/>
      <c r="BM730" s="16"/>
      <c r="BN730" s="16"/>
      <c r="BO730" s="16"/>
      <c r="BP730" s="16"/>
      <c r="BQ730" s="16"/>
      <c r="BR730" s="16"/>
      <c r="BS730" s="16"/>
      <c r="BT730" s="16"/>
      <c r="BU730" s="16"/>
      <c r="BV730" s="16"/>
      <c r="BW730" s="16"/>
      <c r="BX730" s="16"/>
      <c r="BY730" s="16"/>
      <c r="BZ730" s="16"/>
      <c r="CA730" s="16"/>
      <c r="CB730" s="16"/>
      <c r="CC730" s="16"/>
      <c r="CD730" s="16"/>
      <c r="CE730" s="16"/>
      <c r="CF730" s="16"/>
      <c r="CG730" s="16"/>
      <c r="CH730" s="16"/>
    </row>
    <row r="731" spans="1:86">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Z731" s="18"/>
      <c r="AA731" s="18"/>
      <c r="AB731" s="18"/>
      <c r="AC731" s="18"/>
      <c r="AD731" s="18"/>
      <c r="AE731" s="18"/>
      <c r="AF731" s="18"/>
      <c r="AG731" s="18"/>
      <c r="AH731" s="18"/>
      <c r="AI731" s="18"/>
      <c r="AJ731" s="18"/>
      <c r="AK731" s="18"/>
      <c r="AL731" s="18"/>
      <c r="AM731" s="16"/>
      <c r="AN731" s="16"/>
      <c r="AO731" s="16"/>
      <c r="AP731" s="16"/>
      <c r="AQ731" s="16"/>
      <c r="AR731" s="16"/>
      <c r="AS731" s="16"/>
      <c r="AT731" s="16"/>
      <c r="AU731" s="16"/>
      <c r="AV731" s="16"/>
      <c r="AW731" s="16"/>
      <c r="AX731" s="16"/>
      <c r="AY731" s="16"/>
      <c r="AZ731" s="16"/>
      <c r="BA731" s="16"/>
      <c r="BB731" s="16"/>
      <c r="BC731" s="16"/>
      <c r="BD731" s="16"/>
      <c r="BE731" s="16"/>
      <c r="BF731" s="16"/>
      <c r="BG731" s="16"/>
      <c r="BH731" s="16"/>
      <c r="BI731" s="16"/>
      <c r="BJ731" s="16"/>
      <c r="BK731" s="16"/>
      <c r="BL731" s="16"/>
      <c r="BM731" s="16"/>
      <c r="BN731" s="16"/>
      <c r="BO731" s="16"/>
      <c r="BP731" s="16"/>
      <c r="BQ731" s="16"/>
      <c r="BR731" s="16"/>
      <c r="BS731" s="16"/>
      <c r="BT731" s="16"/>
      <c r="BU731" s="16"/>
      <c r="BV731" s="16"/>
      <c r="BW731" s="16"/>
      <c r="BX731" s="16"/>
      <c r="BY731" s="16"/>
      <c r="BZ731" s="16"/>
      <c r="CA731" s="16"/>
      <c r="CB731" s="16"/>
      <c r="CC731" s="16"/>
      <c r="CD731" s="16"/>
      <c r="CE731" s="16"/>
      <c r="CF731" s="16"/>
      <c r="CG731" s="16"/>
      <c r="CH731" s="16"/>
    </row>
    <row r="732" spans="1:86">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Z732" s="18"/>
      <c r="AA732" s="18"/>
      <c r="AB732" s="18"/>
      <c r="AC732" s="18"/>
      <c r="AD732" s="18"/>
      <c r="AE732" s="18"/>
      <c r="AF732" s="18"/>
      <c r="AG732" s="18"/>
      <c r="AH732" s="18"/>
      <c r="AI732" s="18"/>
      <c r="AJ732" s="18"/>
      <c r="AK732" s="18"/>
      <c r="AL732" s="18"/>
      <c r="AM732" s="16"/>
      <c r="AN732" s="16"/>
      <c r="AO732" s="16"/>
      <c r="AP732" s="16"/>
      <c r="AQ732" s="16"/>
      <c r="AR732" s="16"/>
      <c r="AS732" s="16"/>
      <c r="AT732" s="16"/>
      <c r="AU732" s="16"/>
      <c r="AV732" s="16"/>
      <c r="AW732" s="16"/>
      <c r="AX732" s="16"/>
      <c r="AY732" s="16"/>
      <c r="AZ732" s="16"/>
      <c r="BA732" s="16"/>
      <c r="BB732" s="16"/>
      <c r="BC732" s="16"/>
      <c r="BD732" s="16"/>
      <c r="BE732" s="16"/>
      <c r="BF732" s="16"/>
      <c r="BG732" s="16"/>
      <c r="BH732" s="16"/>
      <c r="BI732" s="16"/>
      <c r="BJ732" s="16"/>
      <c r="BK732" s="16"/>
      <c r="BL732" s="16"/>
      <c r="BM732" s="16"/>
      <c r="BN732" s="16"/>
      <c r="BO732" s="16"/>
      <c r="BP732" s="16"/>
      <c r="BQ732" s="16"/>
      <c r="BR732" s="16"/>
      <c r="BS732" s="16"/>
      <c r="BT732" s="16"/>
      <c r="BU732" s="16"/>
      <c r="BV732" s="16"/>
      <c r="BW732" s="16"/>
      <c r="BX732" s="16"/>
      <c r="BY732" s="16"/>
      <c r="BZ732" s="16"/>
      <c r="CA732" s="16"/>
      <c r="CB732" s="16"/>
      <c r="CC732" s="16"/>
      <c r="CD732" s="16"/>
      <c r="CE732" s="16"/>
      <c r="CF732" s="16"/>
      <c r="CG732" s="16"/>
      <c r="CH732" s="16"/>
    </row>
    <row r="733" spans="1:86">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Z733" s="18"/>
      <c r="AA733" s="18"/>
      <c r="AB733" s="18"/>
      <c r="AC733" s="18"/>
      <c r="AD733" s="18"/>
      <c r="AE733" s="18"/>
      <c r="AF733" s="18"/>
      <c r="AG733" s="18"/>
      <c r="AH733" s="18"/>
      <c r="AI733" s="18"/>
      <c r="AJ733" s="18"/>
      <c r="AK733" s="18"/>
      <c r="AL733" s="18"/>
      <c r="AM733" s="16"/>
      <c r="AN733" s="16"/>
      <c r="AO733" s="16"/>
      <c r="AP733" s="16"/>
      <c r="AQ733" s="16"/>
      <c r="AR733" s="16"/>
      <c r="AS733" s="16"/>
      <c r="AT733" s="16"/>
      <c r="AU733" s="16"/>
      <c r="AV733" s="16"/>
      <c r="AW733" s="16"/>
      <c r="AX733" s="16"/>
      <c r="AY733" s="16"/>
      <c r="AZ733" s="16"/>
      <c r="BA733" s="16"/>
      <c r="BB733" s="16"/>
      <c r="BC733" s="16"/>
      <c r="BD733" s="16"/>
      <c r="BE733" s="16"/>
      <c r="BF733" s="16"/>
      <c r="BG733" s="16"/>
      <c r="BH733" s="16"/>
      <c r="BI733" s="16"/>
      <c r="BJ733" s="16"/>
      <c r="BK733" s="16"/>
      <c r="BL733" s="16"/>
      <c r="BM733" s="16"/>
      <c r="BN733" s="16"/>
      <c r="BO733" s="16"/>
      <c r="BP733" s="16"/>
      <c r="BQ733" s="16"/>
      <c r="BR733" s="16"/>
      <c r="BS733" s="16"/>
      <c r="BT733" s="16"/>
      <c r="BU733" s="16"/>
      <c r="BV733" s="16"/>
      <c r="BW733" s="16"/>
      <c r="BX733" s="16"/>
      <c r="BY733" s="16"/>
      <c r="BZ733" s="16"/>
      <c r="CA733" s="16"/>
      <c r="CB733" s="16"/>
      <c r="CC733" s="16"/>
      <c r="CD733" s="16"/>
      <c r="CE733" s="16"/>
      <c r="CF733" s="16"/>
      <c r="CG733" s="16"/>
      <c r="CH733" s="16"/>
    </row>
    <row r="734" spans="1:86">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Z734" s="18"/>
      <c r="AA734" s="18"/>
      <c r="AB734" s="18"/>
      <c r="AC734" s="18"/>
      <c r="AD734" s="18"/>
      <c r="AE734" s="18"/>
      <c r="AF734" s="18"/>
      <c r="AG734" s="18"/>
      <c r="AH734" s="18"/>
      <c r="AI734" s="18"/>
      <c r="AJ734" s="18"/>
      <c r="AK734" s="18"/>
      <c r="AL734" s="18"/>
      <c r="AM734" s="16"/>
      <c r="AN734" s="16"/>
      <c r="AO734" s="16"/>
      <c r="AP734" s="16"/>
      <c r="AQ734" s="16"/>
      <c r="AR734" s="16"/>
      <c r="AS734" s="16"/>
      <c r="AT734" s="16"/>
      <c r="AU734" s="16"/>
      <c r="AV734" s="16"/>
      <c r="AW734" s="16"/>
      <c r="AX734" s="16"/>
      <c r="AY734" s="16"/>
      <c r="AZ734" s="16"/>
      <c r="BA734" s="16"/>
      <c r="BB734" s="16"/>
      <c r="BC734" s="16"/>
      <c r="BD734" s="16"/>
      <c r="BE734" s="16"/>
      <c r="BF734" s="16"/>
      <c r="BG734" s="16"/>
      <c r="BH734" s="16"/>
      <c r="BI734" s="16"/>
      <c r="BJ734" s="16"/>
      <c r="BK734" s="16"/>
      <c r="BL734" s="16"/>
      <c r="BM734" s="16"/>
      <c r="BN734" s="16"/>
      <c r="BO734" s="16"/>
      <c r="BP734" s="16"/>
      <c r="BQ734" s="16"/>
      <c r="BR734" s="16"/>
      <c r="BS734" s="16"/>
      <c r="BT734" s="16"/>
      <c r="BU734" s="16"/>
      <c r="BV734" s="16"/>
      <c r="BW734" s="16"/>
      <c r="BX734" s="16"/>
      <c r="BY734" s="16"/>
      <c r="BZ734" s="16"/>
      <c r="CA734" s="16"/>
      <c r="CB734" s="16"/>
      <c r="CC734" s="16"/>
      <c r="CD734" s="16"/>
      <c r="CE734" s="16"/>
      <c r="CF734" s="16"/>
      <c r="CG734" s="16"/>
      <c r="CH734" s="16"/>
    </row>
    <row r="735" spans="1:86">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Z735" s="18"/>
      <c r="AA735" s="18"/>
      <c r="AB735" s="18"/>
      <c r="AC735" s="18"/>
      <c r="AD735" s="18"/>
      <c r="AE735" s="18"/>
      <c r="AF735" s="18"/>
      <c r="AG735" s="18"/>
      <c r="AH735" s="18"/>
      <c r="AI735" s="18"/>
      <c r="AJ735" s="18"/>
      <c r="AK735" s="18"/>
      <c r="AL735" s="18"/>
      <c r="AM735" s="16"/>
      <c r="AN735" s="16"/>
      <c r="AO735" s="16"/>
      <c r="AP735" s="16"/>
      <c r="AQ735" s="16"/>
      <c r="AR735" s="16"/>
      <c r="AS735" s="16"/>
      <c r="AT735" s="16"/>
      <c r="AU735" s="16"/>
      <c r="AV735" s="16"/>
      <c r="AW735" s="16"/>
      <c r="AX735" s="16"/>
      <c r="AY735" s="16"/>
      <c r="AZ735" s="16"/>
      <c r="BA735" s="16"/>
      <c r="BB735" s="16"/>
      <c r="BC735" s="16"/>
      <c r="BD735" s="16"/>
      <c r="BE735" s="16"/>
      <c r="BF735" s="16"/>
      <c r="BG735" s="16"/>
      <c r="BH735" s="16"/>
      <c r="BI735" s="16"/>
      <c r="BJ735" s="16"/>
      <c r="BK735" s="16"/>
      <c r="BL735" s="16"/>
      <c r="BM735" s="16"/>
      <c r="BN735" s="16"/>
      <c r="BO735" s="16"/>
      <c r="BP735" s="16"/>
      <c r="BQ735" s="16"/>
      <c r="BR735" s="16"/>
      <c r="BS735" s="16"/>
      <c r="BT735" s="16"/>
      <c r="BU735" s="16"/>
      <c r="BV735" s="16"/>
      <c r="BW735" s="16"/>
      <c r="BX735" s="16"/>
      <c r="BY735" s="16"/>
      <c r="BZ735" s="16"/>
      <c r="CA735" s="16"/>
      <c r="CB735" s="16"/>
      <c r="CC735" s="16"/>
      <c r="CD735" s="16"/>
      <c r="CE735" s="16"/>
      <c r="CF735" s="16"/>
      <c r="CG735" s="16"/>
      <c r="CH735" s="16"/>
    </row>
    <row r="736" spans="1:8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Z736" s="18"/>
      <c r="AA736" s="18"/>
      <c r="AB736" s="18"/>
      <c r="AC736" s="18"/>
      <c r="AD736" s="18"/>
      <c r="AE736" s="18"/>
      <c r="AF736" s="18"/>
      <c r="AG736" s="18"/>
      <c r="AH736" s="18"/>
      <c r="AI736" s="18"/>
      <c r="AJ736" s="18"/>
      <c r="AK736" s="18"/>
      <c r="AL736" s="18"/>
      <c r="AM736" s="16"/>
      <c r="AN736" s="16"/>
      <c r="AO736" s="16"/>
      <c r="AP736" s="16"/>
      <c r="AQ736" s="16"/>
      <c r="AR736" s="16"/>
      <c r="AS736" s="16"/>
      <c r="AT736" s="16"/>
      <c r="AU736" s="16"/>
      <c r="AV736" s="16"/>
      <c r="AW736" s="16"/>
      <c r="AX736" s="16"/>
      <c r="AY736" s="16"/>
      <c r="AZ736" s="16"/>
      <c r="BA736" s="16"/>
      <c r="BB736" s="16"/>
      <c r="BC736" s="16"/>
      <c r="BD736" s="16"/>
      <c r="BE736" s="16"/>
      <c r="BF736" s="16"/>
      <c r="BG736" s="16"/>
      <c r="BH736" s="16"/>
      <c r="BI736" s="16"/>
      <c r="BJ736" s="16"/>
      <c r="BK736" s="16"/>
      <c r="BL736" s="16"/>
      <c r="BM736" s="16"/>
      <c r="BN736" s="16"/>
      <c r="BO736" s="16"/>
      <c r="BP736" s="16"/>
      <c r="BQ736" s="16"/>
      <c r="BR736" s="16"/>
      <c r="BS736" s="16"/>
      <c r="BT736" s="16"/>
      <c r="BU736" s="16"/>
      <c r="BV736" s="16"/>
      <c r="BW736" s="16"/>
      <c r="BX736" s="16"/>
      <c r="BY736" s="16"/>
      <c r="BZ736" s="16"/>
      <c r="CA736" s="16"/>
      <c r="CB736" s="16"/>
      <c r="CC736" s="16"/>
      <c r="CD736" s="16"/>
      <c r="CE736" s="16"/>
      <c r="CF736" s="16"/>
      <c r="CG736" s="16"/>
      <c r="CH736" s="16"/>
    </row>
    <row r="737" spans="1:86">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Z737" s="18"/>
      <c r="AA737" s="18"/>
      <c r="AB737" s="18"/>
      <c r="AC737" s="18"/>
      <c r="AD737" s="18"/>
      <c r="AE737" s="18"/>
      <c r="AF737" s="18"/>
      <c r="AG737" s="18"/>
      <c r="AH737" s="18"/>
      <c r="AI737" s="18"/>
      <c r="AJ737" s="18"/>
      <c r="AK737" s="18"/>
      <c r="AL737" s="18"/>
      <c r="AM737" s="16"/>
      <c r="AN737" s="16"/>
      <c r="AO737" s="16"/>
      <c r="AP737" s="16"/>
      <c r="AQ737" s="16"/>
      <c r="AR737" s="16"/>
      <c r="AS737" s="16"/>
      <c r="AT737" s="16"/>
      <c r="AU737" s="16"/>
      <c r="AV737" s="16"/>
      <c r="AW737" s="16"/>
      <c r="AX737" s="16"/>
      <c r="AY737" s="16"/>
      <c r="AZ737" s="16"/>
      <c r="BA737" s="16"/>
      <c r="BB737" s="16"/>
      <c r="BC737" s="16"/>
      <c r="BD737" s="16"/>
      <c r="BE737" s="16"/>
      <c r="BF737" s="16"/>
      <c r="BG737" s="16"/>
      <c r="BH737" s="16"/>
      <c r="BI737" s="16"/>
      <c r="BJ737" s="16"/>
      <c r="BK737" s="16"/>
      <c r="BL737" s="16"/>
      <c r="BM737" s="16"/>
      <c r="BN737" s="16"/>
      <c r="BO737" s="16"/>
      <c r="BP737" s="16"/>
      <c r="BQ737" s="16"/>
      <c r="BR737" s="16"/>
      <c r="BS737" s="16"/>
      <c r="BT737" s="16"/>
      <c r="BU737" s="16"/>
      <c r="BV737" s="16"/>
      <c r="BW737" s="16"/>
      <c r="BX737" s="16"/>
      <c r="BY737" s="16"/>
      <c r="BZ737" s="16"/>
      <c r="CA737" s="16"/>
      <c r="CB737" s="16"/>
      <c r="CC737" s="16"/>
      <c r="CD737" s="16"/>
      <c r="CE737" s="16"/>
      <c r="CF737" s="16"/>
      <c r="CG737" s="16"/>
      <c r="CH737" s="16"/>
    </row>
    <row r="738" spans="1:86">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Z738" s="18"/>
      <c r="AA738" s="18"/>
      <c r="AB738" s="18"/>
      <c r="AC738" s="18"/>
      <c r="AD738" s="18"/>
      <c r="AE738" s="18"/>
      <c r="AF738" s="18"/>
      <c r="AG738" s="18"/>
      <c r="AH738" s="18"/>
      <c r="AI738" s="18"/>
      <c r="AJ738" s="18"/>
      <c r="AK738" s="18"/>
      <c r="AL738" s="18"/>
      <c r="AM738" s="16"/>
      <c r="AN738" s="16"/>
      <c r="AO738" s="16"/>
      <c r="AP738" s="16"/>
      <c r="AQ738" s="16"/>
      <c r="AR738" s="16"/>
      <c r="AS738" s="16"/>
      <c r="AT738" s="16"/>
      <c r="AU738" s="16"/>
      <c r="AV738" s="16"/>
      <c r="AW738" s="16"/>
      <c r="AX738" s="16"/>
      <c r="AY738" s="16"/>
      <c r="AZ738" s="16"/>
      <c r="BA738" s="16"/>
      <c r="BB738" s="16"/>
      <c r="BC738" s="16"/>
      <c r="BD738" s="16"/>
      <c r="BE738" s="16"/>
      <c r="BF738" s="16"/>
      <c r="BG738" s="16"/>
      <c r="BH738" s="16"/>
      <c r="BI738" s="16"/>
      <c r="BJ738" s="16"/>
      <c r="BK738" s="16"/>
      <c r="BL738" s="16"/>
      <c r="BM738" s="16"/>
      <c r="BN738" s="16"/>
      <c r="BO738" s="16"/>
      <c r="BP738" s="16"/>
      <c r="BQ738" s="16"/>
      <c r="BR738" s="16"/>
      <c r="BS738" s="16"/>
      <c r="BT738" s="16"/>
      <c r="BU738" s="16"/>
      <c r="BV738" s="16"/>
      <c r="BW738" s="16"/>
      <c r="BX738" s="16"/>
      <c r="BY738" s="16"/>
      <c r="BZ738" s="16"/>
      <c r="CA738" s="16"/>
      <c r="CB738" s="16"/>
      <c r="CC738" s="16"/>
      <c r="CD738" s="16"/>
      <c r="CE738" s="16"/>
      <c r="CF738" s="16"/>
      <c r="CG738" s="16"/>
      <c r="CH738" s="16"/>
    </row>
    <row r="739" spans="1:86">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Z739" s="18"/>
      <c r="AA739" s="18"/>
      <c r="AB739" s="18"/>
      <c r="AC739" s="18"/>
      <c r="AD739" s="18"/>
      <c r="AE739" s="18"/>
      <c r="AF739" s="18"/>
      <c r="AG739" s="18"/>
      <c r="AH739" s="18"/>
      <c r="AI739" s="18"/>
      <c r="AJ739" s="18"/>
      <c r="AK739" s="18"/>
      <c r="AL739" s="18"/>
      <c r="AM739" s="16"/>
      <c r="AN739" s="16"/>
      <c r="AO739" s="16"/>
      <c r="AP739" s="16"/>
      <c r="AQ739" s="16"/>
      <c r="AR739" s="16"/>
      <c r="AS739" s="16"/>
      <c r="AT739" s="16"/>
      <c r="AU739" s="16"/>
      <c r="AV739" s="16"/>
      <c r="AW739" s="16"/>
      <c r="AX739" s="16"/>
      <c r="AY739" s="16"/>
      <c r="AZ739" s="16"/>
      <c r="BA739" s="16"/>
      <c r="BB739" s="16"/>
      <c r="BC739" s="16"/>
      <c r="BD739" s="16"/>
      <c r="BE739" s="16"/>
      <c r="BF739" s="16"/>
      <c r="BG739" s="16"/>
      <c r="BH739" s="16"/>
      <c r="BI739" s="16"/>
      <c r="BJ739" s="16"/>
      <c r="BK739" s="16"/>
      <c r="BL739" s="16"/>
      <c r="BM739" s="16"/>
      <c r="BN739" s="16"/>
      <c r="BO739" s="16"/>
      <c r="BP739" s="16"/>
      <c r="BQ739" s="16"/>
      <c r="BR739" s="16"/>
      <c r="BS739" s="16"/>
      <c r="BT739" s="16"/>
      <c r="BU739" s="16"/>
      <c r="BV739" s="16"/>
      <c r="BW739" s="16"/>
      <c r="BX739" s="16"/>
      <c r="BY739" s="16"/>
      <c r="BZ739" s="16"/>
      <c r="CA739" s="16"/>
      <c r="CB739" s="16"/>
      <c r="CC739" s="16"/>
      <c r="CD739" s="16"/>
      <c r="CE739" s="16"/>
      <c r="CF739" s="16"/>
      <c r="CG739" s="16"/>
      <c r="CH739" s="16"/>
    </row>
    <row r="740" spans="1:86">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Z740" s="18"/>
      <c r="AA740" s="18"/>
      <c r="AB740" s="18"/>
      <c r="AC740" s="18"/>
      <c r="AD740" s="18"/>
      <c r="AE740" s="18"/>
      <c r="AF740" s="18"/>
      <c r="AG740" s="18"/>
      <c r="AH740" s="18"/>
      <c r="AI740" s="18"/>
      <c r="AJ740" s="18"/>
      <c r="AK740" s="18"/>
      <c r="AL740" s="18"/>
      <c r="AM740" s="16"/>
      <c r="AN740" s="16"/>
      <c r="AO740" s="16"/>
      <c r="AP740" s="16"/>
      <c r="AQ740" s="16"/>
      <c r="AR740" s="16"/>
      <c r="AS740" s="16"/>
      <c r="AT740" s="16"/>
      <c r="AU740" s="16"/>
      <c r="AV740" s="16"/>
      <c r="AW740" s="16"/>
      <c r="AX740" s="16"/>
      <c r="AY740" s="16"/>
      <c r="AZ740" s="16"/>
      <c r="BA740" s="16"/>
      <c r="BB740" s="16"/>
      <c r="BC740" s="16"/>
      <c r="BD740" s="16"/>
      <c r="BE740" s="16"/>
      <c r="BF740" s="16"/>
      <c r="BG740" s="16"/>
      <c r="BH740" s="16"/>
      <c r="BI740" s="16"/>
      <c r="BJ740" s="16"/>
      <c r="BK740" s="16"/>
      <c r="BL740" s="16"/>
      <c r="BM740" s="16"/>
      <c r="BN740" s="16"/>
      <c r="BO740" s="16"/>
      <c r="BP740" s="16"/>
      <c r="BQ740" s="16"/>
      <c r="BR740" s="16"/>
      <c r="BS740" s="16"/>
      <c r="BT740" s="16"/>
      <c r="BU740" s="16"/>
      <c r="BV740" s="16"/>
      <c r="BW740" s="16"/>
      <c r="BX740" s="16"/>
      <c r="BY740" s="16"/>
      <c r="BZ740" s="16"/>
      <c r="CA740" s="16"/>
      <c r="CB740" s="16"/>
      <c r="CC740" s="16"/>
      <c r="CD740" s="16"/>
      <c r="CE740" s="16"/>
      <c r="CF740" s="16"/>
      <c r="CG740" s="16"/>
      <c r="CH740" s="16"/>
    </row>
    <row r="741" spans="1:86">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Z741" s="18"/>
      <c r="AA741" s="18"/>
      <c r="AB741" s="18"/>
      <c r="AC741" s="18"/>
      <c r="AD741" s="18"/>
      <c r="AE741" s="18"/>
      <c r="AF741" s="18"/>
      <c r="AG741" s="18"/>
      <c r="AH741" s="18"/>
      <c r="AI741" s="18"/>
      <c r="AJ741" s="18"/>
      <c r="AK741" s="18"/>
      <c r="AL741" s="18"/>
      <c r="AM741" s="16"/>
      <c r="AN741" s="16"/>
      <c r="AO741" s="16"/>
      <c r="AP741" s="16"/>
      <c r="AQ741" s="16"/>
      <c r="AR741" s="16"/>
      <c r="AS741" s="16"/>
      <c r="AT741" s="16"/>
      <c r="AU741" s="16"/>
      <c r="AV741" s="16"/>
      <c r="AW741" s="16"/>
      <c r="AX741" s="16"/>
      <c r="AY741" s="16"/>
      <c r="AZ741" s="16"/>
      <c r="BA741" s="16"/>
      <c r="BB741" s="16"/>
      <c r="BC741" s="16"/>
      <c r="BD741" s="16"/>
      <c r="BE741" s="16"/>
      <c r="BF741" s="16"/>
      <c r="BG741" s="16"/>
      <c r="BH741" s="16"/>
      <c r="BI741" s="16"/>
      <c r="BJ741" s="16"/>
      <c r="BK741" s="16"/>
      <c r="BL741" s="16"/>
      <c r="BM741" s="16"/>
      <c r="BN741" s="16"/>
      <c r="BO741" s="16"/>
      <c r="BP741" s="16"/>
      <c r="BQ741" s="16"/>
      <c r="BR741" s="16"/>
      <c r="BS741" s="16"/>
      <c r="BT741" s="16"/>
      <c r="BU741" s="16"/>
      <c r="BV741" s="16"/>
      <c r="BW741" s="16"/>
      <c r="BX741" s="16"/>
      <c r="BY741" s="16"/>
      <c r="BZ741" s="16"/>
      <c r="CA741" s="16"/>
      <c r="CB741" s="16"/>
      <c r="CC741" s="16"/>
      <c r="CD741" s="16"/>
      <c r="CE741" s="16"/>
      <c r="CF741" s="16"/>
      <c r="CG741" s="16"/>
      <c r="CH741" s="16"/>
    </row>
    <row r="742" spans="1:86">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Z742" s="18"/>
      <c r="AA742" s="18"/>
      <c r="AB742" s="18"/>
      <c r="AC742" s="18"/>
      <c r="AD742" s="18"/>
      <c r="AE742" s="18"/>
      <c r="AF742" s="18"/>
      <c r="AG742" s="18"/>
      <c r="AH742" s="18"/>
      <c r="AI742" s="18"/>
      <c r="AJ742" s="18"/>
      <c r="AK742" s="18"/>
      <c r="AL742" s="18"/>
      <c r="AM742" s="16"/>
      <c r="AN742" s="16"/>
      <c r="AO742" s="16"/>
      <c r="AP742" s="16"/>
      <c r="AQ742" s="16"/>
      <c r="AR742" s="16"/>
      <c r="AS742" s="16"/>
      <c r="AT742" s="16"/>
      <c r="AU742" s="16"/>
      <c r="AV742" s="16"/>
      <c r="AW742" s="16"/>
      <c r="AX742" s="16"/>
      <c r="AY742" s="16"/>
      <c r="AZ742" s="16"/>
      <c r="BA742" s="16"/>
      <c r="BB742" s="16"/>
      <c r="BC742" s="16"/>
      <c r="BD742" s="16"/>
      <c r="BE742" s="16"/>
      <c r="BF742" s="16"/>
      <c r="BG742" s="16"/>
      <c r="BH742" s="16"/>
      <c r="BI742" s="16"/>
      <c r="BJ742" s="16"/>
      <c r="BK742" s="16"/>
      <c r="BL742" s="16"/>
      <c r="BM742" s="16"/>
      <c r="BN742" s="16"/>
      <c r="BO742" s="16"/>
      <c r="BP742" s="16"/>
      <c r="BQ742" s="16"/>
      <c r="BR742" s="16"/>
      <c r="BS742" s="16"/>
      <c r="BT742" s="16"/>
      <c r="BU742" s="16"/>
      <c r="BV742" s="16"/>
      <c r="BW742" s="16"/>
      <c r="BX742" s="16"/>
      <c r="BY742" s="16"/>
      <c r="BZ742" s="16"/>
      <c r="CA742" s="16"/>
      <c r="CB742" s="16"/>
      <c r="CC742" s="16"/>
      <c r="CD742" s="16"/>
      <c r="CE742" s="16"/>
      <c r="CF742" s="16"/>
      <c r="CG742" s="16"/>
      <c r="CH742" s="16"/>
    </row>
    <row r="743" spans="1:86">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Z743" s="18"/>
      <c r="AA743" s="18"/>
      <c r="AB743" s="18"/>
      <c r="AC743" s="18"/>
      <c r="AD743" s="18"/>
      <c r="AE743" s="18"/>
      <c r="AF743" s="18"/>
      <c r="AG743" s="18"/>
      <c r="AH743" s="18"/>
      <c r="AI743" s="18"/>
      <c r="AJ743" s="18"/>
      <c r="AK743" s="18"/>
      <c r="AL743" s="18"/>
      <c r="AM743" s="16"/>
      <c r="AN743" s="16"/>
      <c r="AO743" s="16"/>
      <c r="AP743" s="16"/>
      <c r="AQ743" s="16"/>
      <c r="AR743" s="16"/>
      <c r="AS743" s="16"/>
      <c r="AT743" s="16"/>
      <c r="AU743" s="16"/>
      <c r="AV743" s="16"/>
      <c r="AW743" s="16"/>
      <c r="AX743" s="16"/>
      <c r="AY743" s="16"/>
      <c r="AZ743" s="16"/>
      <c r="BA743" s="16"/>
      <c r="BB743" s="16"/>
      <c r="BC743" s="16"/>
      <c r="BD743" s="16"/>
      <c r="BE743" s="16"/>
      <c r="BF743" s="16"/>
      <c r="BG743" s="16"/>
      <c r="BH743" s="16"/>
      <c r="BI743" s="16"/>
      <c r="BJ743" s="16"/>
      <c r="BK743" s="16"/>
      <c r="BL743" s="16"/>
      <c r="BM743" s="16"/>
      <c r="BN743" s="16"/>
      <c r="BO743" s="16"/>
      <c r="BP743" s="16"/>
      <c r="BQ743" s="16"/>
      <c r="BR743" s="16"/>
      <c r="BS743" s="16"/>
      <c r="BT743" s="16"/>
      <c r="BU743" s="16"/>
      <c r="BV743" s="16"/>
      <c r="BW743" s="16"/>
      <c r="BX743" s="16"/>
      <c r="BY743" s="16"/>
      <c r="BZ743" s="16"/>
      <c r="CA743" s="16"/>
      <c r="CB743" s="16"/>
      <c r="CC743" s="16"/>
      <c r="CD743" s="16"/>
      <c r="CE743" s="16"/>
      <c r="CF743" s="16"/>
      <c r="CG743" s="16"/>
      <c r="CH743" s="16"/>
    </row>
    <row r="744" spans="1:86">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Z744" s="18"/>
      <c r="AA744" s="18"/>
      <c r="AB744" s="18"/>
      <c r="AC744" s="18"/>
      <c r="AD744" s="18"/>
      <c r="AE744" s="18"/>
      <c r="AF744" s="18"/>
      <c r="AG744" s="18"/>
      <c r="AH744" s="18"/>
      <c r="AI744" s="18"/>
      <c r="AJ744" s="18"/>
      <c r="AK744" s="18"/>
      <c r="AL744" s="18"/>
      <c r="AM744" s="16"/>
      <c r="AN744" s="16"/>
      <c r="AO744" s="16"/>
      <c r="AP744" s="16"/>
      <c r="AQ744" s="16"/>
      <c r="AR744" s="16"/>
      <c r="AS744" s="16"/>
      <c r="AT744" s="16"/>
      <c r="AU744" s="16"/>
      <c r="AV744" s="16"/>
      <c r="AW744" s="16"/>
      <c r="AX744" s="16"/>
      <c r="AY744" s="16"/>
      <c r="AZ744" s="16"/>
      <c r="BA744" s="16"/>
      <c r="BB744" s="16"/>
      <c r="BC744" s="16"/>
      <c r="BD744" s="16"/>
      <c r="BE744" s="16"/>
      <c r="BF744" s="16"/>
      <c r="BG744" s="16"/>
      <c r="BH744" s="16"/>
      <c r="BI744" s="16"/>
      <c r="BJ744" s="16"/>
      <c r="BK744" s="16"/>
      <c r="BL744" s="16"/>
      <c r="BM744" s="16"/>
      <c r="BN744" s="16"/>
      <c r="BO744" s="16"/>
      <c r="BP744" s="16"/>
      <c r="BQ744" s="16"/>
      <c r="BR744" s="16"/>
      <c r="BS744" s="16"/>
      <c r="BT744" s="16"/>
      <c r="BU744" s="16"/>
      <c r="BV744" s="16"/>
      <c r="BW744" s="16"/>
      <c r="BX744" s="16"/>
      <c r="BY744" s="16"/>
      <c r="BZ744" s="16"/>
      <c r="CA744" s="16"/>
      <c r="CB744" s="16"/>
      <c r="CC744" s="16"/>
      <c r="CD744" s="16"/>
      <c r="CE744" s="16"/>
      <c r="CF744" s="16"/>
      <c r="CG744" s="16"/>
      <c r="CH744" s="16"/>
    </row>
    <row r="745" spans="1:86">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Z745" s="18"/>
      <c r="AA745" s="18"/>
      <c r="AB745" s="18"/>
      <c r="AC745" s="18"/>
      <c r="AD745" s="18"/>
      <c r="AE745" s="18"/>
      <c r="AF745" s="18"/>
      <c r="AG745" s="18"/>
      <c r="AH745" s="18"/>
      <c r="AI745" s="18"/>
      <c r="AJ745" s="18"/>
      <c r="AK745" s="18"/>
      <c r="AL745" s="18"/>
      <c r="AM745" s="16"/>
      <c r="AN745" s="16"/>
      <c r="AO745" s="16"/>
      <c r="AP745" s="16"/>
      <c r="AQ745" s="16"/>
      <c r="AR745" s="16"/>
      <c r="AS745" s="16"/>
      <c r="AT745" s="16"/>
      <c r="AU745" s="16"/>
      <c r="AV745" s="16"/>
      <c r="AW745" s="16"/>
      <c r="AX745" s="16"/>
      <c r="AY745" s="16"/>
      <c r="AZ745" s="16"/>
      <c r="BA745" s="16"/>
      <c r="BB745" s="16"/>
      <c r="BC745" s="16"/>
      <c r="BD745" s="16"/>
      <c r="BE745" s="16"/>
      <c r="BF745" s="16"/>
      <c r="BG745" s="16"/>
      <c r="BH745" s="16"/>
      <c r="BI745" s="16"/>
      <c r="BJ745" s="16"/>
      <c r="BK745" s="16"/>
      <c r="BL745" s="16"/>
      <c r="BM745" s="16"/>
      <c r="BN745" s="16"/>
      <c r="BO745" s="16"/>
      <c r="BP745" s="16"/>
      <c r="BQ745" s="16"/>
      <c r="BR745" s="16"/>
      <c r="BS745" s="16"/>
      <c r="BT745" s="16"/>
      <c r="BU745" s="16"/>
      <c r="BV745" s="16"/>
      <c r="BW745" s="16"/>
      <c r="BX745" s="16"/>
      <c r="BY745" s="16"/>
      <c r="BZ745" s="16"/>
      <c r="CA745" s="16"/>
      <c r="CB745" s="16"/>
      <c r="CC745" s="16"/>
      <c r="CD745" s="16"/>
      <c r="CE745" s="16"/>
      <c r="CF745" s="16"/>
      <c r="CG745" s="16"/>
      <c r="CH745" s="16"/>
    </row>
    <row r="746" spans="1:8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Z746" s="18"/>
      <c r="AA746" s="18"/>
      <c r="AB746" s="18"/>
      <c r="AC746" s="18"/>
      <c r="AD746" s="18"/>
      <c r="AE746" s="18"/>
      <c r="AF746" s="18"/>
      <c r="AG746" s="18"/>
      <c r="AH746" s="18"/>
      <c r="AI746" s="18"/>
      <c r="AJ746" s="18"/>
      <c r="AK746" s="18"/>
      <c r="AL746" s="18"/>
      <c r="AM746" s="16"/>
      <c r="AN746" s="16"/>
      <c r="AO746" s="16"/>
      <c r="AP746" s="16"/>
      <c r="AQ746" s="16"/>
      <c r="AR746" s="16"/>
      <c r="AS746" s="16"/>
      <c r="AT746" s="16"/>
      <c r="AU746" s="16"/>
      <c r="AV746" s="16"/>
      <c r="AW746" s="16"/>
      <c r="AX746" s="16"/>
      <c r="AY746" s="16"/>
      <c r="AZ746" s="16"/>
      <c r="BA746" s="16"/>
      <c r="BB746" s="16"/>
      <c r="BC746" s="16"/>
      <c r="BD746" s="16"/>
      <c r="BE746" s="16"/>
      <c r="BF746" s="16"/>
      <c r="BG746" s="16"/>
      <c r="BH746" s="16"/>
      <c r="BI746" s="16"/>
      <c r="BJ746" s="16"/>
      <c r="BK746" s="16"/>
      <c r="BL746" s="16"/>
      <c r="BM746" s="16"/>
      <c r="BN746" s="16"/>
      <c r="BO746" s="16"/>
      <c r="BP746" s="16"/>
      <c r="BQ746" s="16"/>
      <c r="BR746" s="16"/>
      <c r="BS746" s="16"/>
      <c r="BT746" s="16"/>
      <c r="BU746" s="16"/>
      <c r="BV746" s="16"/>
      <c r="BW746" s="16"/>
      <c r="BX746" s="16"/>
      <c r="BY746" s="16"/>
      <c r="BZ746" s="16"/>
      <c r="CA746" s="16"/>
      <c r="CB746" s="16"/>
      <c r="CC746" s="16"/>
      <c r="CD746" s="16"/>
      <c r="CE746" s="16"/>
      <c r="CF746" s="16"/>
      <c r="CG746" s="16"/>
      <c r="CH746" s="16"/>
    </row>
    <row r="747" spans="1:86">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Z747" s="18"/>
      <c r="AA747" s="18"/>
      <c r="AB747" s="18"/>
      <c r="AC747" s="18"/>
      <c r="AD747" s="18"/>
      <c r="AE747" s="18"/>
      <c r="AF747" s="18"/>
      <c r="AG747" s="18"/>
      <c r="AH747" s="18"/>
      <c r="AI747" s="18"/>
      <c r="AJ747" s="18"/>
      <c r="AK747" s="18"/>
      <c r="AL747" s="18"/>
      <c r="AM747" s="16"/>
      <c r="AN747" s="16"/>
      <c r="AO747" s="16"/>
      <c r="AP747" s="16"/>
      <c r="AQ747" s="16"/>
      <c r="AR747" s="16"/>
      <c r="AS747" s="16"/>
      <c r="AT747" s="16"/>
      <c r="AU747" s="16"/>
      <c r="AV747" s="16"/>
      <c r="AW747" s="16"/>
      <c r="AX747" s="16"/>
      <c r="AY747" s="16"/>
      <c r="AZ747" s="16"/>
      <c r="BA747" s="16"/>
      <c r="BB747" s="16"/>
      <c r="BC747" s="16"/>
      <c r="BD747" s="16"/>
      <c r="BE747" s="16"/>
      <c r="BF747" s="16"/>
      <c r="BG747" s="16"/>
      <c r="BH747" s="16"/>
      <c r="BI747" s="16"/>
      <c r="BJ747" s="16"/>
      <c r="BK747" s="16"/>
      <c r="BL747" s="16"/>
      <c r="BM747" s="16"/>
      <c r="BN747" s="16"/>
      <c r="BO747" s="16"/>
      <c r="BP747" s="16"/>
      <c r="BQ747" s="16"/>
      <c r="BR747" s="16"/>
      <c r="BS747" s="16"/>
      <c r="BT747" s="16"/>
      <c r="BU747" s="16"/>
      <c r="BV747" s="16"/>
      <c r="BW747" s="16"/>
      <c r="BX747" s="16"/>
      <c r="BY747" s="16"/>
      <c r="BZ747" s="16"/>
      <c r="CA747" s="16"/>
      <c r="CB747" s="16"/>
      <c r="CC747" s="16"/>
      <c r="CD747" s="16"/>
      <c r="CE747" s="16"/>
      <c r="CF747" s="16"/>
      <c r="CG747" s="16"/>
      <c r="CH747" s="16"/>
    </row>
    <row r="748" spans="1:86">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Z748" s="18"/>
      <c r="AA748" s="18"/>
      <c r="AB748" s="18"/>
      <c r="AC748" s="18"/>
      <c r="AD748" s="18"/>
      <c r="AE748" s="18"/>
      <c r="AF748" s="18"/>
      <c r="AG748" s="18"/>
      <c r="AH748" s="18"/>
      <c r="AI748" s="18"/>
      <c r="AJ748" s="18"/>
      <c r="AK748" s="18"/>
      <c r="AL748" s="18"/>
      <c r="AM748" s="16"/>
      <c r="AN748" s="16"/>
      <c r="AO748" s="16"/>
      <c r="AP748" s="16"/>
      <c r="AQ748" s="16"/>
      <c r="AR748" s="16"/>
      <c r="AS748" s="16"/>
      <c r="AT748" s="16"/>
      <c r="AU748" s="16"/>
      <c r="AV748" s="16"/>
      <c r="AW748" s="16"/>
      <c r="AX748" s="16"/>
      <c r="AY748" s="16"/>
      <c r="AZ748" s="16"/>
      <c r="BA748" s="16"/>
      <c r="BB748" s="16"/>
      <c r="BC748" s="16"/>
      <c r="BD748" s="16"/>
      <c r="BE748" s="16"/>
      <c r="BF748" s="16"/>
      <c r="BG748" s="16"/>
      <c r="BH748" s="16"/>
      <c r="BI748" s="16"/>
      <c r="BJ748" s="16"/>
      <c r="BK748" s="16"/>
      <c r="BL748" s="16"/>
      <c r="BM748" s="16"/>
      <c r="BN748" s="16"/>
      <c r="BO748" s="16"/>
      <c r="BP748" s="16"/>
      <c r="BQ748" s="16"/>
      <c r="BR748" s="16"/>
      <c r="BS748" s="16"/>
      <c r="BT748" s="16"/>
      <c r="BU748" s="16"/>
      <c r="BV748" s="16"/>
      <c r="BW748" s="16"/>
      <c r="BX748" s="16"/>
      <c r="BY748" s="16"/>
      <c r="BZ748" s="16"/>
      <c r="CA748" s="16"/>
      <c r="CB748" s="16"/>
      <c r="CC748" s="16"/>
      <c r="CD748" s="16"/>
      <c r="CE748" s="16"/>
      <c r="CF748" s="16"/>
      <c r="CG748" s="16"/>
      <c r="CH748" s="16"/>
    </row>
    <row r="749" spans="1:86">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Z749" s="18"/>
      <c r="AA749" s="18"/>
      <c r="AB749" s="18"/>
      <c r="AC749" s="18"/>
      <c r="AD749" s="18"/>
      <c r="AE749" s="18"/>
      <c r="AF749" s="18"/>
      <c r="AG749" s="18"/>
      <c r="AH749" s="18"/>
      <c r="AI749" s="18"/>
      <c r="AJ749" s="18"/>
      <c r="AK749" s="18"/>
      <c r="AL749" s="18"/>
      <c r="AM749" s="16"/>
      <c r="AN749" s="16"/>
      <c r="AO749" s="16"/>
      <c r="AP749" s="16"/>
      <c r="AQ749" s="16"/>
      <c r="AR749" s="16"/>
      <c r="AS749" s="16"/>
      <c r="AT749" s="16"/>
      <c r="AU749" s="16"/>
      <c r="AV749" s="16"/>
      <c r="AW749" s="16"/>
      <c r="AX749" s="16"/>
      <c r="AY749" s="16"/>
      <c r="AZ749" s="16"/>
      <c r="BA749" s="16"/>
      <c r="BB749" s="16"/>
      <c r="BC749" s="16"/>
      <c r="BD749" s="16"/>
      <c r="BE749" s="16"/>
      <c r="BF749" s="16"/>
      <c r="BG749" s="16"/>
      <c r="BH749" s="16"/>
      <c r="BI749" s="16"/>
      <c r="BJ749" s="16"/>
      <c r="BK749" s="16"/>
      <c r="BL749" s="16"/>
      <c r="BM749" s="16"/>
      <c r="BN749" s="16"/>
      <c r="BO749" s="16"/>
      <c r="BP749" s="16"/>
      <c r="BQ749" s="16"/>
      <c r="BR749" s="16"/>
      <c r="BS749" s="16"/>
      <c r="BT749" s="16"/>
      <c r="BU749" s="16"/>
      <c r="BV749" s="16"/>
      <c r="BW749" s="16"/>
      <c r="BX749" s="16"/>
      <c r="BY749" s="16"/>
      <c r="BZ749" s="16"/>
      <c r="CA749" s="16"/>
      <c r="CB749" s="16"/>
      <c r="CC749" s="16"/>
      <c r="CD749" s="16"/>
      <c r="CE749" s="16"/>
      <c r="CF749" s="16"/>
      <c r="CG749" s="16"/>
      <c r="CH749" s="16"/>
    </row>
    <row r="750" spans="1:86">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Z750" s="18"/>
      <c r="AA750" s="18"/>
      <c r="AB750" s="18"/>
      <c r="AC750" s="18"/>
      <c r="AD750" s="18"/>
      <c r="AE750" s="18"/>
      <c r="AF750" s="18"/>
      <c r="AG750" s="18"/>
      <c r="AH750" s="18"/>
      <c r="AI750" s="18"/>
      <c r="AJ750" s="18"/>
      <c r="AK750" s="18"/>
      <c r="AL750" s="18"/>
      <c r="AM750" s="16"/>
      <c r="AN750" s="16"/>
      <c r="AO750" s="16"/>
      <c r="AP750" s="16"/>
      <c r="AQ750" s="16"/>
      <c r="AR750" s="16"/>
      <c r="AS750" s="16"/>
      <c r="AT750" s="16"/>
      <c r="AU750" s="16"/>
      <c r="AV750" s="16"/>
      <c r="AW750" s="16"/>
      <c r="AX750" s="16"/>
      <c r="AY750" s="16"/>
      <c r="AZ750" s="16"/>
      <c r="BA750" s="16"/>
      <c r="BB750" s="16"/>
      <c r="BC750" s="16"/>
      <c r="BD750" s="16"/>
      <c r="BE750" s="16"/>
      <c r="BF750" s="16"/>
      <c r="BG750" s="16"/>
      <c r="BH750" s="16"/>
      <c r="BI750" s="16"/>
      <c r="BJ750" s="16"/>
      <c r="BK750" s="16"/>
      <c r="BL750" s="16"/>
      <c r="BM750" s="16"/>
      <c r="BN750" s="16"/>
      <c r="BO750" s="16"/>
      <c r="BP750" s="16"/>
      <c r="BQ750" s="16"/>
      <c r="BR750" s="16"/>
      <c r="BS750" s="16"/>
      <c r="BT750" s="16"/>
      <c r="BU750" s="16"/>
      <c r="BV750" s="16"/>
      <c r="BW750" s="16"/>
      <c r="BX750" s="16"/>
      <c r="BY750" s="16"/>
      <c r="BZ750" s="16"/>
      <c r="CA750" s="16"/>
      <c r="CB750" s="16"/>
      <c r="CC750" s="16"/>
      <c r="CD750" s="16"/>
      <c r="CE750" s="16"/>
      <c r="CF750" s="16"/>
      <c r="CG750" s="16"/>
      <c r="CH750" s="16"/>
    </row>
    <row r="751" spans="1:86">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Z751" s="18"/>
      <c r="AA751" s="18"/>
      <c r="AB751" s="18"/>
      <c r="AC751" s="18"/>
      <c r="AD751" s="18"/>
      <c r="AE751" s="18"/>
      <c r="AF751" s="18"/>
      <c r="AG751" s="18"/>
      <c r="AH751" s="18"/>
      <c r="AI751" s="18"/>
      <c r="AJ751" s="18"/>
      <c r="AK751" s="18"/>
      <c r="AL751" s="18"/>
      <c r="AM751" s="16"/>
      <c r="AN751" s="16"/>
      <c r="AO751" s="16"/>
      <c r="AP751" s="16"/>
      <c r="AQ751" s="16"/>
      <c r="AR751" s="16"/>
      <c r="AS751" s="16"/>
      <c r="AT751" s="16"/>
      <c r="AU751" s="16"/>
      <c r="AV751" s="16"/>
      <c r="AW751" s="16"/>
      <c r="AX751" s="16"/>
      <c r="AY751" s="16"/>
      <c r="AZ751" s="16"/>
      <c r="BA751" s="16"/>
      <c r="BB751" s="16"/>
      <c r="BC751" s="16"/>
      <c r="BD751" s="16"/>
      <c r="BE751" s="16"/>
      <c r="BF751" s="16"/>
      <c r="BG751" s="16"/>
      <c r="BH751" s="16"/>
      <c r="BI751" s="16"/>
      <c r="BJ751" s="16"/>
      <c r="BK751" s="16"/>
      <c r="BL751" s="16"/>
      <c r="BM751" s="16"/>
      <c r="BN751" s="16"/>
      <c r="BO751" s="16"/>
      <c r="BP751" s="16"/>
      <c r="BQ751" s="16"/>
      <c r="BR751" s="16"/>
      <c r="BS751" s="16"/>
      <c r="BT751" s="16"/>
      <c r="BU751" s="16"/>
      <c r="BV751" s="16"/>
      <c r="BW751" s="16"/>
      <c r="BX751" s="16"/>
      <c r="BY751" s="16"/>
      <c r="BZ751" s="16"/>
      <c r="CA751" s="16"/>
      <c r="CB751" s="16"/>
      <c r="CC751" s="16"/>
      <c r="CD751" s="16"/>
      <c r="CE751" s="16"/>
      <c r="CF751" s="16"/>
      <c r="CG751" s="16"/>
      <c r="CH751" s="16"/>
    </row>
    <row r="752" spans="1:86">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Z752" s="18"/>
      <c r="AA752" s="18"/>
      <c r="AB752" s="18"/>
      <c r="AC752" s="18"/>
      <c r="AD752" s="18"/>
      <c r="AE752" s="18"/>
      <c r="AF752" s="18"/>
      <c r="AG752" s="18"/>
      <c r="AH752" s="18"/>
      <c r="AI752" s="18"/>
      <c r="AJ752" s="18"/>
      <c r="AK752" s="18"/>
      <c r="AL752" s="18"/>
      <c r="AM752" s="16"/>
      <c r="AN752" s="16"/>
      <c r="AO752" s="16"/>
      <c r="AP752" s="16"/>
      <c r="AQ752" s="16"/>
      <c r="AR752" s="16"/>
      <c r="AS752" s="16"/>
      <c r="AT752" s="16"/>
      <c r="AU752" s="16"/>
      <c r="AV752" s="16"/>
      <c r="AW752" s="16"/>
      <c r="AX752" s="16"/>
      <c r="AY752" s="16"/>
      <c r="AZ752" s="16"/>
      <c r="BA752" s="16"/>
      <c r="BB752" s="16"/>
      <c r="BC752" s="16"/>
      <c r="BD752" s="16"/>
      <c r="BE752" s="16"/>
      <c r="BF752" s="16"/>
      <c r="BG752" s="16"/>
      <c r="BH752" s="16"/>
      <c r="BI752" s="16"/>
      <c r="BJ752" s="16"/>
      <c r="BK752" s="16"/>
      <c r="BL752" s="16"/>
      <c r="BM752" s="16"/>
      <c r="BN752" s="16"/>
      <c r="BO752" s="16"/>
      <c r="BP752" s="16"/>
      <c r="BQ752" s="16"/>
      <c r="BR752" s="16"/>
      <c r="BS752" s="16"/>
      <c r="BT752" s="16"/>
      <c r="BU752" s="16"/>
      <c r="BV752" s="16"/>
      <c r="BW752" s="16"/>
      <c r="BX752" s="16"/>
      <c r="BY752" s="16"/>
      <c r="BZ752" s="16"/>
      <c r="CA752" s="16"/>
      <c r="CB752" s="16"/>
      <c r="CC752" s="16"/>
      <c r="CD752" s="16"/>
      <c r="CE752" s="16"/>
      <c r="CF752" s="16"/>
      <c r="CG752" s="16"/>
      <c r="CH752" s="16"/>
    </row>
    <row r="753" spans="1:86">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Z753" s="18"/>
      <c r="AA753" s="18"/>
      <c r="AB753" s="18"/>
      <c r="AC753" s="18"/>
      <c r="AD753" s="18"/>
      <c r="AE753" s="18"/>
      <c r="AF753" s="18"/>
      <c r="AG753" s="18"/>
      <c r="AH753" s="18"/>
      <c r="AI753" s="18"/>
      <c r="AJ753" s="18"/>
      <c r="AK753" s="18"/>
      <c r="AL753" s="18"/>
      <c r="AM753" s="16"/>
      <c r="AN753" s="16"/>
      <c r="AO753" s="16"/>
      <c r="AP753" s="16"/>
      <c r="AQ753" s="16"/>
      <c r="AR753" s="16"/>
      <c r="AS753" s="16"/>
      <c r="AT753" s="16"/>
      <c r="AU753" s="16"/>
      <c r="AV753" s="16"/>
      <c r="AW753" s="16"/>
      <c r="AX753" s="16"/>
      <c r="AY753" s="16"/>
      <c r="AZ753" s="16"/>
      <c r="BA753" s="16"/>
      <c r="BB753" s="16"/>
      <c r="BC753" s="16"/>
      <c r="BD753" s="16"/>
      <c r="BE753" s="16"/>
      <c r="BF753" s="16"/>
      <c r="BG753" s="16"/>
      <c r="BH753" s="16"/>
      <c r="BI753" s="16"/>
      <c r="BJ753" s="16"/>
      <c r="BK753" s="16"/>
      <c r="BL753" s="16"/>
      <c r="BM753" s="16"/>
      <c r="BN753" s="16"/>
      <c r="BO753" s="16"/>
      <c r="BP753" s="16"/>
      <c r="BQ753" s="16"/>
      <c r="BR753" s="16"/>
      <c r="BS753" s="16"/>
      <c r="BT753" s="16"/>
      <c r="BU753" s="16"/>
      <c r="BV753" s="16"/>
      <c r="BW753" s="16"/>
      <c r="BX753" s="16"/>
      <c r="BY753" s="16"/>
      <c r="BZ753" s="16"/>
      <c r="CA753" s="16"/>
      <c r="CB753" s="16"/>
      <c r="CC753" s="16"/>
      <c r="CD753" s="16"/>
      <c r="CE753" s="16"/>
      <c r="CF753" s="16"/>
      <c r="CG753" s="16"/>
      <c r="CH753" s="16"/>
    </row>
    <row r="754" spans="1:86">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Z754" s="18"/>
      <c r="AA754" s="18"/>
      <c r="AB754" s="18"/>
      <c r="AC754" s="18"/>
      <c r="AD754" s="18"/>
      <c r="AE754" s="18"/>
      <c r="AF754" s="18"/>
      <c r="AG754" s="18"/>
      <c r="AH754" s="18"/>
      <c r="AI754" s="18"/>
      <c r="AJ754" s="18"/>
      <c r="AK754" s="18"/>
      <c r="AL754" s="18"/>
      <c r="AM754" s="16"/>
      <c r="AN754" s="16"/>
      <c r="AO754" s="16"/>
      <c r="AP754" s="16"/>
      <c r="AQ754" s="16"/>
      <c r="AR754" s="16"/>
      <c r="AS754" s="16"/>
      <c r="AT754" s="16"/>
      <c r="AU754" s="16"/>
      <c r="AV754" s="16"/>
      <c r="AW754" s="16"/>
      <c r="AX754" s="16"/>
      <c r="AY754" s="16"/>
      <c r="AZ754" s="16"/>
      <c r="BA754" s="16"/>
      <c r="BB754" s="16"/>
      <c r="BC754" s="16"/>
      <c r="BD754" s="16"/>
      <c r="BE754" s="16"/>
      <c r="BF754" s="16"/>
      <c r="BG754" s="16"/>
      <c r="BH754" s="16"/>
      <c r="BI754" s="16"/>
      <c r="BJ754" s="16"/>
      <c r="BK754" s="16"/>
      <c r="BL754" s="16"/>
      <c r="BM754" s="16"/>
      <c r="BN754" s="16"/>
      <c r="BO754" s="16"/>
      <c r="BP754" s="16"/>
      <c r="BQ754" s="16"/>
      <c r="BR754" s="16"/>
      <c r="BS754" s="16"/>
      <c r="BT754" s="16"/>
      <c r="BU754" s="16"/>
      <c r="BV754" s="16"/>
      <c r="BW754" s="16"/>
      <c r="BX754" s="16"/>
      <c r="BY754" s="16"/>
      <c r="BZ754" s="16"/>
      <c r="CA754" s="16"/>
      <c r="CB754" s="16"/>
      <c r="CC754" s="16"/>
      <c r="CD754" s="16"/>
      <c r="CE754" s="16"/>
      <c r="CF754" s="16"/>
      <c r="CG754" s="16"/>
      <c r="CH754" s="16"/>
    </row>
    <row r="755" spans="1:86">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Z755" s="18"/>
      <c r="AA755" s="18"/>
      <c r="AB755" s="18"/>
      <c r="AC755" s="18"/>
      <c r="AD755" s="18"/>
      <c r="AE755" s="18"/>
      <c r="AF755" s="18"/>
      <c r="AG755" s="18"/>
      <c r="AH755" s="18"/>
      <c r="AI755" s="18"/>
      <c r="AJ755" s="18"/>
      <c r="AK755" s="18"/>
      <c r="AL755" s="18"/>
      <c r="AM755" s="16"/>
      <c r="AN755" s="16"/>
      <c r="AO755" s="16"/>
      <c r="AP755" s="16"/>
      <c r="AQ755" s="16"/>
      <c r="AR755" s="16"/>
      <c r="AS755" s="16"/>
      <c r="AT755" s="16"/>
      <c r="AU755" s="16"/>
      <c r="AV755" s="16"/>
      <c r="AW755" s="16"/>
      <c r="AX755" s="16"/>
      <c r="AY755" s="16"/>
      <c r="AZ755" s="16"/>
      <c r="BA755" s="16"/>
      <c r="BB755" s="16"/>
      <c r="BC755" s="16"/>
      <c r="BD755" s="16"/>
      <c r="BE755" s="16"/>
      <c r="BF755" s="16"/>
      <c r="BG755" s="16"/>
      <c r="BH755" s="16"/>
      <c r="BI755" s="16"/>
      <c r="BJ755" s="16"/>
      <c r="BK755" s="16"/>
      <c r="BL755" s="16"/>
      <c r="BM755" s="16"/>
      <c r="BN755" s="16"/>
      <c r="BO755" s="16"/>
      <c r="BP755" s="16"/>
      <c r="BQ755" s="16"/>
      <c r="BR755" s="16"/>
      <c r="BS755" s="16"/>
      <c r="BT755" s="16"/>
      <c r="BU755" s="16"/>
      <c r="BV755" s="16"/>
      <c r="BW755" s="16"/>
      <c r="BX755" s="16"/>
      <c r="BY755" s="16"/>
      <c r="BZ755" s="16"/>
      <c r="CA755" s="16"/>
      <c r="CB755" s="16"/>
      <c r="CC755" s="16"/>
      <c r="CD755" s="16"/>
      <c r="CE755" s="16"/>
      <c r="CF755" s="16"/>
      <c r="CG755" s="16"/>
      <c r="CH755" s="16"/>
    </row>
    <row r="756" spans="1:8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Z756" s="18"/>
      <c r="AA756" s="18"/>
      <c r="AB756" s="18"/>
      <c r="AC756" s="18"/>
      <c r="AD756" s="18"/>
      <c r="AE756" s="18"/>
      <c r="AF756" s="18"/>
      <c r="AG756" s="18"/>
      <c r="AH756" s="18"/>
      <c r="AI756" s="18"/>
      <c r="AJ756" s="18"/>
      <c r="AK756" s="18"/>
      <c r="AL756" s="18"/>
      <c r="AM756" s="16"/>
      <c r="AN756" s="16"/>
      <c r="AO756" s="16"/>
      <c r="AP756" s="16"/>
      <c r="AQ756" s="16"/>
      <c r="AR756" s="16"/>
      <c r="AS756" s="16"/>
      <c r="AT756" s="16"/>
      <c r="AU756" s="16"/>
      <c r="AV756" s="16"/>
      <c r="AW756" s="16"/>
      <c r="AX756" s="16"/>
      <c r="AY756" s="16"/>
      <c r="AZ756" s="16"/>
      <c r="BA756" s="16"/>
      <c r="BB756" s="16"/>
      <c r="BC756" s="16"/>
      <c r="BD756" s="16"/>
      <c r="BE756" s="16"/>
      <c r="BF756" s="16"/>
      <c r="BG756" s="16"/>
      <c r="BH756" s="16"/>
      <c r="BI756" s="16"/>
      <c r="BJ756" s="16"/>
      <c r="BK756" s="16"/>
      <c r="BL756" s="16"/>
      <c r="BM756" s="16"/>
      <c r="BN756" s="16"/>
      <c r="BO756" s="16"/>
      <c r="BP756" s="16"/>
      <c r="BQ756" s="16"/>
      <c r="BR756" s="16"/>
      <c r="BS756" s="16"/>
      <c r="BT756" s="16"/>
      <c r="BU756" s="16"/>
      <c r="BV756" s="16"/>
      <c r="BW756" s="16"/>
      <c r="BX756" s="16"/>
      <c r="BY756" s="16"/>
      <c r="BZ756" s="16"/>
      <c r="CA756" s="16"/>
      <c r="CB756" s="16"/>
      <c r="CC756" s="16"/>
      <c r="CD756" s="16"/>
      <c r="CE756" s="16"/>
      <c r="CF756" s="16"/>
      <c r="CG756" s="16"/>
      <c r="CH756" s="16"/>
    </row>
    <row r="757" spans="1:86">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Z757" s="18"/>
      <c r="AA757" s="18"/>
      <c r="AB757" s="18"/>
      <c r="AC757" s="18"/>
      <c r="AD757" s="18"/>
      <c r="AE757" s="18"/>
      <c r="AF757" s="18"/>
      <c r="AG757" s="18"/>
      <c r="AH757" s="18"/>
      <c r="AI757" s="18"/>
      <c r="AJ757" s="18"/>
      <c r="AK757" s="18"/>
      <c r="AL757" s="18"/>
      <c r="AM757" s="16"/>
      <c r="AN757" s="16"/>
      <c r="AO757" s="16"/>
      <c r="AP757" s="16"/>
      <c r="AQ757" s="16"/>
      <c r="AR757" s="16"/>
      <c r="AS757" s="16"/>
      <c r="AT757" s="16"/>
      <c r="AU757" s="16"/>
      <c r="AV757" s="16"/>
      <c r="AW757" s="16"/>
      <c r="AX757" s="16"/>
      <c r="AY757" s="16"/>
      <c r="AZ757" s="16"/>
      <c r="BA757" s="16"/>
      <c r="BB757" s="16"/>
      <c r="BC757" s="16"/>
      <c r="BD757" s="16"/>
      <c r="BE757" s="16"/>
      <c r="BF757" s="16"/>
      <c r="BG757" s="16"/>
      <c r="BH757" s="16"/>
      <c r="BI757" s="16"/>
      <c r="BJ757" s="16"/>
      <c r="BK757" s="16"/>
      <c r="BL757" s="16"/>
      <c r="BM757" s="16"/>
      <c r="BN757" s="16"/>
      <c r="BO757" s="16"/>
      <c r="BP757" s="16"/>
      <c r="BQ757" s="16"/>
      <c r="BR757" s="16"/>
      <c r="BS757" s="16"/>
      <c r="BT757" s="16"/>
      <c r="BU757" s="16"/>
      <c r="BV757" s="16"/>
      <c r="BW757" s="16"/>
      <c r="BX757" s="16"/>
      <c r="BY757" s="16"/>
      <c r="BZ757" s="16"/>
      <c r="CA757" s="16"/>
      <c r="CB757" s="16"/>
      <c r="CC757" s="16"/>
      <c r="CD757" s="16"/>
      <c r="CE757" s="16"/>
      <c r="CF757" s="16"/>
      <c r="CG757" s="16"/>
      <c r="CH757" s="16"/>
    </row>
    <row r="758" spans="1:86">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Z758" s="18"/>
      <c r="AA758" s="18"/>
      <c r="AB758" s="18"/>
      <c r="AC758" s="18"/>
      <c r="AD758" s="18"/>
      <c r="AE758" s="18"/>
      <c r="AF758" s="18"/>
      <c r="AG758" s="18"/>
      <c r="AH758" s="18"/>
      <c r="AI758" s="18"/>
      <c r="AJ758" s="18"/>
      <c r="AK758" s="18"/>
      <c r="AL758" s="18"/>
      <c r="AM758" s="16"/>
      <c r="AN758" s="16"/>
      <c r="AO758" s="16"/>
      <c r="AP758" s="16"/>
      <c r="AQ758" s="16"/>
      <c r="AR758" s="16"/>
      <c r="AS758" s="16"/>
      <c r="AT758" s="16"/>
      <c r="AU758" s="16"/>
      <c r="AV758" s="16"/>
      <c r="AW758" s="16"/>
      <c r="AX758" s="16"/>
      <c r="AY758" s="16"/>
      <c r="AZ758" s="16"/>
      <c r="BA758" s="16"/>
      <c r="BB758" s="16"/>
      <c r="BC758" s="16"/>
      <c r="BD758" s="16"/>
      <c r="BE758" s="16"/>
      <c r="BF758" s="16"/>
      <c r="BG758" s="16"/>
      <c r="BH758" s="16"/>
      <c r="BI758" s="16"/>
      <c r="BJ758" s="16"/>
      <c r="BK758" s="16"/>
      <c r="BL758" s="16"/>
      <c r="BM758" s="16"/>
      <c r="BN758" s="16"/>
      <c r="BO758" s="16"/>
      <c r="BP758" s="16"/>
      <c r="BQ758" s="16"/>
      <c r="BR758" s="16"/>
      <c r="BS758" s="16"/>
      <c r="BT758" s="16"/>
      <c r="BU758" s="16"/>
      <c r="BV758" s="16"/>
      <c r="BW758" s="16"/>
      <c r="BX758" s="16"/>
      <c r="BY758" s="16"/>
      <c r="BZ758" s="16"/>
      <c r="CA758" s="16"/>
      <c r="CB758" s="16"/>
      <c r="CC758" s="16"/>
      <c r="CD758" s="16"/>
      <c r="CE758" s="16"/>
      <c r="CF758" s="16"/>
      <c r="CG758" s="16"/>
      <c r="CH758" s="16"/>
    </row>
    <row r="759" spans="1:86">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Z759" s="18"/>
      <c r="AA759" s="18"/>
      <c r="AB759" s="18"/>
      <c r="AC759" s="18"/>
      <c r="AD759" s="18"/>
      <c r="AE759" s="18"/>
      <c r="AF759" s="18"/>
      <c r="AG759" s="18"/>
      <c r="AH759" s="18"/>
      <c r="AI759" s="18"/>
      <c r="AJ759" s="18"/>
      <c r="AK759" s="18"/>
      <c r="AL759" s="18"/>
      <c r="AM759" s="16"/>
      <c r="AN759" s="16"/>
      <c r="AO759" s="16"/>
      <c r="AP759" s="16"/>
      <c r="AQ759" s="16"/>
      <c r="AR759" s="16"/>
      <c r="AS759" s="16"/>
      <c r="AT759" s="16"/>
      <c r="AU759" s="16"/>
      <c r="AV759" s="16"/>
      <c r="AW759" s="16"/>
      <c r="AX759" s="16"/>
      <c r="AY759" s="16"/>
      <c r="AZ759" s="16"/>
      <c r="BA759" s="16"/>
      <c r="BB759" s="16"/>
      <c r="BC759" s="16"/>
      <c r="BD759" s="16"/>
      <c r="BE759" s="16"/>
      <c r="BF759" s="16"/>
      <c r="BG759" s="16"/>
      <c r="BH759" s="16"/>
      <c r="BI759" s="16"/>
      <c r="BJ759" s="16"/>
      <c r="BK759" s="16"/>
      <c r="BL759" s="16"/>
      <c r="BM759" s="16"/>
      <c r="BN759" s="16"/>
      <c r="BO759" s="16"/>
      <c r="BP759" s="16"/>
      <c r="BQ759" s="16"/>
      <c r="BR759" s="16"/>
      <c r="BS759" s="16"/>
      <c r="BT759" s="16"/>
      <c r="BU759" s="16"/>
      <c r="BV759" s="16"/>
      <c r="BW759" s="16"/>
      <c r="BX759" s="16"/>
      <c r="BY759" s="16"/>
      <c r="BZ759" s="16"/>
      <c r="CA759" s="16"/>
      <c r="CB759" s="16"/>
      <c r="CC759" s="16"/>
      <c r="CD759" s="16"/>
      <c r="CE759" s="16"/>
      <c r="CF759" s="16"/>
      <c r="CG759" s="16"/>
      <c r="CH759" s="16"/>
    </row>
    <row r="760" spans="1:86">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Z760" s="18"/>
      <c r="AA760" s="18"/>
      <c r="AB760" s="18"/>
      <c r="AC760" s="18"/>
      <c r="AD760" s="18"/>
      <c r="AE760" s="18"/>
      <c r="AF760" s="18"/>
      <c r="AG760" s="18"/>
      <c r="AH760" s="18"/>
      <c r="AI760" s="18"/>
      <c r="AJ760" s="18"/>
      <c r="AK760" s="18"/>
      <c r="AL760" s="18"/>
      <c r="AM760" s="16"/>
      <c r="AN760" s="16"/>
      <c r="AO760" s="16"/>
      <c r="AP760" s="16"/>
      <c r="AQ760" s="16"/>
      <c r="AR760" s="16"/>
      <c r="AS760" s="16"/>
      <c r="AT760" s="16"/>
      <c r="AU760" s="16"/>
      <c r="AV760" s="16"/>
      <c r="AW760" s="16"/>
      <c r="AX760" s="16"/>
      <c r="AY760" s="16"/>
      <c r="AZ760" s="16"/>
      <c r="BA760" s="16"/>
      <c r="BB760" s="16"/>
      <c r="BC760" s="16"/>
      <c r="BD760" s="16"/>
      <c r="BE760" s="16"/>
      <c r="BF760" s="16"/>
      <c r="BG760" s="16"/>
      <c r="BH760" s="16"/>
      <c r="BI760" s="16"/>
      <c r="BJ760" s="16"/>
      <c r="BK760" s="16"/>
      <c r="BL760" s="16"/>
      <c r="BM760" s="16"/>
      <c r="BN760" s="16"/>
      <c r="BO760" s="16"/>
      <c r="BP760" s="16"/>
      <c r="BQ760" s="16"/>
      <c r="BR760" s="16"/>
      <c r="BS760" s="16"/>
      <c r="BT760" s="16"/>
      <c r="BU760" s="16"/>
      <c r="BV760" s="16"/>
      <c r="BW760" s="16"/>
      <c r="BX760" s="16"/>
      <c r="BY760" s="16"/>
      <c r="BZ760" s="16"/>
      <c r="CA760" s="16"/>
      <c r="CB760" s="16"/>
      <c r="CC760" s="16"/>
      <c r="CD760" s="16"/>
      <c r="CE760" s="16"/>
      <c r="CF760" s="16"/>
      <c r="CG760" s="16"/>
      <c r="CH760" s="16"/>
    </row>
    <row r="761" spans="1:86">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Z761" s="18"/>
      <c r="AA761" s="18"/>
      <c r="AB761" s="18"/>
      <c r="AC761" s="18"/>
      <c r="AD761" s="18"/>
      <c r="AE761" s="18"/>
      <c r="AF761" s="18"/>
      <c r="AG761" s="18"/>
      <c r="AH761" s="18"/>
      <c r="AI761" s="18"/>
      <c r="AJ761" s="18"/>
      <c r="AK761" s="18"/>
      <c r="AL761" s="18"/>
      <c r="AM761" s="16"/>
      <c r="AN761" s="16"/>
      <c r="AO761" s="16"/>
      <c r="AP761" s="16"/>
      <c r="AQ761" s="16"/>
      <c r="AR761" s="16"/>
      <c r="AS761" s="16"/>
      <c r="AT761" s="16"/>
      <c r="AU761" s="16"/>
      <c r="AV761" s="16"/>
      <c r="AW761" s="16"/>
      <c r="AX761" s="16"/>
      <c r="AY761" s="16"/>
      <c r="AZ761" s="16"/>
      <c r="BA761" s="16"/>
      <c r="BB761" s="16"/>
      <c r="BC761" s="16"/>
      <c r="BD761" s="16"/>
      <c r="BE761" s="16"/>
      <c r="BF761" s="16"/>
      <c r="BG761" s="16"/>
      <c r="BH761" s="16"/>
      <c r="BI761" s="16"/>
      <c r="BJ761" s="16"/>
      <c r="BK761" s="16"/>
      <c r="BL761" s="16"/>
      <c r="BM761" s="16"/>
      <c r="BN761" s="16"/>
      <c r="BO761" s="16"/>
      <c r="BP761" s="16"/>
      <c r="BQ761" s="16"/>
      <c r="BR761" s="16"/>
      <c r="BS761" s="16"/>
      <c r="BT761" s="16"/>
      <c r="BU761" s="16"/>
      <c r="BV761" s="16"/>
      <c r="BW761" s="16"/>
      <c r="BX761" s="16"/>
      <c r="BY761" s="16"/>
      <c r="BZ761" s="16"/>
      <c r="CA761" s="16"/>
      <c r="CB761" s="16"/>
      <c r="CC761" s="16"/>
      <c r="CD761" s="16"/>
      <c r="CE761" s="16"/>
      <c r="CF761" s="16"/>
      <c r="CG761" s="16"/>
      <c r="CH761" s="16"/>
    </row>
    <row r="762" spans="1:86">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Z762" s="18"/>
      <c r="AA762" s="18"/>
      <c r="AB762" s="18"/>
      <c r="AC762" s="18"/>
      <c r="AD762" s="18"/>
      <c r="AE762" s="18"/>
      <c r="AF762" s="18"/>
      <c r="AG762" s="18"/>
      <c r="AH762" s="18"/>
      <c r="AI762" s="18"/>
      <c r="AJ762" s="18"/>
      <c r="AK762" s="18"/>
      <c r="AL762" s="18"/>
      <c r="AM762" s="16"/>
      <c r="AN762" s="16"/>
      <c r="AO762" s="16"/>
      <c r="AP762" s="16"/>
      <c r="AQ762" s="16"/>
      <c r="AR762" s="16"/>
      <c r="AS762" s="16"/>
      <c r="AT762" s="16"/>
      <c r="AU762" s="16"/>
      <c r="AV762" s="16"/>
      <c r="AW762" s="16"/>
      <c r="AX762" s="16"/>
      <c r="AY762" s="16"/>
      <c r="AZ762" s="16"/>
      <c r="BA762" s="16"/>
      <c r="BB762" s="16"/>
      <c r="BC762" s="16"/>
      <c r="BD762" s="16"/>
      <c r="BE762" s="16"/>
      <c r="BF762" s="16"/>
      <c r="BG762" s="16"/>
      <c r="BH762" s="16"/>
      <c r="BI762" s="16"/>
      <c r="BJ762" s="16"/>
      <c r="BK762" s="16"/>
      <c r="BL762" s="16"/>
      <c r="BM762" s="16"/>
      <c r="BN762" s="16"/>
      <c r="BO762" s="16"/>
      <c r="BP762" s="16"/>
      <c r="BQ762" s="16"/>
      <c r="BR762" s="16"/>
      <c r="BS762" s="16"/>
      <c r="BT762" s="16"/>
      <c r="BU762" s="16"/>
      <c r="BV762" s="16"/>
      <c r="BW762" s="16"/>
      <c r="BX762" s="16"/>
      <c r="BY762" s="16"/>
      <c r="BZ762" s="16"/>
      <c r="CA762" s="16"/>
      <c r="CB762" s="16"/>
      <c r="CC762" s="16"/>
      <c r="CD762" s="16"/>
      <c r="CE762" s="16"/>
      <c r="CF762" s="16"/>
      <c r="CG762" s="16"/>
      <c r="CH762" s="16"/>
    </row>
    <row r="763" spans="1:86">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Z763" s="18"/>
      <c r="AA763" s="18"/>
      <c r="AB763" s="18"/>
      <c r="AC763" s="18"/>
      <c r="AD763" s="18"/>
      <c r="AE763" s="18"/>
      <c r="AF763" s="18"/>
      <c r="AG763" s="18"/>
      <c r="AH763" s="18"/>
      <c r="AI763" s="18"/>
      <c r="AJ763" s="18"/>
      <c r="AK763" s="18"/>
      <c r="AL763" s="18"/>
      <c r="AM763" s="16"/>
      <c r="AN763" s="16"/>
      <c r="AO763" s="16"/>
      <c r="AP763" s="16"/>
      <c r="AQ763" s="16"/>
      <c r="AR763" s="16"/>
      <c r="AS763" s="16"/>
      <c r="AT763" s="16"/>
      <c r="AU763" s="16"/>
      <c r="AV763" s="16"/>
      <c r="AW763" s="16"/>
      <c r="AX763" s="16"/>
      <c r="AY763" s="16"/>
      <c r="AZ763" s="16"/>
      <c r="BA763" s="16"/>
      <c r="BB763" s="16"/>
      <c r="BC763" s="16"/>
      <c r="BD763" s="16"/>
      <c r="BE763" s="16"/>
      <c r="BF763" s="16"/>
      <c r="BG763" s="16"/>
      <c r="BH763" s="16"/>
      <c r="BI763" s="16"/>
      <c r="BJ763" s="16"/>
      <c r="BK763" s="16"/>
      <c r="BL763" s="16"/>
      <c r="BM763" s="16"/>
      <c r="BN763" s="16"/>
      <c r="BO763" s="16"/>
      <c r="BP763" s="16"/>
      <c r="BQ763" s="16"/>
      <c r="BR763" s="16"/>
      <c r="BS763" s="16"/>
      <c r="BT763" s="16"/>
      <c r="BU763" s="16"/>
      <c r="BV763" s="16"/>
      <c r="BW763" s="16"/>
      <c r="BX763" s="16"/>
      <c r="BY763" s="16"/>
      <c r="BZ763" s="16"/>
      <c r="CA763" s="16"/>
      <c r="CB763" s="16"/>
      <c r="CC763" s="16"/>
      <c r="CD763" s="16"/>
      <c r="CE763" s="16"/>
      <c r="CF763" s="16"/>
      <c r="CG763" s="16"/>
      <c r="CH763" s="16"/>
    </row>
    <row r="764" spans="1:86">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Z764" s="18"/>
      <c r="AA764" s="18"/>
      <c r="AB764" s="18"/>
      <c r="AC764" s="18"/>
      <c r="AD764" s="18"/>
      <c r="AE764" s="18"/>
      <c r="AF764" s="18"/>
      <c r="AG764" s="18"/>
      <c r="AH764" s="18"/>
      <c r="AI764" s="18"/>
      <c r="AJ764" s="18"/>
      <c r="AK764" s="18"/>
      <c r="AL764" s="18"/>
      <c r="AM764" s="16"/>
      <c r="AN764" s="16"/>
      <c r="AO764" s="16"/>
      <c r="AP764" s="16"/>
      <c r="AQ764" s="16"/>
      <c r="AR764" s="16"/>
      <c r="AS764" s="16"/>
      <c r="AT764" s="16"/>
      <c r="AU764" s="16"/>
      <c r="AV764" s="16"/>
      <c r="AW764" s="16"/>
      <c r="AX764" s="16"/>
      <c r="AY764" s="16"/>
      <c r="AZ764" s="16"/>
      <c r="BA764" s="16"/>
      <c r="BB764" s="16"/>
      <c r="BC764" s="16"/>
      <c r="BD764" s="16"/>
      <c r="BE764" s="16"/>
      <c r="BF764" s="16"/>
      <c r="BG764" s="16"/>
      <c r="BH764" s="16"/>
      <c r="BI764" s="16"/>
      <c r="BJ764" s="16"/>
      <c r="BK764" s="16"/>
      <c r="BL764" s="16"/>
      <c r="BM764" s="16"/>
      <c r="BN764" s="16"/>
      <c r="BO764" s="16"/>
      <c r="BP764" s="16"/>
      <c r="BQ764" s="16"/>
      <c r="BR764" s="16"/>
      <c r="BS764" s="16"/>
      <c r="BT764" s="16"/>
      <c r="BU764" s="16"/>
      <c r="BV764" s="16"/>
      <c r="BW764" s="16"/>
      <c r="BX764" s="16"/>
      <c r="BY764" s="16"/>
      <c r="BZ764" s="16"/>
      <c r="CA764" s="16"/>
      <c r="CB764" s="16"/>
      <c r="CC764" s="16"/>
      <c r="CD764" s="16"/>
      <c r="CE764" s="16"/>
      <c r="CF764" s="16"/>
      <c r="CG764" s="16"/>
      <c r="CH764" s="16"/>
    </row>
    <row r="765" spans="1:86">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Z765" s="18"/>
      <c r="AA765" s="18"/>
      <c r="AB765" s="18"/>
      <c r="AC765" s="18"/>
      <c r="AD765" s="18"/>
      <c r="AE765" s="18"/>
      <c r="AF765" s="18"/>
      <c r="AG765" s="18"/>
      <c r="AH765" s="18"/>
      <c r="AI765" s="18"/>
      <c r="AJ765" s="18"/>
      <c r="AK765" s="18"/>
      <c r="AL765" s="18"/>
      <c r="AM765" s="16"/>
      <c r="AN765" s="16"/>
      <c r="AO765" s="16"/>
      <c r="AP765" s="16"/>
      <c r="AQ765" s="16"/>
      <c r="AR765" s="16"/>
      <c r="AS765" s="16"/>
      <c r="AT765" s="16"/>
      <c r="AU765" s="16"/>
      <c r="AV765" s="16"/>
      <c r="AW765" s="16"/>
      <c r="AX765" s="16"/>
      <c r="AY765" s="16"/>
      <c r="AZ765" s="16"/>
      <c r="BA765" s="16"/>
      <c r="BB765" s="16"/>
      <c r="BC765" s="16"/>
      <c r="BD765" s="16"/>
      <c r="BE765" s="16"/>
      <c r="BF765" s="16"/>
      <c r="BG765" s="16"/>
      <c r="BH765" s="16"/>
      <c r="BI765" s="16"/>
      <c r="BJ765" s="16"/>
      <c r="BK765" s="16"/>
      <c r="BL765" s="16"/>
      <c r="BM765" s="16"/>
      <c r="BN765" s="16"/>
      <c r="BO765" s="16"/>
      <c r="BP765" s="16"/>
      <c r="BQ765" s="16"/>
      <c r="BR765" s="16"/>
      <c r="BS765" s="16"/>
      <c r="BT765" s="16"/>
      <c r="BU765" s="16"/>
      <c r="BV765" s="16"/>
      <c r="BW765" s="16"/>
      <c r="BX765" s="16"/>
      <c r="BY765" s="16"/>
      <c r="BZ765" s="16"/>
      <c r="CA765" s="16"/>
      <c r="CB765" s="16"/>
      <c r="CC765" s="16"/>
      <c r="CD765" s="16"/>
      <c r="CE765" s="16"/>
      <c r="CF765" s="16"/>
      <c r="CG765" s="16"/>
      <c r="CH765" s="16"/>
    </row>
    <row r="766" spans="1:8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Z766" s="18"/>
      <c r="AA766" s="18"/>
      <c r="AB766" s="18"/>
      <c r="AC766" s="18"/>
      <c r="AD766" s="18"/>
      <c r="AE766" s="18"/>
      <c r="AF766" s="18"/>
      <c r="AG766" s="18"/>
      <c r="AH766" s="18"/>
      <c r="AI766" s="18"/>
      <c r="AJ766" s="18"/>
      <c r="AK766" s="18"/>
      <c r="AL766" s="18"/>
      <c r="AM766" s="16"/>
      <c r="AN766" s="16"/>
      <c r="AO766" s="16"/>
      <c r="AP766" s="16"/>
      <c r="AQ766" s="16"/>
      <c r="AR766" s="16"/>
      <c r="AS766" s="16"/>
      <c r="AT766" s="16"/>
      <c r="AU766" s="16"/>
      <c r="AV766" s="16"/>
      <c r="AW766" s="16"/>
      <c r="AX766" s="16"/>
      <c r="AY766" s="16"/>
      <c r="AZ766" s="16"/>
      <c r="BA766" s="16"/>
      <c r="BB766" s="16"/>
      <c r="BC766" s="16"/>
      <c r="BD766" s="16"/>
      <c r="BE766" s="16"/>
      <c r="BF766" s="16"/>
      <c r="BG766" s="16"/>
      <c r="BH766" s="16"/>
      <c r="BI766" s="16"/>
      <c r="BJ766" s="16"/>
      <c r="BK766" s="16"/>
      <c r="BL766" s="16"/>
      <c r="BM766" s="16"/>
      <c r="BN766" s="16"/>
      <c r="BO766" s="16"/>
      <c r="BP766" s="16"/>
      <c r="BQ766" s="16"/>
      <c r="BR766" s="16"/>
      <c r="BS766" s="16"/>
      <c r="BT766" s="16"/>
      <c r="BU766" s="16"/>
      <c r="BV766" s="16"/>
      <c r="BW766" s="16"/>
      <c r="BX766" s="16"/>
      <c r="BY766" s="16"/>
      <c r="BZ766" s="16"/>
      <c r="CA766" s="16"/>
      <c r="CB766" s="16"/>
      <c r="CC766" s="16"/>
      <c r="CD766" s="16"/>
      <c r="CE766" s="16"/>
      <c r="CF766" s="16"/>
      <c r="CG766" s="16"/>
      <c r="CH766" s="16"/>
    </row>
    <row r="767" spans="1:86">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Z767" s="18"/>
      <c r="AA767" s="18"/>
      <c r="AB767" s="18"/>
      <c r="AC767" s="18"/>
      <c r="AD767" s="18"/>
      <c r="AE767" s="18"/>
      <c r="AF767" s="18"/>
      <c r="AG767" s="18"/>
      <c r="AH767" s="18"/>
      <c r="AI767" s="18"/>
      <c r="AJ767" s="18"/>
      <c r="AK767" s="18"/>
      <c r="AL767" s="18"/>
      <c r="AM767" s="16"/>
      <c r="AN767" s="16"/>
      <c r="AO767" s="16"/>
      <c r="AP767" s="16"/>
      <c r="AQ767" s="16"/>
      <c r="AR767" s="16"/>
      <c r="AS767" s="16"/>
      <c r="AT767" s="16"/>
      <c r="AU767" s="16"/>
      <c r="AV767" s="16"/>
      <c r="AW767" s="16"/>
      <c r="AX767" s="16"/>
      <c r="AY767" s="16"/>
      <c r="AZ767" s="16"/>
      <c r="BA767" s="16"/>
      <c r="BB767" s="16"/>
      <c r="BC767" s="16"/>
      <c r="BD767" s="16"/>
      <c r="BE767" s="16"/>
      <c r="BF767" s="16"/>
      <c r="BG767" s="16"/>
      <c r="BH767" s="16"/>
      <c r="BI767" s="16"/>
      <c r="BJ767" s="16"/>
      <c r="BK767" s="16"/>
      <c r="BL767" s="16"/>
      <c r="BM767" s="16"/>
      <c r="BN767" s="16"/>
      <c r="BO767" s="16"/>
      <c r="BP767" s="16"/>
      <c r="BQ767" s="16"/>
      <c r="BR767" s="16"/>
      <c r="BS767" s="16"/>
      <c r="BT767" s="16"/>
      <c r="BU767" s="16"/>
      <c r="BV767" s="16"/>
      <c r="BW767" s="16"/>
      <c r="BX767" s="16"/>
      <c r="BY767" s="16"/>
      <c r="BZ767" s="16"/>
      <c r="CA767" s="16"/>
      <c r="CB767" s="16"/>
      <c r="CC767" s="16"/>
      <c r="CD767" s="16"/>
      <c r="CE767" s="16"/>
      <c r="CF767" s="16"/>
      <c r="CG767" s="16"/>
      <c r="CH767" s="16"/>
    </row>
    <row r="768" spans="1:86">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Z768" s="18"/>
      <c r="AA768" s="18"/>
      <c r="AB768" s="18"/>
      <c r="AC768" s="18"/>
      <c r="AD768" s="18"/>
      <c r="AE768" s="18"/>
      <c r="AF768" s="18"/>
      <c r="AG768" s="18"/>
      <c r="AH768" s="18"/>
      <c r="AI768" s="18"/>
      <c r="AJ768" s="18"/>
      <c r="AK768" s="18"/>
      <c r="AL768" s="18"/>
      <c r="AM768" s="16"/>
      <c r="AN768" s="16"/>
      <c r="AO768" s="16"/>
      <c r="AP768" s="16"/>
      <c r="AQ768" s="16"/>
      <c r="AR768" s="16"/>
      <c r="AS768" s="16"/>
      <c r="AT768" s="16"/>
      <c r="AU768" s="16"/>
      <c r="AV768" s="16"/>
      <c r="AW768" s="16"/>
      <c r="AX768" s="16"/>
      <c r="AY768" s="16"/>
      <c r="AZ768" s="16"/>
      <c r="BA768" s="16"/>
      <c r="BB768" s="16"/>
      <c r="BC768" s="16"/>
      <c r="BD768" s="16"/>
      <c r="BE768" s="16"/>
      <c r="BF768" s="16"/>
      <c r="BG768" s="16"/>
      <c r="BH768" s="16"/>
      <c r="BI768" s="16"/>
      <c r="BJ768" s="16"/>
      <c r="BK768" s="16"/>
      <c r="BL768" s="16"/>
      <c r="BM768" s="16"/>
      <c r="BN768" s="16"/>
      <c r="BO768" s="16"/>
      <c r="BP768" s="16"/>
      <c r="BQ768" s="16"/>
      <c r="BR768" s="16"/>
      <c r="BS768" s="16"/>
      <c r="BT768" s="16"/>
      <c r="BU768" s="16"/>
      <c r="BV768" s="16"/>
      <c r="BW768" s="16"/>
      <c r="BX768" s="16"/>
      <c r="BY768" s="16"/>
      <c r="BZ768" s="16"/>
      <c r="CA768" s="16"/>
      <c r="CB768" s="16"/>
      <c r="CC768" s="16"/>
      <c r="CD768" s="16"/>
      <c r="CE768" s="16"/>
      <c r="CF768" s="16"/>
      <c r="CG768" s="16"/>
      <c r="CH768" s="16"/>
    </row>
    <row r="769" spans="1:86">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Z769" s="18"/>
      <c r="AA769" s="18"/>
      <c r="AB769" s="18"/>
      <c r="AC769" s="18"/>
      <c r="AD769" s="18"/>
      <c r="AE769" s="18"/>
      <c r="AF769" s="18"/>
      <c r="AG769" s="18"/>
      <c r="AH769" s="18"/>
      <c r="AI769" s="18"/>
      <c r="AJ769" s="18"/>
      <c r="AK769" s="18"/>
      <c r="AL769" s="18"/>
      <c r="AM769" s="16"/>
      <c r="AN769" s="16"/>
      <c r="AO769" s="16"/>
      <c r="AP769" s="16"/>
      <c r="AQ769" s="16"/>
      <c r="AR769" s="16"/>
      <c r="AS769" s="16"/>
      <c r="AT769" s="16"/>
      <c r="AU769" s="16"/>
      <c r="AV769" s="16"/>
      <c r="AW769" s="16"/>
      <c r="AX769" s="16"/>
      <c r="AY769" s="16"/>
      <c r="AZ769" s="16"/>
      <c r="BA769" s="16"/>
      <c r="BB769" s="16"/>
      <c r="BC769" s="16"/>
      <c r="BD769" s="16"/>
      <c r="BE769" s="16"/>
      <c r="BF769" s="16"/>
      <c r="BG769" s="16"/>
      <c r="BH769" s="16"/>
      <c r="BI769" s="16"/>
      <c r="BJ769" s="16"/>
      <c r="BK769" s="16"/>
      <c r="BL769" s="16"/>
      <c r="BM769" s="16"/>
      <c r="BN769" s="16"/>
      <c r="BO769" s="16"/>
      <c r="BP769" s="16"/>
      <c r="BQ769" s="16"/>
      <c r="BR769" s="16"/>
      <c r="BS769" s="16"/>
      <c r="BT769" s="16"/>
      <c r="BU769" s="16"/>
      <c r="BV769" s="16"/>
      <c r="BW769" s="16"/>
      <c r="BX769" s="16"/>
      <c r="BY769" s="16"/>
      <c r="BZ769" s="16"/>
      <c r="CA769" s="16"/>
      <c r="CB769" s="16"/>
      <c r="CC769" s="16"/>
      <c r="CD769" s="16"/>
      <c r="CE769" s="16"/>
      <c r="CF769" s="16"/>
      <c r="CG769" s="16"/>
      <c r="CH769" s="16"/>
    </row>
    <row r="770" spans="1:86">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Z770" s="18"/>
      <c r="AA770" s="18"/>
      <c r="AB770" s="18"/>
      <c r="AC770" s="18"/>
      <c r="AD770" s="18"/>
      <c r="AE770" s="18"/>
      <c r="AF770" s="18"/>
      <c r="AG770" s="18"/>
      <c r="AH770" s="18"/>
      <c r="AI770" s="18"/>
      <c r="AJ770" s="18"/>
      <c r="AK770" s="18"/>
      <c r="AL770" s="18"/>
      <c r="AM770" s="16"/>
      <c r="AN770" s="16"/>
      <c r="AO770" s="16"/>
      <c r="AP770" s="16"/>
      <c r="AQ770" s="16"/>
      <c r="AR770" s="16"/>
      <c r="AS770" s="16"/>
      <c r="AT770" s="16"/>
      <c r="AU770" s="16"/>
      <c r="AV770" s="16"/>
      <c r="AW770" s="16"/>
      <c r="AX770" s="16"/>
      <c r="AY770" s="16"/>
      <c r="AZ770" s="16"/>
      <c r="BA770" s="16"/>
      <c r="BB770" s="16"/>
      <c r="BC770" s="16"/>
      <c r="BD770" s="16"/>
      <c r="BE770" s="16"/>
      <c r="BF770" s="16"/>
      <c r="BG770" s="16"/>
      <c r="BH770" s="16"/>
      <c r="BI770" s="16"/>
      <c r="BJ770" s="16"/>
      <c r="BK770" s="16"/>
      <c r="BL770" s="16"/>
      <c r="BM770" s="16"/>
      <c r="BN770" s="16"/>
      <c r="BO770" s="16"/>
      <c r="BP770" s="16"/>
      <c r="BQ770" s="16"/>
      <c r="BR770" s="16"/>
      <c r="BS770" s="16"/>
      <c r="BT770" s="16"/>
      <c r="BU770" s="16"/>
      <c r="BV770" s="16"/>
      <c r="BW770" s="16"/>
      <c r="BX770" s="16"/>
      <c r="BY770" s="16"/>
      <c r="BZ770" s="16"/>
      <c r="CA770" s="16"/>
      <c r="CB770" s="16"/>
      <c r="CC770" s="16"/>
      <c r="CD770" s="16"/>
      <c r="CE770" s="16"/>
      <c r="CF770" s="16"/>
      <c r="CG770" s="16"/>
      <c r="CH770" s="16"/>
    </row>
    <row r="771" spans="1:86">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Z771" s="18"/>
      <c r="AA771" s="18"/>
      <c r="AB771" s="18"/>
      <c r="AC771" s="18"/>
      <c r="AD771" s="18"/>
      <c r="AE771" s="18"/>
      <c r="AF771" s="18"/>
      <c r="AG771" s="18"/>
      <c r="AH771" s="18"/>
      <c r="AI771" s="18"/>
      <c r="AJ771" s="18"/>
      <c r="AK771" s="18"/>
      <c r="AL771" s="18"/>
      <c r="AM771" s="16"/>
      <c r="AN771" s="16"/>
      <c r="AO771" s="16"/>
      <c r="AP771" s="16"/>
      <c r="AQ771" s="16"/>
      <c r="AR771" s="16"/>
      <c r="AS771" s="16"/>
      <c r="AT771" s="16"/>
      <c r="AU771" s="16"/>
      <c r="AV771" s="16"/>
      <c r="AW771" s="16"/>
      <c r="AX771" s="16"/>
      <c r="AY771" s="16"/>
      <c r="AZ771" s="16"/>
      <c r="BA771" s="16"/>
      <c r="BB771" s="16"/>
      <c r="BC771" s="16"/>
      <c r="BD771" s="16"/>
      <c r="BE771" s="16"/>
      <c r="BF771" s="16"/>
      <c r="BG771" s="16"/>
      <c r="BH771" s="16"/>
      <c r="BI771" s="16"/>
      <c r="BJ771" s="16"/>
      <c r="BK771" s="16"/>
      <c r="BL771" s="16"/>
      <c r="BM771" s="16"/>
      <c r="BN771" s="16"/>
      <c r="BO771" s="16"/>
      <c r="BP771" s="16"/>
      <c r="BQ771" s="16"/>
      <c r="BR771" s="16"/>
      <c r="BS771" s="16"/>
      <c r="BT771" s="16"/>
      <c r="BU771" s="16"/>
      <c r="BV771" s="16"/>
      <c r="BW771" s="16"/>
      <c r="BX771" s="16"/>
      <c r="BY771" s="16"/>
      <c r="BZ771" s="16"/>
      <c r="CA771" s="16"/>
      <c r="CB771" s="16"/>
      <c r="CC771" s="16"/>
      <c r="CD771" s="16"/>
      <c r="CE771" s="16"/>
      <c r="CF771" s="16"/>
      <c r="CG771" s="16"/>
      <c r="CH771" s="16"/>
    </row>
    <row r="772" spans="1:86">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Z772" s="18"/>
      <c r="AA772" s="18"/>
      <c r="AB772" s="18"/>
      <c r="AC772" s="18"/>
      <c r="AD772" s="18"/>
      <c r="AE772" s="18"/>
      <c r="AF772" s="18"/>
      <c r="AG772" s="18"/>
      <c r="AH772" s="18"/>
      <c r="AI772" s="18"/>
      <c r="AJ772" s="18"/>
      <c r="AK772" s="18"/>
      <c r="AL772" s="18"/>
      <c r="AM772" s="16"/>
      <c r="AN772" s="16"/>
      <c r="AO772" s="16"/>
      <c r="AP772" s="16"/>
      <c r="AQ772" s="16"/>
      <c r="AR772" s="16"/>
      <c r="AS772" s="16"/>
      <c r="AT772" s="16"/>
      <c r="AU772" s="16"/>
      <c r="AV772" s="16"/>
      <c r="AW772" s="16"/>
      <c r="AX772" s="16"/>
      <c r="AY772" s="16"/>
      <c r="AZ772" s="16"/>
      <c r="BA772" s="16"/>
      <c r="BB772" s="16"/>
      <c r="BC772" s="16"/>
      <c r="BD772" s="16"/>
      <c r="BE772" s="16"/>
      <c r="BF772" s="16"/>
      <c r="BG772" s="16"/>
      <c r="BH772" s="16"/>
      <c r="BI772" s="16"/>
      <c r="BJ772" s="16"/>
      <c r="BK772" s="16"/>
      <c r="BL772" s="16"/>
      <c r="BM772" s="16"/>
      <c r="BN772" s="16"/>
      <c r="BO772" s="16"/>
      <c r="BP772" s="16"/>
      <c r="BQ772" s="16"/>
      <c r="BR772" s="16"/>
      <c r="BS772" s="16"/>
      <c r="BT772" s="16"/>
      <c r="BU772" s="16"/>
      <c r="BV772" s="16"/>
      <c r="BW772" s="16"/>
      <c r="BX772" s="16"/>
      <c r="BY772" s="16"/>
      <c r="BZ772" s="16"/>
      <c r="CA772" s="16"/>
      <c r="CB772" s="16"/>
      <c r="CC772" s="16"/>
      <c r="CD772" s="16"/>
      <c r="CE772" s="16"/>
      <c r="CF772" s="16"/>
      <c r="CG772" s="16"/>
      <c r="CH772" s="16"/>
    </row>
    <row r="773" spans="1:86">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Z773" s="18"/>
      <c r="AA773" s="18"/>
      <c r="AB773" s="18"/>
      <c r="AC773" s="18"/>
      <c r="AD773" s="18"/>
      <c r="AE773" s="18"/>
      <c r="AF773" s="18"/>
      <c r="AG773" s="18"/>
      <c r="AH773" s="18"/>
      <c r="AI773" s="18"/>
      <c r="AJ773" s="18"/>
      <c r="AK773" s="18"/>
      <c r="AL773" s="18"/>
      <c r="AM773" s="16"/>
      <c r="AN773" s="16"/>
      <c r="AO773" s="16"/>
      <c r="AP773" s="16"/>
      <c r="AQ773" s="16"/>
      <c r="AR773" s="16"/>
      <c r="AS773" s="16"/>
      <c r="AT773" s="16"/>
      <c r="AU773" s="16"/>
      <c r="AV773" s="16"/>
      <c r="AW773" s="16"/>
      <c r="AX773" s="16"/>
      <c r="AY773" s="16"/>
      <c r="AZ773" s="16"/>
      <c r="BA773" s="16"/>
      <c r="BB773" s="16"/>
      <c r="BC773" s="16"/>
      <c r="BD773" s="16"/>
      <c r="BE773" s="16"/>
      <c r="BF773" s="16"/>
      <c r="BG773" s="16"/>
      <c r="BH773" s="16"/>
      <c r="BI773" s="16"/>
      <c r="BJ773" s="16"/>
      <c r="BK773" s="16"/>
      <c r="BL773" s="16"/>
      <c r="BM773" s="16"/>
      <c r="BN773" s="16"/>
      <c r="BO773" s="16"/>
      <c r="BP773" s="16"/>
      <c r="BQ773" s="16"/>
      <c r="BR773" s="16"/>
      <c r="BS773" s="16"/>
      <c r="BT773" s="16"/>
      <c r="BU773" s="16"/>
      <c r="BV773" s="16"/>
      <c r="BW773" s="16"/>
      <c r="BX773" s="16"/>
      <c r="BY773" s="16"/>
      <c r="BZ773" s="16"/>
      <c r="CA773" s="16"/>
      <c r="CB773" s="16"/>
      <c r="CC773" s="16"/>
      <c r="CD773" s="16"/>
      <c r="CE773" s="16"/>
      <c r="CF773" s="16"/>
      <c r="CG773" s="16"/>
      <c r="CH773" s="16"/>
    </row>
    <row r="774" spans="1:86">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Z774" s="18"/>
      <c r="AA774" s="18"/>
      <c r="AB774" s="18"/>
      <c r="AC774" s="18"/>
      <c r="AD774" s="18"/>
      <c r="AE774" s="18"/>
      <c r="AF774" s="18"/>
      <c r="AG774" s="18"/>
      <c r="AH774" s="18"/>
      <c r="AI774" s="18"/>
      <c r="AJ774" s="18"/>
      <c r="AK774" s="18"/>
      <c r="AL774" s="18"/>
      <c r="AM774" s="16"/>
      <c r="AN774" s="16"/>
      <c r="AO774" s="16"/>
      <c r="AP774" s="16"/>
      <c r="AQ774" s="16"/>
      <c r="AR774" s="16"/>
      <c r="AS774" s="16"/>
      <c r="AT774" s="16"/>
      <c r="AU774" s="16"/>
      <c r="AV774" s="16"/>
      <c r="AW774" s="16"/>
      <c r="AX774" s="16"/>
      <c r="AY774" s="16"/>
      <c r="AZ774" s="16"/>
      <c r="BA774" s="16"/>
      <c r="BB774" s="16"/>
      <c r="BC774" s="16"/>
      <c r="BD774" s="16"/>
      <c r="BE774" s="16"/>
      <c r="BF774" s="16"/>
      <c r="BG774" s="16"/>
      <c r="BH774" s="16"/>
      <c r="BI774" s="16"/>
      <c r="BJ774" s="16"/>
      <c r="BK774" s="16"/>
      <c r="BL774" s="16"/>
      <c r="BM774" s="16"/>
      <c r="BN774" s="16"/>
      <c r="BO774" s="16"/>
      <c r="BP774" s="16"/>
      <c r="BQ774" s="16"/>
      <c r="BR774" s="16"/>
      <c r="BS774" s="16"/>
      <c r="BT774" s="16"/>
      <c r="BU774" s="16"/>
      <c r="BV774" s="16"/>
      <c r="BW774" s="16"/>
      <c r="BX774" s="16"/>
      <c r="BY774" s="16"/>
      <c r="BZ774" s="16"/>
      <c r="CA774" s="16"/>
      <c r="CB774" s="16"/>
      <c r="CC774" s="16"/>
      <c r="CD774" s="16"/>
      <c r="CE774" s="16"/>
      <c r="CF774" s="16"/>
      <c r="CG774" s="16"/>
      <c r="CH774" s="16"/>
    </row>
    <row r="775" spans="1:86">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Z775" s="18"/>
      <c r="AA775" s="18"/>
      <c r="AB775" s="18"/>
      <c r="AC775" s="18"/>
      <c r="AD775" s="18"/>
      <c r="AE775" s="18"/>
      <c r="AF775" s="18"/>
      <c r="AG775" s="18"/>
      <c r="AH775" s="18"/>
      <c r="AI775" s="18"/>
      <c r="AJ775" s="18"/>
      <c r="AK775" s="18"/>
      <c r="AL775" s="18"/>
      <c r="AM775" s="16"/>
      <c r="AN775" s="16"/>
      <c r="AO775" s="16"/>
      <c r="AP775" s="16"/>
      <c r="AQ775" s="16"/>
      <c r="AR775" s="16"/>
      <c r="AS775" s="16"/>
      <c r="AT775" s="16"/>
      <c r="AU775" s="16"/>
      <c r="AV775" s="16"/>
      <c r="AW775" s="16"/>
      <c r="AX775" s="16"/>
      <c r="AY775" s="16"/>
      <c r="AZ775" s="16"/>
      <c r="BA775" s="16"/>
      <c r="BB775" s="16"/>
      <c r="BC775" s="16"/>
      <c r="BD775" s="16"/>
      <c r="BE775" s="16"/>
      <c r="BF775" s="16"/>
      <c r="BG775" s="16"/>
      <c r="BH775" s="16"/>
      <c r="BI775" s="16"/>
      <c r="BJ775" s="16"/>
      <c r="BK775" s="16"/>
      <c r="BL775" s="16"/>
      <c r="BM775" s="16"/>
      <c r="BN775" s="16"/>
      <c r="BO775" s="16"/>
      <c r="BP775" s="16"/>
      <c r="BQ775" s="16"/>
      <c r="BR775" s="16"/>
      <c r="BS775" s="16"/>
      <c r="BT775" s="16"/>
      <c r="BU775" s="16"/>
      <c r="BV775" s="16"/>
      <c r="BW775" s="16"/>
      <c r="BX775" s="16"/>
      <c r="BY775" s="16"/>
      <c r="BZ775" s="16"/>
      <c r="CA775" s="16"/>
      <c r="CB775" s="16"/>
      <c r="CC775" s="16"/>
      <c r="CD775" s="16"/>
      <c r="CE775" s="16"/>
      <c r="CF775" s="16"/>
      <c r="CG775" s="16"/>
      <c r="CH775" s="16"/>
    </row>
    <row r="776" spans="1:8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Z776" s="18"/>
      <c r="AA776" s="18"/>
      <c r="AB776" s="18"/>
      <c r="AC776" s="18"/>
      <c r="AD776" s="18"/>
      <c r="AE776" s="18"/>
      <c r="AF776" s="18"/>
      <c r="AG776" s="18"/>
      <c r="AH776" s="18"/>
      <c r="AI776" s="18"/>
      <c r="AJ776" s="18"/>
      <c r="AK776" s="18"/>
      <c r="AL776" s="18"/>
      <c r="AM776" s="16"/>
      <c r="AN776" s="16"/>
      <c r="AO776" s="16"/>
      <c r="AP776" s="16"/>
      <c r="AQ776" s="16"/>
      <c r="AR776" s="16"/>
      <c r="AS776" s="16"/>
      <c r="AT776" s="16"/>
      <c r="AU776" s="16"/>
      <c r="AV776" s="16"/>
      <c r="AW776" s="16"/>
      <c r="AX776" s="16"/>
      <c r="AY776" s="16"/>
      <c r="AZ776" s="16"/>
      <c r="BA776" s="16"/>
      <c r="BB776" s="16"/>
      <c r="BC776" s="16"/>
      <c r="BD776" s="16"/>
      <c r="BE776" s="16"/>
      <c r="BF776" s="16"/>
      <c r="BG776" s="16"/>
      <c r="BH776" s="16"/>
      <c r="BI776" s="16"/>
      <c r="BJ776" s="16"/>
      <c r="BK776" s="16"/>
      <c r="BL776" s="16"/>
      <c r="BM776" s="16"/>
      <c r="BN776" s="16"/>
      <c r="BO776" s="16"/>
      <c r="BP776" s="16"/>
      <c r="BQ776" s="16"/>
      <c r="BR776" s="16"/>
      <c r="BS776" s="16"/>
      <c r="BT776" s="16"/>
      <c r="BU776" s="16"/>
      <c r="BV776" s="16"/>
      <c r="BW776" s="16"/>
      <c r="BX776" s="16"/>
      <c r="BY776" s="16"/>
      <c r="BZ776" s="16"/>
      <c r="CA776" s="16"/>
      <c r="CB776" s="16"/>
      <c r="CC776" s="16"/>
      <c r="CD776" s="16"/>
      <c r="CE776" s="16"/>
      <c r="CF776" s="16"/>
      <c r="CG776" s="16"/>
      <c r="CH776" s="16"/>
    </row>
    <row r="777" spans="1:86">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Z777" s="18"/>
      <c r="AA777" s="18"/>
      <c r="AB777" s="18"/>
      <c r="AC777" s="18"/>
      <c r="AD777" s="18"/>
      <c r="AE777" s="18"/>
      <c r="AF777" s="18"/>
      <c r="AG777" s="18"/>
      <c r="AH777" s="18"/>
      <c r="AI777" s="18"/>
      <c r="AJ777" s="18"/>
      <c r="AK777" s="18"/>
      <c r="AL777" s="18"/>
      <c r="AM777" s="16"/>
      <c r="AN777" s="16"/>
      <c r="AO777" s="16"/>
      <c r="AP777" s="16"/>
      <c r="AQ777" s="16"/>
      <c r="AR777" s="16"/>
      <c r="AS777" s="16"/>
      <c r="AT777" s="16"/>
      <c r="AU777" s="16"/>
      <c r="AV777" s="16"/>
      <c r="AW777" s="16"/>
      <c r="AX777" s="16"/>
      <c r="AY777" s="16"/>
      <c r="AZ777" s="16"/>
      <c r="BA777" s="16"/>
      <c r="BB777" s="16"/>
      <c r="BC777" s="16"/>
      <c r="BD777" s="16"/>
      <c r="BE777" s="16"/>
      <c r="BF777" s="16"/>
      <c r="BG777" s="16"/>
      <c r="BH777" s="16"/>
      <c r="BI777" s="16"/>
      <c r="BJ777" s="16"/>
      <c r="BK777" s="16"/>
      <c r="BL777" s="16"/>
      <c r="BM777" s="16"/>
      <c r="BN777" s="16"/>
      <c r="BO777" s="16"/>
      <c r="BP777" s="16"/>
      <c r="BQ777" s="16"/>
      <c r="BR777" s="16"/>
      <c r="BS777" s="16"/>
      <c r="BT777" s="16"/>
      <c r="BU777" s="16"/>
      <c r="BV777" s="16"/>
      <c r="BW777" s="16"/>
      <c r="BX777" s="16"/>
      <c r="BY777" s="16"/>
      <c r="BZ777" s="16"/>
      <c r="CA777" s="16"/>
      <c r="CB777" s="16"/>
      <c r="CC777" s="16"/>
      <c r="CD777" s="16"/>
      <c r="CE777" s="16"/>
      <c r="CF777" s="16"/>
      <c r="CG777" s="16"/>
      <c r="CH777" s="16"/>
    </row>
    <row r="778" spans="1:86">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Z778" s="18"/>
      <c r="AA778" s="18"/>
      <c r="AB778" s="18"/>
      <c r="AC778" s="18"/>
      <c r="AD778" s="18"/>
      <c r="AE778" s="18"/>
      <c r="AF778" s="18"/>
      <c r="AG778" s="18"/>
      <c r="AH778" s="18"/>
      <c r="AI778" s="18"/>
      <c r="AJ778" s="18"/>
      <c r="AK778" s="18"/>
      <c r="AL778" s="18"/>
      <c r="AM778" s="16"/>
      <c r="AN778" s="16"/>
      <c r="AO778" s="16"/>
      <c r="AP778" s="16"/>
      <c r="AQ778" s="16"/>
      <c r="AR778" s="16"/>
      <c r="AS778" s="16"/>
      <c r="AT778" s="16"/>
      <c r="AU778" s="16"/>
      <c r="AV778" s="16"/>
      <c r="AW778" s="16"/>
      <c r="AX778" s="16"/>
      <c r="AY778" s="16"/>
      <c r="AZ778" s="16"/>
      <c r="BA778" s="16"/>
      <c r="BB778" s="16"/>
      <c r="BC778" s="16"/>
      <c r="BD778" s="16"/>
      <c r="BE778" s="16"/>
      <c r="BF778" s="16"/>
      <c r="BG778" s="16"/>
      <c r="BH778" s="16"/>
      <c r="BI778" s="16"/>
      <c r="BJ778" s="16"/>
      <c r="BK778" s="16"/>
      <c r="BL778" s="16"/>
      <c r="BM778" s="16"/>
      <c r="BN778" s="16"/>
      <c r="BO778" s="16"/>
      <c r="BP778" s="16"/>
      <c r="BQ778" s="16"/>
      <c r="BR778" s="16"/>
      <c r="BS778" s="16"/>
      <c r="BT778" s="16"/>
      <c r="BU778" s="16"/>
      <c r="BV778" s="16"/>
      <c r="BW778" s="16"/>
      <c r="BX778" s="16"/>
      <c r="BY778" s="16"/>
      <c r="BZ778" s="16"/>
      <c r="CA778" s="16"/>
      <c r="CB778" s="16"/>
      <c r="CC778" s="16"/>
      <c r="CD778" s="16"/>
      <c r="CE778" s="16"/>
      <c r="CF778" s="16"/>
      <c r="CG778" s="16"/>
      <c r="CH778" s="16"/>
    </row>
    <row r="779" spans="1:86">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Z779" s="18"/>
      <c r="AA779" s="18"/>
      <c r="AB779" s="18"/>
      <c r="AC779" s="18"/>
      <c r="AD779" s="18"/>
      <c r="AE779" s="18"/>
      <c r="AF779" s="18"/>
      <c r="AG779" s="18"/>
      <c r="AH779" s="18"/>
      <c r="AI779" s="18"/>
      <c r="AJ779" s="18"/>
      <c r="AK779" s="18"/>
      <c r="AL779" s="18"/>
      <c r="AM779" s="16"/>
      <c r="AN779" s="16"/>
      <c r="AO779" s="16"/>
      <c r="AP779" s="16"/>
      <c r="AQ779" s="16"/>
      <c r="AR779" s="16"/>
      <c r="AS779" s="16"/>
      <c r="AT779" s="16"/>
      <c r="AU779" s="16"/>
      <c r="AV779" s="16"/>
      <c r="AW779" s="16"/>
      <c r="AX779" s="16"/>
      <c r="AY779" s="16"/>
      <c r="AZ779" s="16"/>
      <c r="BA779" s="16"/>
      <c r="BB779" s="16"/>
      <c r="BC779" s="16"/>
      <c r="BD779" s="16"/>
      <c r="BE779" s="16"/>
      <c r="BF779" s="16"/>
      <c r="BG779" s="16"/>
      <c r="BH779" s="16"/>
      <c r="BI779" s="16"/>
      <c r="BJ779" s="16"/>
      <c r="BK779" s="16"/>
      <c r="BL779" s="16"/>
      <c r="BM779" s="16"/>
      <c r="BN779" s="16"/>
      <c r="BO779" s="16"/>
      <c r="BP779" s="16"/>
      <c r="BQ779" s="16"/>
      <c r="BR779" s="16"/>
      <c r="BS779" s="16"/>
      <c r="BT779" s="16"/>
      <c r="BU779" s="16"/>
      <c r="BV779" s="16"/>
      <c r="BW779" s="16"/>
      <c r="BX779" s="16"/>
      <c r="BY779" s="16"/>
      <c r="BZ779" s="16"/>
      <c r="CA779" s="16"/>
      <c r="CB779" s="16"/>
      <c r="CC779" s="16"/>
      <c r="CD779" s="16"/>
      <c r="CE779" s="16"/>
      <c r="CF779" s="16"/>
      <c r="CG779" s="16"/>
      <c r="CH779" s="16"/>
    </row>
    <row r="780" spans="1:86">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Z780" s="18"/>
      <c r="AA780" s="18"/>
      <c r="AB780" s="18"/>
      <c r="AC780" s="18"/>
      <c r="AD780" s="18"/>
      <c r="AE780" s="18"/>
      <c r="AF780" s="18"/>
      <c r="AG780" s="18"/>
      <c r="AH780" s="18"/>
      <c r="AI780" s="18"/>
      <c r="AJ780" s="18"/>
      <c r="AK780" s="18"/>
      <c r="AL780" s="18"/>
      <c r="AM780" s="16"/>
      <c r="AN780" s="16"/>
      <c r="AO780" s="16"/>
      <c r="AP780" s="16"/>
      <c r="AQ780" s="16"/>
      <c r="AR780" s="16"/>
      <c r="AS780" s="16"/>
      <c r="AT780" s="16"/>
      <c r="AU780" s="16"/>
      <c r="AV780" s="16"/>
      <c r="AW780" s="16"/>
      <c r="AX780" s="16"/>
      <c r="AY780" s="16"/>
      <c r="AZ780" s="16"/>
      <c r="BA780" s="16"/>
      <c r="BB780" s="16"/>
      <c r="BC780" s="16"/>
      <c r="BD780" s="16"/>
      <c r="BE780" s="16"/>
      <c r="BF780" s="16"/>
      <c r="BG780" s="16"/>
      <c r="BH780" s="16"/>
      <c r="BI780" s="16"/>
      <c r="BJ780" s="16"/>
      <c r="BK780" s="16"/>
      <c r="BL780" s="16"/>
      <c r="BM780" s="16"/>
      <c r="BN780" s="16"/>
      <c r="BO780" s="16"/>
      <c r="BP780" s="16"/>
      <c r="BQ780" s="16"/>
      <c r="BR780" s="16"/>
      <c r="BS780" s="16"/>
      <c r="BT780" s="16"/>
      <c r="BU780" s="16"/>
      <c r="BV780" s="16"/>
      <c r="BW780" s="16"/>
      <c r="BX780" s="16"/>
      <c r="BY780" s="16"/>
      <c r="BZ780" s="16"/>
      <c r="CA780" s="16"/>
      <c r="CB780" s="16"/>
      <c r="CC780" s="16"/>
      <c r="CD780" s="16"/>
      <c r="CE780" s="16"/>
      <c r="CF780" s="16"/>
      <c r="CG780" s="16"/>
      <c r="CH780" s="16"/>
    </row>
    <row r="781" spans="1:86">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Z781" s="18"/>
      <c r="AA781" s="18"/>
      <c r="AB781" s="18"/>
      <c r="AC781" s="18"/>
      <c r="AD781" s="18"/>
      <c r="AE781" s="18"/>
      <c r="AF781" s="18"/>
      <c r="AG781" s="18"/>
      <c r="AH781" s="18"/>
      <c r="AI781" s="18"/>
      <c r="AJ781" s="18"/>
      <c r="AK781" s="18"/>
      <c r="AL781" s="18"/>
      <c r="AM781" s="16"/>
      <c r="AN781" s="16"/>
      <c r="AO781" s="16"/>
      <c r="AP781" s="16"/>
      <c r="AQ781" s="16"/>
      <c r="AR781" s="16"/>
      <c r="AS781" s="16"/>
      <c r="AT781" s="16"/>
      <c r="AU781" s="16"/>
      <c r="AV781" s="16"/>
      <c r="AW781" s="16"/>
      <c r="AX781" s="16"/>
      <c r="AY781" s="16"/>
      <c r="AZ781" s="16"/>
      <c r="BA781" s="16"/>
      <c r="BB781" s="16"/>
      <c r="BC781" s="16"/>
      <c r="BD781" s="16"/>
      <c r="BE781" s="16"/>
      <c r="BF781" s="16"/>
      <c r="BG781" s="16"/>
      <c r="BH781" s="16"/>
      <c r="BI781" s="16"/>
      <c r="BJ781" s="16"/>
      <c r="BK781" s="16"/>
      <c r="BL781" s="16"/>
      <c r="BM781" s="16"/>
      <c r="BN781" s="16"/>
      <c r="BO781" s="16"/>
      <c r="BP781" s="16"/>
      <c r="BQ781" s="16"/>
      <c r="BR781" s="16"/>
      <c r="BS781" s="16"/>
      <c r="BT781" s="16"/>
      <c r="BU781" s="16"/>
      <c r="BV781" s="16"/>
      <c r="BW781" s="16"/>
      <c r="BX781" s="16"/>
      <c r="BY781" s="16"/>
      <c r="BZ781" s="16"/>
      <c r="CA781" s="16"/>
      <c r="CB781" s="16"/>
      <c r="CC781" s="16"/>
      <c r="CD781" s="16"/>
      <c r="CE781" s="16"/>
      <c r="CF781" s="16"/>
      <c r="CG781" s="16"/>
      <c r="CH781" s="16"/>
    </row>
    <row r="782" spans="1:86">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Z782" s="18"/>
      <c r="AA782" s="18"/>
      <c r="AB782" s="18"/>
      <c r="AC782" s="18"/>
      <c r="AD782" s="18"/>
      <c r="AE782" s="18"/>
      <c r="AF782" s="18"/>
      <c r="AG782" s="18"/>
      <c r="AH782" s="18"/>
      <c r="AI782" s="18"/>
      <c r="AJ782" s="18"/>
      <c r="AK782" s="18"/>
      <c r="AL782" s="18"/>
      <c r="AM782" s="16"/>
      <c r="AN782" s="16"/>
      <c r="AO782" s="16"/>
      <c r="AP782" s="16"/>
      <c r="AQ782" s="16"/>
      <c r="AR782" s="16"/>
      <c r="AS782" s="16"/>
      <c r="AT782" s="16"/>
      <c r="AU782" s="16"/>
      <c r="AV782" s="16"/>
      <c r="AW782" s="16"/>
      <c r="AX782" s="16"/>
      <c r="AY782" s="16"/>
      <c r="AZ782" s="16"/>
      <c r="BA782" s="16"/>
      <c r="BB782" s="16"/>
      <c r="BC782" s="16"/>
      <c r="BD782" s="16"/>
      <c r="BE782" s="16"/>
      <c r="BF782" s="16"/>
      <c r="BG782" s="16"/>
      <c r="BH782" s="16"/>
      <c r="BI782" s="16"/>
      <c r="BJ782" s="16"/>
      <c r="BK782" s="16"/>
      <c r="BL782" s="16"/>
      <c r="BM782" s="16"/>
      <c r="BN782" s="16"/>
      <c r="BO782" s="16"/>
      <c r="BP782" s="16"/>
      <c r="BQ782" s="16"/>
      <c r="BR782" s="16"/>
      <c r="BS782" s="16"/>
      <c r="BT782" s="16"/>
      <c r="BU782" s="16"/>
      <c r="BV782" s="16"/>
      <c r="BW782" s="16"/>
      <c r="BX782" s="16"/>
      <c r="BY782" s="16"/>
      <c r="BZ782" s="16"/>
      <c r="CA782" s="16"/>
      <c r="CB782" s="16"/>
      <c r="CC782" s="16"/>
      <c r="CD782" s="16"/>
      <c r="CE782" s="16"/>
      <c r="CF782" s="16"/>
      <c r="CG782" s="16"/>
      <c r="CH782" s="16"/>
    </row>
    <row r="783" spans="1:86">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Z783" s="18"/>
      <c r="AA783" s="18"/>
      <c r="AB783" s="18"/>
      <c r="AC783" s="18"/>
      <c r="AD783" s="18"/>
      <c r="AE783" s="18"/>
      <c r="AF783" s="18"/>
      <c r="AG783" s="18"/>
      <c r="AH783" s="18"/>
      <c r="AI783" s="18"/>
      <c r="AJ783" s="18"/>
      <c r="AK783" s="18"/>
      <c r="AL783" s="18"/>
      <c r="AM783" s="16"/>
      <c r="AN783" s="16"/>
      <c r="AO783" s="16"/>
      <c r="AP783" s="16"/>
      <c r="AQ783" s="16"/>
      <c r="AR783" s="16"/>
      <c r="AS783" s="16"/>
      <c r="AT783" s="16"/>
      <c r="AU783" s="16"/>
      <c r="AV783" s="16"/>
      <c r="AW783" s="16"/>
      <c r="AX783" s="16"/>
      <c r="AY783" s="16"/>
      <c r="AZ783" s="16"/>
      <c r="BA783" s="16"/>
      <c r="BB783" s="16"/>
      <c r="BC783" s="16"/>
      <c r="BD783" s="16"/>
      <c r="BE783" s="16"/>
      <c r="BF783" s="16"/>
      <c r="BG783" s="16"/>
      <c r="BH783" s="16"/>
      <c r="BI783" s="16"/>
      <c r="BJ783" s="16"/>
      <c r="BK783" s="16"/>
      <c r="BL783" s="16"/>
      <c r="BM783" s="16"/>
      <c r="BN783" s="16"/>
      <c r="BO783" s="16"/>
      <c r="BP783" s="16"/>
      <c r="BQ783" s="16"/>
      <c r="BR783" s="16"/>
      <c r="BS783" s="16"/>
      <c r="BT783" s="16"/>
      <c r="BU783" s="16"/>
      <c r="BV783" s="16"/>
      <c r="BW783" s="16"/>
      <c r="BX783" s="16"/>
      <c r="BY783" s="16"/>
      <c r="BZ783" s="16"/>
      <c r="CA783" s="16"/>
      <c r="CB783" s="16"/>
      <c r="CC783" s="16"/>
      <c r="CD783" s="16"/>
      <c r="CE783" s="16"/>
      <c r="CF783" s="16"/>
      <c r="CG783" s="16"/>
      <c r="CH783" s="16"/>
    </row>
    <row r="784" spans="1:86">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Z784" s="18"/>
      <c r="AA784" s="18"/>
      <c r="AB784" s="18"/>
      <c r="AC784" s="18"/>
      <c r="AD784" s="18"/>
      <c r="AE784" s="18"/>
      <c r="AF784" s="18"/>
      <c r="AG784" s="18"/>
      <c r="AH784" s="18"/>
      <c r="AI784" s="18"/>
      <c r="AJ784" s="18"/>
      <c r="AK784" s="18"/>
      <c r="AL784" s="18"/>
      <c r="AM784" s="16"/>
      <c r="AN784" s="16"/>
      <c r="AO784" s="16"/>
      <c r="AP784" s="16"/>
      <c r="AQ784" s="16"/>
      <c r="AR784" s="16"/>
      <c r="AS784" s="16"/>
      <c r="AT784" s="16"/>
      <c r="AU784" s="16"/>
      <c r="AV784" s="16"/>
      <c r="AW784" s="16"/>
      <c r="AX784" s="16"/>
      <c r="AY784" s="16"/>
      <c r="AZ784" s="16"/>
      <c r="BA784" s="16"/>
      <c r="BB784" s="16"/>
      <c r="BC784" s="16"/>
      <c r="BD784" s="16"/>
      <c r="BE784" s="16"/>
      <c r="BF784" s="16"/>
      <c r="BG784" s="16"/>
      <c r="BH784" s="16"/>
      <c r="BI784" s="16"/>
      <c r="BJ784" s="16"/>
      <c r="BK784" s="16"/>
      <c r="BL784" s="16"/>
      <c r="BM784" s="16"/>
      <c r="BN784" s="16"/>
      <c r="BO784" s="16"/>
      <c r="BP784" s="16"/>
      <c r="BQ784" s="16"/>
      <c r="BR784" s="16"/>
      <c r="BS784" s="16"/>
      <c r="BT784" s="16"/>
      <c r="BU784" s="16"/>
      <c r="BV784" s="16"/>
      <c r="BW784" s="16"/>
      <c r="BX784" s="16"/>
      <c r="BY784" s="16"/>
      <c r="BZ784" s="16"/>
      <c r="CA784" s="16"/>
      <c r="CB784" s="16"/>
      <c r="CC784" s="16"/>
      <c r="CD784" s="16"/>
      <c r="CE784" s="16"/>
      <c r="CF784" s="16"/>
      <c r="CG784" s="16"/>
      <c r="CH784" s="16"/>
    </row>
    <row r="785" spans="1:86">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Z785" s="18"/>
      <c r="AA785" s="18"/>
      <c r="AB785" s="18"/>
      <c r="AC785" s="18"/>
      <c r="AD785" s="18"/>
      <c r="AE785" s="18"/>
      <c r="AF785" s="18"/>
      <c r="AG785" s="18"/>
      <c r="AH785" s="18"/>
      <c r="AI785" s="18"/>
      <c r="AJ785" s="18"/>
      <c r="AK785" s="18"/>
      <c r="AL785" s="18"/>
      <c r="AM785" s="16"/>
      <c r="AN785" s="16"/>
      <c r="AO785" s="16"/>
      <c r="AP785" s="16"/>
      <c r="AQ785" s="16"/>
      <c r="AR785" s="16"/>
      <c r="AS785" s="16"/>
      <c r="AT785" s="16"/>
      <c r="AU785" s="16"/>
      <c r="AV785" s="16"/>
      <c r="AW785" s="16"/>
      <c r="AX785" s="16"/>
      <c r="AY785" s="16"/>
      <c r="AZ785" s="16"/>
      <c r="BA785" s="16"/>
      <c r="BB785" s="16"/>
      <c r="BC785" s="16"/>
      <c r="BD785" s="16"/>
      <c r="BE785" s="16"/>
      <c r="BF785" s="16"/>
      <c r="BG785" s="16"/>
      <c r="BH785" s="16"/>
      <c r="BI785" s="16"/>
      <c r="BJ785" s="16"/>
      <c r="BK785" s="16"/>
      <c r="BL785" s="16"/>
      <c r="BM785" s="16"/>
      <c r="BN785" s="16"/>
      <c r="BO785" s="16"/>
      <c r="BP785" s="16"/>
      <c r="BQ785" s="16"/>
      <c r="BR785" s="16"/>
      <c r="BS785" s="16"/>
      <c r="BT785" s="16"/>
      <c r="BU785" s="16"/>
      <c r="BV785" s="16"/>
      <c r="BW785" s="16"/>
      <c r="BX785" s="16"/>
      <c r="BY785" s="16"/>
      <c r="BZ785" s="16"/>
      <c r="CA785" s="16"/>
      <c r="CB785" s="16"/>
      <c r="CC785" s="16"/>
      <c r="CD785" s="16"/>
      <c r="CE785" s="16"/>
      <c r="CF785" s="16"/>
      <c r="CG785" s="16"/>
      <c r="CH785" s="16"/>
    </row>
    <row r="786" spans="1: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Z786" s="18"/>
      <c r="AA786" s="18"/>
      <c r="AB786" s="18"/>
      <c r="AC786" s="18"/>
      <c r="AD786" s="18"/>
      <c r="AE786" s="18"/>
      <c r="AF786" s="18"/>
      <c r="AG786" s="18"/>
      <c r="AH786" s="18"/>
      <c r="AI786" s="18"/>
      <c r="AJ786" s="18"/>
      <c r="AK786" s="18"/>
      <c r="AL786" s="18"/>
      <c r="AM786" s="16"/>
      <c r="AN786" s="16"/>
      <c r="AO786" s="16"/>
      <c r="AP786" s="16"/>
      <c r="AQ786" s="16"/>
      <c r="AR786" s="16"/>
      <c r="AS786" s="16"/>
      <c r="AT786" s="16"/>
      <c r="AU786" s="16"/>
      <c r="AV786" s="16"/>
      <c r="AW786" s="16"/>
      <c r="AX786" s="16"/>
      <c r="AY786" s="16"/>
      <c r="AZ786" s="16"/>
      <c r="BA786" s="16"/>
      <c r="BB786" s="16"/>
      <c r="BC786" s="16"/>
      <c r="BD786" s="16"/>
      <c r="BE786" s="16"/>
      <c r="BF786" s="16"/>
      <c r="BG786" s="16"/>
      <c r="BH786" s="16"/>
      <c r="BI786" s="16"/>
      <c r="BJ786" s="16"/>
      <c r="BK786" s="16"/>
      <c r="BL786" s="16"/>
      <c r="BM786" s="16"/>
      <c r="BN786" s="16"/>
      <c r="BO786" s="16"/>
      <c r="BP786" s="16"/>
      <c r="BQ786" s="16"/>
      <c r="BR786" s="16"/>
      <c r="BS786" s="16"/>
      <c r="BT786" s="16"/>
      <c r="BU786" s="16"/>
      <c r="BV786" s="16"/>
      <c r="BW786" s="16"/>
      <c r="BX786" s="16"/>
      <c r="BY786" s="16"/>
      <c r="BZ786" s="16"/>
      <c r="CA786" s="16"/>
      <c r="CB786" s="16"/>
      <c r="CC786" s="16"/>
      <c r="CD786" s="16"/>
      <c r="CE786" s="16"/>
      <c r="CF786" s="16"/>
      <c r="CG786" s="16"/>
      <c r="CH786" s="16"/>
    </row>
    <row r="787" spans="1:86">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Z787" s="18"/>
      <c r="AA787" s="18"/>
      <c r="AB787" s="18"/>
      <c r="AC787" s="18"/>
      <c r="AD787" s="18"/>
      <c r="AE787" s="18"/>
      <c r="AF787" s="18"/>
      <c r="AG787" s="18"/>
      <c r="AH787" s="18"/>
      <c r="AI787" s="18"/>
      <c r="AJ787" s="18"/>
      <c r="AK787" s="18"/>
      <c r="AL787" s="18"/>
      <c r="AM787" s="16"/>
      <c r="AN787" s="16"/>
      <c r="AO787" s="16"/>
      <c r="AP787" s="16"/>
      <c r="AQ787" s="16"/>
      <c r="AR787" s="16"/>
      <c r="AS787" s="16"/>
      <c r="AT787" s="16"/>
      <c r="AU787" s="16"/>
      <c r="AV787" s="16"/>
      <c r="AW787" s="16"/>
      <c r="AX787" s="16"/>
      <c r="AY787" s="16"/>
      <c r="AZ787" s="16"/>
      <c r="BA787" s="16"/>
      <c r="BB787" s="16"/>
      <c r="BC787" s="16"/>
      <c r="BD787" s="16"/>
      <c r="BE787" s="16"/>
      <c r="BF787" s="16"/>
      <c r="BG787" s="16"/>
      <c r="BH787" s="16"/>
      <c r="BI787" s="16"/>
      <c r="BJ787" s="16"/>
      <c r="BK787" s="16"/>
      <c r="BL787" s="16"/>
      <c r="BM787" s="16"/>
      <c r="BN787" s="16"/>
      <c r="BO787" s="16"/>
      <c r="BP787" s="16"/>
      <c r="BQ787" s="16"/>
      <c r="BR787" s="16"/>
      <c r="BS787" s="16"/>
      <c r="BT787" s="16"/>
      <c r="BU787" s="16"/>
      <c r="BV787" s="16"/>
      <c r="BW787" s="16"/>
      <c r="BX787" s="16"/>
      <c r="BY787" s="16"/>
      <c r="BZ787" s="16"/>
      <c r="CA787" s="16"/>
      <c r="CB787" s="16"/>
      <c r="CC787" s="16"/>
      <c r="CD787" s="16"/>
      <c r="CE787" s="16"/>
      <c r="CF787" s="16"/>
      <c r="CG787" s="16"/>
      <c r="CH787" s="16"/>
    </row>
    <row r="788" spans="1:86">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Z788" s="18"/>
      <c r="AA788" s="18"/>
      <c r="AB788" s="18"/>
      <c r="AC788" s="18"/>
      <c r="AD788" s="18"/>
      <c r="AE788" s="18"/>
      <c r="AF788" s="18"/>
      <c r="AG788" s="18"/>
      <c r="AH788" s="18"/>
      <c r="AI788" s="18"/>
      <c r="AJ788" s="18"/>
      <c r="AK788" s="18"/>
      <c r="AL788" s="18"/>
      <c r="AM788" s="16"/>
      <c r="AN788" s="16"/>
      <c r="AO788" s="16"/>
      <c r="AP788" s="16"/>
      <c r="AQ788" s="16"/>
      <c r="AR788" s="16"/>
      <c r="AS788" s="16"/>
      <c r="AT788" s="16"/>
      <c r="AU788" s="16"/>
      <c r="AV788" s="16"/>
      <c r="AW788" s="16"/>
      <c r="AX788" s="16"/>
      <c r="AY788" s="16"/>
      <c r="AZ788" s="16"/>
      <c r="BA788" s="16"/>
      <c r="BB788" s="16"/>
      <c r="BC788" s="16"/>
      <c r="BD788" s="16"/>
      <c r="BE788" s="16"/>
      <c r="BF788" s="16"/>
      <c r="BG788" s="16"/>
      <c r="BH788" s="16"/>
      <c r="BI788" s="16"/>
      <c r="BJ788" s="16"/>
      <c r="BK788" s="16"/>
      <c r="BL788" s="16"/>
      <c r="BM788" s="16"/>
      <c r="BN788" s="16"/>
      <c r="BO788" s="16"/>
      <c r="BP788" s="16"/>
      <c r="BQ788" s="16"/>
      <c r="BR788" s="16"/>
      <c r="BS788" s="16"/>
      <c r="BT788" s="16"/>
      <c r="BU788" s="16"/>
      <c r="BV788" s="16"/>
      <c r="BW788" s="16"/>
      <c r="BX788" s="16"/>
      <c r="BY788" s="16"/>
      <c r="BZ788" s="16"/>
      <c r="CA788" s="16"/>
      <c r="CB788" s="16"/>
      <c r="CC788" s="16"/>
      <c r="CD788" s="16"/>
      <c r="CE788" s="16"/>
      <c r="CF788" s="16"/>
      <c r="CG788" s="16"/>
      <c r="CH788" s="16"/>
    </row>
    <row r="789" spans="1:86">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Z789" s="18"/>
      <c r="AA789" s="18"/>
      <c r="AB789" s="18"/>
      <c r="AC789" s="18"/>
      <c r="AD789" s="18"/>
      <c r="AE789" s="18"/>
      <c r="AF789" s="18"/>
      <c r="AG789" s="18"/>
      <c r="AH789" s="18"/>
      <c r="AI789" s="18"/>
      <c r="AJ789" s="18"/>
      <c r="AK789" s="18"/>
      <c r="AL789" s="18"/>
      <c r="AM789" s="16"/>
      <c r="AN789" s="16"/>
      <c r="AO789" s="16"/>
      <c r="AP789" s="16"/>
      <c r="AQ789" s="16"/>
      <c r="AR789" s="16"/>
      <c r="AS789" s="16"/>
      <c r="AT789" s="16"/>
      <c r="AU789" s="16"/>
      <c r="AV789" s="16"/>
      <c r="AW789" s="16"/>
      <c r="AX789" s="16"/>
      <c r="AY789" s="16"/>
      <c r="AZ789" s="16"/>
      <c r="BA789" s="16"/>
      <c r="BB789" s="16"/>
      <c r="BC789" s="16"/>
      <c r="BD789" s="16"/>
      <c r="BE789" s="16"/>
      <c r="BF789" s="16"/>
      <c r="BG789" s="16"/>
      <c r="BH789" s="16"/>
      <c r="BI789" s="16"/>
      <c r="BJ789" s="16"/>
      <c r="BK789" s="16"/>
      <c r="BL789" s="16"/>
      <c r="BM789" s="16"/>
      <c r="BN789" s="16"/>
      <c r="BO789" s="16"/>
      <c r="BP789" s="16"/>
      <c r="BQ789" s="16"/>
      <c r="BR789" s="16"/>
      <c r="BS789" s="16"/>
      <c r="BT789" s="16"/>
      <c r="BU789" s="16"/>
      <c r="BV789" s="16"/>
      <c r="BW789" s="16"/>
      <c r="BX789" s="16"/>
      <c r="BY789" s="16"/>
      <c r="BZ789" s="16"/>
      <c r="CA789" s="16"/>
      <c r="CB789" s="16"/>
      <c r="CC789" s="16"/>
      <c r="CD789" s="16"/>
      <c r="CE789" s="16"/>
      <c r="CF789" s="16"/>
      <c r="CG789" s="16"/>
      <c r="CH789" s="16"/>
    </row>
    <row r="790" spans="1:86">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Z790" s="18"/>
      <c r="AA790" s="18"/>
      <c r="AB790" s="18"/>
      <c r="AC790" s="18"/>
      <c r="AD790" s="18"/>
      <c r="AE790" s="18"/>
      <c r="AF790" s="18"/>
      <c r="AG790" s="18"/>
      <c r="AH790" s="18"/>
      <c r="AI790" s="18"/>
      <c r="AJ790" s="18"/>
      <c r="AK790" s="18"/>
      <c r="AL790" s="18"/>
      <c r="AM790" s="16"/>
      <c r="AN790" s="16"/>
      <c r="AO790" s="16"/>
      <c r="AP790" s="16"/>
      <c r="AQ790" s="16"/>
      <c r="AR790" s="16"/>
      <c r="AS790" s="16"/>
      <c r="AT790" s="16"/>
      <c r="AU790" s="16"/>
      <c r="AV790" s="16"/>
      <c r="AW790" s="16"/>
      <c r="AX790" s="16"/>
      <c r="AY790" s="16"/>
      <c r="AZ790" s="16"/>
      <c r="BA790" s="16"/>
      <c r="BB790" s="16"/>
      <c r="BC790" s="16"/>
      <c r="BD790" s="16"/>
      <c r="BE790" s="16"/>
      <c r="BF790" s="16"/>
      <c r="BG790" s="16"/>
      <c r="BH790" s="16"/>
      <c r="BI790" s="16"/>
      <c r="BJ790" s="16"/>
      <c r="BK790" s="16"/>
      <c r="BL790" s="16"/>
      <c r="BM790" s="16"/>
      <c r="BN790" s="16"/>
      <c r="BO790" s="16"/>
      <c r="BP790" s="16"/>
      <c r="BQ790" s="16"/>
      <c r="BR790" s="16"/>
      <c r="BS790" s="16"/>
      <c r="BT790" s="16"/>
      <c r="BU790" s="16"/>
      <c r="BV790" s="16"/>
      <c r="BW790" s="16"/>
      <c r="BX790" s="16"/>
      <c r="BY790" s="16"/>
      <c r="BZ790" s="16"/>
      <c r="CA790" s="16"/>
      <c r="CB790" s="16"/>
      <c r="CC790" s="16"/>
      <c r="CD790" s="16"/>
      <c r="CE790" s="16"/>
      <c r="CF790" s="16"/>
      <c r="CG790" s="16"/>
      <c r="CH790" s="16"/>
    </row>
    <row r="791" spans="1:86">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Z791" s="18"/>
      <c r="AA791" s="18"/>
      <c r="AB791" s="18"/>
      <c r="AC791" s="18"/>
      <c r="AD791" s="18"/>
      <c r="AE791" s="18"/>
      <c r="AF791" s="18"/>
      <c r="AG791" s="18"/>
      <c r="AH791" s="18"/>
      <c r="AI791" s="18"/>
      <c r="AJ791" s="18"/>
      <c r="AK791" s="18"/>
      <c r="AL791" s="18"/>
      <c r="AM791" s="16"/>
      <c r="AN791" s="16"/>
      <c r="AO791" s="16"/>
      <c r="AP791" s="16"/>
      <c r="AQ791" s="16"/>
      <c r="AR791" s="16"/>
      <c r="AS791" s="16"/>
      <c r="AT791" s="16"/>
      <c r="AU791" s="16"/>
      <c r="AV791" s="16"/>
      <c r="AW791" s="16"/>
      <c r="AX791" s="16"/>
      <c r="AY791" s="16"/>
      <c r="AZ791" s="16"/>
      <c r="BA791" s="16"/>
      <c r="BB791" s="16"/>
      <c r="BC791" s="16"/>
      <c r="BD791" s="16"/>
      <c r="BE791" s="16"/>
      <c r="BF791" s="16"/>
      <c r="BG791" s="16"/>
      <c r="BH791" s="16"/>
      <c r="BI791" s="16"/>
      <c r="BJ791" s="16"/>
      <c r="BK791" s="16"/>
      <c r="BL791" s="16"/>
      <c r="BM791" s="16"/>
      <c r="BN791" s="16"/>
      <c r="BO791" s="16"/>
      <c r="BP791" s="16"/>
      <c r="BQ791" s="16"/>
      <c r="BR791" s="16"/>
      <c r="BS791" s="16"/>
      <c r="BT791" s="16"/>
      <c r="BU791" s="16"/>
      <c r="BV791" s="16"/>
      <c r="BW791" s="16"/>
      <c r="BX791" s="16"/>
      <c r="BY791" s="16"/>
      <c r="BZ791" s="16"/>
      <c r="CA791" s="16"/>
      <c r="CB791" s="16"/>
      <c r="CC791" s="16"/>
      <c r="CD791" s="16"/>
      <c r="CE791" s="16"/>
      <c r="CF791" s="16"/>
      <c r="CG791" s="16"/>
      <c r="CH791" s="16"/>
    </row>
    <row r="792" spans="1:86">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Z792" s="18"/>
      <c r="AA792" s="18"/>
      <c r="AB792" s="18"/>
      <c r="AC792" s="18"/>
      <c r="AD792" s="18"/>
      <c r="AE792" s="18"/>
      <c r="AF792" s="18"/>
      <c r="AG792" s="18"/>
      <c r="AH792" s="18"/>
      <c r="AI792" s="18"/>
      <c r="AJ792" s="18"/>
      <c r="AK792" s="18"/>
      <c r="AL792" s="18"/>
      <c r="AM792" s="16"/>
      <c r="AN792" s="16"/>
      <c r="AO792" s="16"/>
      <c r="AP792" s="16"/>
      <c r="AQ792" s="16"/>
      <c r="AR792" s="16"/>
      <c r="AS792" s="16"/>
      <c r="AT792" s="16"/>
      <c r="AU792" s="16"/>
      <c r="AV792" s="16"/>
      <c r="AW792" s="16"/>
      <c r="AX792" s="16"/>
      <c r="AY792" s="16"/>
      <c r="AZ792" s="16"/>
      <c r="BA792" s="16"/>
      <c r="BB792" s="16"/>
      <c r="BC792" s="16"/>
      <c r="BD792" s="16"/>
      <c r="BE792" s="16"/>
      <c r="BF792" s="16"/>
      <c r="BG792" s="16"/>
      <c r="BH792" s="16"/>
      <c r="BI792" s="16"/>
      <c r="BJ792" s="16"/>
      <c r="BK792" s="16"/>
      <c r="BL792" s="16"/>
      <c r="BM792" s="16"/>
      <c r="BN792" s="16"/>
      <c r="BO792" s="16"/>
      <c r="BP792" s="16"/>
      <c r="BQ792" s="16"/>
      <c r="BR792" s="16"/>
      <c r="BS792" s="16"/>
      <c r="BT792" s="16"/>
      <c r="BU792" s="16"/>
      <c r="BV792" s="16"/>
      <c r="BW792" s="16"/>
      <c r="BX792" s="16"/>
      <c r="BY792" s="16"/>
      <c r="BZ792" s="16"/>
      <c r="CA792" s="16"/>
      <c r="CB792" s="16"/>
      <c r="CC792" s="16"/>
      <c r="CD792" s="16"/>
      <c r="CE792" s="16"/>
      <c r="CF792" s="16"/>
      <c r="CG792" s="16"/>
      <c r="CH792" s="16"/>
    </row>
    <row r="793" spans="1:86">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Z793" s="18"/>
      <c r="AA793" s="18"/>
      <c r="AB793" s="18"/>
      <c r="AC793" s="18"/>
      <c r="AD793" s="18"/>
      <c r="AE793" s="18"/>
      <c r="AF793" s="18"/>
      <c r="AG793" s="18"/>
      <c r="AH793" s="18"/>
      <c r="AI793" s="18"/>
      <c r="AJ793" s="18"/>
      <c r="AK793" s="18"/>
      <c r="AL793" s="18"/>
      <c r="AM793" s="16"/>
      <c r="AN793" s="16"/>
      <c r="AO793" s="16"/>
      <c r="AP793" s="16"/>
      <c r="AQ793" s="16"/>
      <c r="AR793" s="16"/>
      <c r="AS793" s="16"/>
      <c r="AT793" s="16"/>
      <c r="AU793" s="16"/>
      <c r="AV793" s="16"/>
      <c r="AW793" s="16"/>
      <c r="AX793" s="16"/>
      <c r="AY793" s="16"/>
      <c r="AZ793" s="16"/>
      <c r="BA793" s="16"/>
      <c r="BB793" s="16"/>
      <c r="BC793" s="16"/>
      <c r="BD793" s="16"/>
      <c r="BE793" s="16"/>
      <c r="BF793" s="16"/>
      <c r="BG793" s="16"/>
      <c r="BH793" s="16"/>
      <c r="BI793" s="16"/>
      <c r="BJ793" s="16"/>
      <c r="BK793" s="16"/>
      <c r="BL793" s="16"/>
      <c r="BM793" s="16"/>
      <c r="BN793" s="16"/>
      <c r="BO793" s="16"/>
      <c r="BP793" s="16"/>
      <c r="BQ793" s="16"/>
      <c r="BR793" s="16"/>
      <c r="BS793" s="16"/>
      <c r="BT793" s="16"/>
      <c r="BU793" s="16"/>
      <c r="BV793" s="16"/>
      <c r="BW793" s="16"/>
      <c r="BX793" s="16"/>
      <c r="BY793" s="16"/>
      <c r="BZ793" s="16"/>
      <c r="CA793" s="16"/>
      <c r="CB793" s="16"/>
      <c r="CC793" s="16"/>
      <c r="CD793" s="16"/>
      <c r="CE793" s="16"/>
      <c r="CF793" s="16"/>
      <c r="CG793" s="16"/>
      <c r="CH793" s="16"/>
    </row>
    <row r="794" spans="1:86">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Z794" s="18"/>
      <c r="AA794" s="18"/>
      <c r="AB794" s="18"/>
      <c r="AC794" s="18"/>
      <c r="AD794" s="18"/>
      <c r="AE794" s="18"/>
      <c r="AF794" s="18"/>
      <c r="AG794" s="18"/>
      <c r="AH794" s="18"/>
      <c r="AI794" s="18"/>
      <c r="AJ794" s="18"/>
      <c r="AK794" s="18"/>
      <c r="AL794" s="18"/>
      <c r="AM794" s="16"/>
      <c r="AN794" s="16"/>
      <c r="AO794" s="16"/>
      <c r="AP794" s="16"/>
      <c r="AQ794" s="16"/>
      <c r="AR794" s="16"/>
      <c r="AS794" s="16"/>
      <c r="AT794" s="16"/>
      <c r="AU794" s="16"/>
      <c r="AV794" s="16"/>
      <c r="AW794" s="16"/>
      <c r="AX794" s="16"/>
      <c r="AY794" s="16"/>
      <c r="AZ794" s="16"/>
      <c r="BA794" s="16"/>
      <c r="BB794" s="16"/>
      <c r="BC794" s="16"/>
      <c r="BD794" s="16"/>
      <c r="BE794" s="16"/>
      <c r="BF794" s="16"/>
      <c r="BG794" s="16"/>
      <c r="BH794" s="16"/>
      <c r="BI794" s="16"/>
      <c r="BJ794" s="16"/>
      <c r="BK794" s="16"/>
      <c r="BL794" s="16"/>
      <c r="BM794" s="16"/>
      <c r="BN794" s="16"/>
      <c r="BO794" s="16"/>
      <c r="BP794" s="16"/>
      <c r="BQ794" s="16"/>
      <c r="BR794" s="16"/>
      <c r="BS794" s="16"/>
      <c r="BT794" s="16"/>
      <c r="BU794" s="16"/>
      <c r="BV794" s="16"/>
      <c r="BW794" s="16"/>
      <c r="BX794" s="16"/>
      <c r="BY794" s="16"/>
      <c r="BZ794" s="16"/>
      <c r="CA794" s="16"/>
      <c r="CB794" s="16"/>
      <c r="CC794" s="16"/>
      <c r="CD794" s="16"/>
      <c r="CE794" s="16"/>
      <c r="CF794" s="16"/>
      <c r="CG794" s="16"/>
      <c r="CH794" s="16"/>
    </row>
    <row r="795" spans="1:86">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Z795" s="18"/>
      <c r="AA795" s="18"/>
      <c r="AB795" s="18"/>
      <c r="AC795" s="18"/>
      <c r="AD795" s="18"/>
      <c r="AE795" s="18"/>
      <c r="AF795" s="18"/>
      <c r="AG795" s="18"/>
      <c r="AH795" s="18"/>
      <c r="AI795" s="18"/>
      <c r="AJ795" s="18"/>
      <c r="AK795" s="18"/>
      <c r="AL795" s="18"/>
      <c r="AM795" s="16"/>
      <c r="AN795" s="16"/>
      <c r="AO795" s="16"/>
      <c r="AP795" s="16"/>
      <c r="AQ795" s="16"/>
      <c r="AR795" s="16"/>
      <c r="AS795" s="16"/>
      <c r="AT795" s="16"/>
      <c r="AU795" s="16"/>
      <c r="AV795" s="16"/>
      <c r="AW795" s="16"/>
      <c r="AX795" s="16"/>
      <c r="AY795" s="16"/>
      <c r="AZ795" s="16"/>
      <c r="BA795" s="16"/>
      <c r="BB795" s="16"/>
      <c r="BC795" s="16"/>
      <c r="BD795" s="16"/>
      <c r="BE795" s="16"/>
      <c r="BF795" s="16"/>
      <c r="BG795" s="16"/>
      <c r="BH795" s="16"/>
      <c r="BI795" s="16"/>
      <c r="BJ795" s="16"/>
      <c r="BK795" s="16"/>
      <c r="BL795" s="16"/>
      <c r="BM795" s="16"/>
      <c r="BN795" s="16"/>
      <c r="BO795" s="16"/>
      <c r="BP795" s="16"/>
      <c r="BQ795" s="16"/>
      <c r="BR795" s="16"/>
      <c r="BS795" s="16"/>
      <c r="BT795" s="16"/>
      <c r="BU795" s="16"/>
      <c r="BV795" s="16"/>
      <c r="BW795" s="16"/>
      <c r="BX795" s="16"/>
      <c r="BY795" s="16"/>
      <c r="BZ795" s="16"/>
      <c r="CA795" s="16"/>
      <c r="CB795" s="16"/>
      <c r="CC795" s="16"/>
      <c r="CD795" s="16"/>
      <c r="CE795" s="16"/>
      <c r="CF795" s="16"/>
      <c r="CG795" s="16"/>
      <c r="CH795" s="16"/>
    </row>
    <row r="796" spans="1:8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Z796" s="18"/>
      <c r="AA796" s="18"/>
      <c r="AB796" s="18"/>
      <c r="AC796" s="18"/>
      <c r="AD796" s="18"/>
      <c r="AE796" s="18"/>
      <c r="AF796" s="18"/>
      <c r="AG796" s="18"/>
      <c r="AH796" s="18"/>
      <c r="AI796" s="18"/>
      <c r="AJ796" s="18"/>
      <c r="AK796" s="18"/>
      <c r="AL796" s="18"/>
      <c r="AM796" s="16"/>
      <c r="AN796" s="16"/>
      <c r="AO796" s="16"/>
      <c r="AP796" s="16"/>
      <c r="AQ796" s="16"/>
      <c r="AR796" s="16"/>
      <c r="AS796" s="16"/>
      <c r="AT796" s="16"/>
      <c r="AU796" s="16"/>
      <c r="AV796" s="16"/>
      <c r="AW796" s="16"/>
      <c r="AX796" s="16"/>
      <c r="AY796" s="16"/>
      <c r="AZ796" s="16"/>
      <c r="BA796" s="16"/>
      <c r="BB796" s="16"/>
      <c r="BC796" s="16"/>
      <c r="BD796" s="16"/>
      <c r="BE796" s="16"/>
      <c r="BF796" s="16"/>
      <c r="BG796" s="16"/>
      <c r="BH796" s="16"/>
      <c r="BI796" s="16"/>
      <c r="BJ796" s="16"/>
      <c r="BK796" s="16"/>
      <c r="BL796" s="16"/>
      <c r="BM796" s="16"/>
      <c r="BN796" s="16"/>
      <c r="BO796" s="16"/>
      <c r="BP796" s="16"/>
      <c r="BQ796" s="16"/>
      <c r="BR796" s="16"/>
      <c r="BS796" s="16"/>
      <c r="BT796" s="16"/>
      <c r="BU796" s="16"/>
      <c r="BV796" s="16"/>
      <c r="BW796" s="16"/>
      <c r="BX796" s="16"/>
      <c r="BY796" s="16"/>
      <c r="BZ796" s="16"/>
      <c r="CA796" s="16"/>
      <c r="CB796" s="16"/>
      <c r="CC796" s="16"/>
      <c r="CD796" s="16"/>
      <c r="CE796" s="16"/>
      <c r="CF796" s="16"/>
      <c r="CG796" s="16"/>
      <c r="CH796" s="16"/>
    </row>
    <row r="797" spans="1:86">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Z797" s="18"/>
      <c r="AA797" s="18"/>
      <c r="AB797" s="18"/>
      <c r="AC797" s="18"/>
      <c r="AD797" s="18"/>
      <c r="AE797" s="18"/>
      <c r="AF797" s="18"/>
      <c r="AG797" s="18"/>
      <c r="AH797" s="18"/>
      <c r="AI797" s="18"/>
      <c r="AJ797" s="18"/>
      <c r="AK797" s="18"/>
      <c r="AL797" s="18"/>
      <c r="AM797" s="16"/>
      <c r="AN797" s="16"/>
      <c r="AO797" s="16"/>
      <c r="AP797" s="16"/>
      <c r="AQ797" s="16"/>
      <c r="AR797" s="16"/>
      <c r="AS797" s="16"/>
      <c r="AT797" s="16"/>
      <c r="AU797" s="16"/>
      <c r="AV797" s="16"/>
      <c r="AW797" s="16"/>
      <c r="AX797" s="16"/>
      <c r="AY797" s="16"/>
      <c r="AZ797" s="16"/>
      <c r="BA797" s="16"/>
      <c r="BB797" s="16"/>
      <c r="BC797" s="16"/>
      <c r="BD797" s="16"/>
      <c r="BE797" s="16"/>
      <c r="BF797" s="16"/>
      <c r="BG797" s="16"/>
      <c r="BH797" s="16"/>
      <c r="BI797" s="16"/>
      <c r="BJ797" s="16"/>
      <c r="BK797" s="16"/>
      <c r="BL797" s="16"/>
      <c r="BM797" s="16"/>
      <c r="BN797" s="16"/>
      <c r="BO797" s="16"/>
      <c r="BP797" s="16"/>
      <c r="BQ797" s="16"/>
      <c r="BR797" s="16"/>
      <c r="BS797" s="16"/>
      <c r="BT797" s="16"/>
      <c r="BU797" s="16"/>
      <c r="BV797" s="16"/>
      <c r="BW797" s="16"/>
      <c r="BX797" s="16"/>
      <c r="BY797" s="16"/>
      <c r="BZ797" s="16"/>
      <c r="CA797" s="16"/>
      <c r="CB797" s="16"/>
      <c r="CC797" s="16"/>
      <c r="CD797" s="16"/>
      <c r="CE797" s="16"/>
      <c r="CF797" s="16"/>
      <c r="CG797" s="16"/>
      <c r="CH797" s="16"/>
    </row>
    <row r="798" spans="1:86">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Z798" s="18"/>
      <c r="AA798" s="18"/>
      <c r="AB798" s="18"/>
      <c r="AC798" s="18"/>
      <c r="AD798" s="18"/>
      <c r="AE798" s="18"/>
      <c r="AF798" s="18"/>
      <c r="AG798" s="18"/>
      <c r="AH798" s="18"/>
      <c r="AI798" s="18"/>
      <c r="AJ798" s="18"/>
      <c r="AK798" s="18"/>
      <c r="AL798" s="18"/>
      <c r="AM798" s="16"/>
      <c r="AN798" s="16"/>
      <c r="AO798" s="16"/>
      <c r="AP798" s="16"/>
      <c r="AQ798" s="16"/>
      <c r="AR798" s="16"/>
      <c r="AS798" s="16"/>
      <c r="AT798" s="16"/>
      <c r="AU798" s="16"/>
      <c r="AV798" s="16"/>
      <c r="AW798" s="16"/>
      <c r="AX798" s="16"/>
      <c r="AY798" s="16"/>
      <c r="AZ798" s="16"/>
      <c r="BA798" s="16"/>
      <c r="BB798" s="16"/>
      <c r="BC798" s="16"/>
      <c r="BD798" s="16"/>
      <c r="BE798" s="16"/>
      <c r="BF798" s="16"/>
      <c r="BG798" s="16"/>
      <c r="BH798" s="16"/>
      <c r="BI798" s="16"/>
      <c r="BJ798" s="16"/>
      <c r="BK798" s="16"/>
      <c r="BL798" s="16"/>
      <c r="BM798" s="16"/>
      <c r="BN798" s="16"/>
      <c r="BO798" s="16"/>
      <c r="BP798" s="16"/>
      <c r="BQ798" s="16"/>
      <c r="BR798" s="16"/>
      <c r="BS798" s="16"/>
      <c r="BT798" s="16"/>
      <c r="BU798" s="16"/>
      <c r="BV798" s="16"/>
      <c r="BW798" s="16"/>
      <c r="BX798" s="16"/>
      <c r="BY798" s="16"/>
      <c r="BZ798" s="16"/>
      <c r="CA798" s="16"/>
      <c r="CB798" s="16"/>
      <c r="CC798" s="16"/>
      <c r="CD798" s="16"/>
      <c r="CE798" s="16"/>
      <c r="CF798" s="16"/>
      <c r="CG798" s="16"/>
      <c r="CH798" s="16"/>
    </row>
    <row r="799" spans="1:86">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Z799" s="18"/>
      <c r="AA799" s="18"/>
      <c r="AB799" s="18"/>
      <c r="AC799" s="18"/>
      <c r="AD799" s="18"/>
      <c r="AE799" s="18"/>
      <c r="AF799" s="18"/>
      <c r="AG799" s="18"/>
      <c r="AH799" s="18"/>
      <c r="AI799" s="18"/>
      <c r="AJ799" s="18"/>
      <c r="AK799" s="18"/>
      <c r="AL799" s="18"/>
      <c r="AM799" s="16"/>
      <c r="AN799" s="16"/>
      <c r="AO799" s="16"/>
      <c r="AP799" s="16"/>
      <c r="AQ799" s="16"/>
      <c r="AR799" s="16"/>
      <c r="AS799" s="16"/>
      <c r="AT799" s="16"/>
      <c r="AU799" s="16"/>
      <c r="AV799" s="16"/>
      <c r="AW799" s="16"/>
      <c r="AX799" s="16"/>
      <c r="AY799" s="16"/>
      <c r="AZ799" s="16"/>
      <c r="BA799" s="16"/>
      <c r="BB799" s="16"/>
      <c r="BC799" s="16"/>
      <c r="BD799" s="16"/>
      <c r="BE799" s="16"/>
      <c r="BF799" s="16"/>
      <c r="BG799" s="16"/>
      <c r="BH799" s="16"/>
      <c r="BI799" s="16"/>
      <c r="BJ799" s="16"/>
      <c r="BK799" s="16"/>
      <c r="BL799" s="16"/>
      <c r="BM799" s="16"/>
      <c r="BN799" s="16"/>
      <c r="BO799" s="16"/>
      <c r="BP799" s="16"/>
      <c r="BQ799" s="16"/>
      <c r="BR799" s="16"/>
      <c r="BS799" s="16"/>
      <c r="BT799" s="16"/>
      <c r="BU799" s="16"/>
      <c r="BV799" s="16"/>
      <c r="BW799" s="16"/>
      <c r="BX799" s="16"/>
      <c r="BY799" s="16"/>
      <c r="BZ799" s="16"/>
      <c r="CA799" s="16"/>
      <c r="CB799" s="16"/>
      <c r="CC799" s="16"/>
      <c r="CD799" s="16"/>
      <c r="CE799" s="16"/>
      <c r="CF799" s="16"/>
      <c r="CG799" s="16"/>
      <c r="CH799" s="16"/>
    </row>
    <row r="800" spans="1:86">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Z800" s="18"/>
      <c r="AA800" s="18"/>
      <c r="AB800" s="18"/>
      <c r="AC800" s="18"/>
      <c r="AD800" s="18"/>
      <c r="AE800" s="18"/>
      <c r="AF800" s="18"/>
      <c r="AG800" s="18"/>
      <c r="AH800" s="18"/>
      <c r="AI800" s="18"/>
      <c r="AJ800" s="18"/>
      <c r="AK800" s="18"/>
      <c r="AL800" s="18"/>
      <c r="AM800" s="16"/>
      <c r="AN800" s="16"/>
      <c r="AO800" s="16"/>
      <c r="AP800" s="16"/>
      <c r="AQ800" s="16"/>
      <c r="AR800" s="16"/>
      <c r="AS800" s="16"/>
      <c r="AT800" s="16"/>
      <c r="AU800" s="16"/>
      <c r="AV800" s="16"/>
      <c r="AW800" s="16"/>
      <c r="AX800" s="16"/>
      <c r="AY800" s="16"/>
      <c r="AZ800" s="16"/>
      <c r="BA800" s="16"/>
      <c r="BB800" s="16"/>
      <c r="BC800" s="16"/>
      <c r="BD800" s="16"/>
      <c r="BE800" s="16"/>
      <c r="BF800" s="16"/>
      <c r="BG800" s="16"/>
      <c r="BH800" s="16"/>
      <c r="BI800" s="16"/>
      <c r="BJ800" s="16"/>
      <c r="BK800" s="16"/>
      <c r="BL800" s="16"/>
      <c r="BM800" s="16"/>
      <c r="BN800" s="16"/>
      <c r="BO800" s="16"/>
      <c r="BP800" s="16"/>
      <c r="BQ800" s="16"/>
      <c r="BR800" s="16"/>
      <c r="BS800" s="16"/>
      <c r="BT800" s="16"/>
      <c r="BU800" s="16"/>
      <c r="BV800" s="16"/>
      <c r="BW800" s="16"/>
      <c r="BX800" s="16"/>
      <c r="BY800" s="16"/>
      <c r="BZ800" s="16"/>
      <c r="CA800" s="16"/>
      <c r="CB800" s="16"/>
      <c r="CC800" s="16"/>
      <c r="CD800" s="16"/>
      <c r="CE800" s="16"/>
      <c r="CF800" s="16"/>
      <c r="CG800" s="16"/>
      <c r="CH800" s="16"/>
    </row>
    <row r="801" spans="1:86">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Z801" s="18"/>
      <c r="AA801" s="18"/>
      <c r="AB801" s="18"/>
      <c r="AC801" s="18"/>
      <c r="AD801" s="18"/>
      <c r="AE801" s="18"/>
      <c r="AF801" s="18"/>
      <c r="AG801" s="18"/>
      <c r="AH801" s="18"/>
      <c r="AI801" s="18"/>
      <c r="AJ801" s="18"/>
      <c r="AK801" s="18"/>
      <c r="AL801" s="18"/>
      <c r="AM801" s="16"/>
      <c r="AN801" s="16"/>
      <c r="AO801" s="16"/>
      <c r="AP801" s="16"/>
      <c r="AQ801" s="16"/>
      <c r="AR801" s="16"/>
      <c r="AS801" s="16"/>
      <c r="AT801" s="16"/>
      <c r="AU801" s="16"/>
      <c r="AV801" s="16"/>
      <c r="AW801" s="16"/>
      <c r="AX801" s="16"/>
      <c r="AY801" s="16"/>
      <c r="AZ801" s="16"/>
      <c r="BA801" s="16"/>
      <c r="BB801" s="16"/>
      <c r="BC801" s="16"/>
      <c r="BD801" s="16"/>
      <c r="BE801" s="16"/>
      <c r="BF801" s="16"/>
      <c r="BG801" s="16"/>
      <c r="BH801" s="16"/>
      <c r="BI801" s="16"/>
      <c r="BJ801" s="16"/>
      <c r="BK801" s="16"/>
      <c r="BL801" s="16"/>
      <c r="BM801" s="16"/>
      <c r="BN801" s="16"/>
      <c r="BO801" s="16"/>
      <c r="BP801" s="16"/>
      <c r="BQ801" s="16"/>
      <c r="BR801" s="16"/>
      <c r="BS801" s="16"/>
      <c r="BT801" s="16"/>
      <c r="BU801" s="16"/>
      <c r="BV801" s="16"/>
      <c r="BW801" s="16"/>
      <c r="BX801" s="16"/>
      <c r="BY801" s="16"/>
      <c r="BZ801" s="16"/>
      <c r="CA801" s="16"/>
      <c r="CB801" s="16"/>
      <c r="CC801" s="16"/>
      <c r="CD801" s="16"/>
      <c r="CE801" s="16"/>
      <c r="CF801" s="16"/>
      <c r="CG801" s="16"/>
      <c r="CH801" s="16"/>
    </row>
    <row r="802" spans="1:86">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Z802" s="18"/>
      <c r="AA802" s="18"/>
      <c r="AB802" s="18"/>
      <c r="AC802" s="18"/>
      <c r="AD802" s="18"/>
      <c r="AE802" s="18"/>
      <c r="AF802" s="18"/>
      <c r="AG802" s="18"/>
      <c r="AH802" s="18"/>
      <c r="AI802" s="18"/>
      <c r="AJ802" s="18"/>
      <c r="AK802" s="18"/>
      <c r="AL802" s="18"/>
      <c r="AM802" s="16"/>
      <c r="AN802" s="16"/>
      <c r="AO802" s="16"/>
      <c r="AP802" s="16"/>
      <c r="AQ802" s="16"/>
      <c r="AR802" s="16"/>
      <c r="AS802" s="16"/>
      <c r="AT802" s="16"/>
      <c r="AU802" s="16"/>
      <c r="AV802" s="16"/>
      <c r="AW802" s="16"/>
      <c r="AX802" s="16"/>
      <c r="AY802" s="16"/>
      <c r="AZ802" s="16"/>
      <c r="BA802" s="16"/>
      <c r="BB802" s="16"/>
      <c r="BC802" s="16"/>
      <c r="BD802" s="16"/>
      <c r="BE802" s="16"/>
      <c r="BF802" s="16"/>
      <c r="BG802" s="16"/>
      <c r="BH802" s="16"/>
      <c r="BI802" s="16"/>
      <c r="BJ802" s="16"/>
      <c r="BK802" s="16"/>
      <c r="BL802" s="16"/>
      <c r="BM802" s="16"/>
      <c r="BN802" s="16"/>
      <c r="BO802" s="16"/>
      <c r="BP802" s="16"/>
      <c r="BQ802" s="16"/>
      <c r="BR802" s="16"/>
      <c r="BS802" s="16"/>
      <c r="BT802" s="16"/>
      <c r="BU802" s="16"/>
      <c r="BV802" s="16"/>
      <c r="BW802" s="16"/>
      <c r="BX802" s="16"/>
      <c r="BY802" s="16"/>
      <c r="BZ802" s="16"/>
      <c r="CA802" s="16"/>
      <c r="CB802" s="16"/>
      <c r="CC802" s="16"/>
      <c r="CD802" s="16"/>
      <c r="CE802" s="16"/>
      <c r="CF802" s="16"/>
      <c r="CG802" s="16"/>
      <c r="CH802" s="16"/>
    </row>
    <row r="803" spans="1:86">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Z803" s="18"/>
      <c r="AA803" s="18"/>
      <c r="AB803" s="18"/>
      <c r="AC803" s="18"/>
      <c r="AD803" s="18"/>
      <c r="AE803" s="18"/>
      <c r="AF803" s="18"/>
      <c r="AG803" s="18"/>
      <c r="AH803" s="18"/>
      <c r="AI803" s="18"/>
      <c r="AJ803" s="18"/>
      <c r="AK803" s="18"/>
      <c r="AL803" s="18"/>
      <c r="AM803" s="16"/>
      <c r="AN803" s="16"/>
      <c r="AO803" s="16"/>
      <c r="AP803" s="16"/>
      <c r="AQ803" s="16"/>
      <c r="AR803" s="16"/>
      <c r="AS803" s="16"/>
      <c r="AT803" s="16"/>
      <c r="AU803" s="16"/>
      <c r="AV803" s="16"/>
      <c r="AW803" s="16"/>
      <c r="AX803" s="16"/>
      <c r="AY803" s="16"/>
      <c r="AZ803" s="16"/>
      <c r="BA803" s="16"/>
      <c r="BB803" s="16"/>
      <c r="BC803" s="16"/>
      <c r="BD803" s="16"/>
      <c r="BE803" s="16"/>
      <c r="BF803" s="16"/>
      <c r="BG803" s="16"/>
      <c r="BH803" s="16"/>
      <c r="BI803" s="16"/>
      <c r="BJ803" s="16"/>
      <c r="BK803" s="16"/>
      <c r="BL803" s="16"/>
      <c r="BM803" s="16"/>
      <c r="BN803" s="16"/>
      <c r="BO803" s="16"/>
      <c r="BP803" s="16"/>
      <c r="BQ803" s="16"/>
      <c r="BR803" s="16"/>
      <c r="BS803" s="16"/>
      <c r="BT803" s="16"/>
      <c r="BU803" s="16"/>
      <c r="BV803" s="16"/>
      <c r="BW803" s="16"/>
      <c r="BX803" s="16"/>
      <c r="BY803" s="16"/>
      <c r="BZ803" s="16"/>
      <c r="CA803" s="16"/>
      <c r="CB803" s="16"/>
      <c r="CC803" s="16"/>
      <c r="CD803" s="16"/>
      <c r="CE803" s="16"/>
      <c r="CF803" s="16"/>
      <c r="CG803" s="16"/>
      <c r="CH803" s="16"/>
    </row>
    <row r="804" spans="1:86">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Z804" s="18"/>
      <c r="AA804" s="18"/>
      <c r="AB804" s="18"/>
      <c r="AC804" s="18"/>
      <c r="AD804" s="18"/>
      <c r="AE804" s="18"/>
      <c r="AF804" s="18"/>
      <c r="AG804" s="18"/>
      <c r="AH804" s="18"/>
      <c r="AI804" s="18"/>
      <c r="AJ804" s="18"/>
      <c r="AK804" s="18"/>
      <c r="AL804" s="18"/>
      <c r="AM804" s="16"/>
      <c r="AN804" s="16"/>
      <c r="AO804" s="16"/>
      <c r="AP804" s="16"/>
      <c r="AQ804" s="16"/>
      <c r="AR804" s="16"/>
      <c r="AS804" s="16"/>
      <c r="AT804" s="16"/>
      <c r="AU804" s="16"/>
      <c r="AV804" s="16"/>
      <c r="AW804" s="16"/>
      <c r="AX804" s="16"/>
      <c r="AY804" s="16"/>
      <c r="AZ804" s="16"/>
      <c r="BA804" s="16"/>
      <c r="BB804" s="16"/>
      <c r="BC804" s="16"/>
      <c r="BD804" s="16"/>
      <c r="BE804" s="16"/>
      <c r="BF804" s="16"/>
      <c r="BG804" s="16"/>
      <c r="BH804" s="16"/>
      <c r="BI804" s="16"/>
      <c r="BJ804" s="16"/>
      <c r="BK804" s="16"/>
      <c r="BL804" s="16"/>
      <c r="BM804" s="16"/>
      <c r="BN804" s="16"/>
      <c r="BO804" s="16"/>
      <c r="BP804" s="16"/>
      <c r="BQ804" s="16"/>
      <c r="BR804" s="16"/>
      <c r="BS804" s="16"/>
      <c r="BT804" s="16"/>
      <c r="BU804" s="16"/>
      <c r="BV804" s="16"/>
      <c r="BW804" s="16"/>
      <c r="BX804" s="16"/>
      <c r="BY804" s="16"/>
      <c r="BZ804" s="16"/>
      <c r="CA804" s="16"/>
      <c r="CB804" s="16"/>
      <c r="CC804" s="16"/>
      <c r="CD804" s="16"/>
      <c r="CE804" s="16"/>
      <c r="CF804" s="16"/>
      <c r="CG804" s="16"/>
      <c r="CH804" s="16"/>
    </row>
    <row r="805" spans="1:86">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Z805" s="18"/>
      <c r="AA805" s="18"/>
      <c r="AB805" s="18"/>
      <c r="AC805" s="18"/>
      <c r="AD805" s="18"/>
      <c r="AE805" s="18"/>
      <c r="AF805" s="18"/>
      <c r="AG805" s="18"/>
      <c r="AH805" s="18"/>
      <c r="AI805" s="18"/>
      <c r="AJ805" s="18"/>
      <c r="AK805" s="18"/>
      <c r="AL805" s="18"/>
      <c r="AM805" s="16"/>
      <c r="AN805" s="16"/>
      <c r="AO805" s="16"/>
      <c r="AP805" s="16"/>
      <c r="AQ805" s="16"/>
      <c r="AR805" s="16"/>
      <c r="AS805" s="16"/>
      <c r="AT805" s="16"/>
      <c r="AU805" s="16"/>
      <c r="AV805" s="16"/>
      <c r="AW805" s="16"/>
      <c r="AX805" s="16"/>
      <c r="AY805" s="16"/>
      <c r="AZ805" s="16"/>
      <c r="BA805" s="16"/>
      <c r="BB805" s="16"/>
      <c r="BC805" s="16"/>
      <c r="BD805" s="16"/>
      <c r="BE805" s="16"/>
      <c r="BF805" s="16"/>
      <c r="BG805" s="16"/>
      <c r="BH805" s="16"/>
      <c r="BI805" s="16"/>
      <c r="BJ805" s="16"/>
      <c r="BK805" s="16"/>
      <c r="BL805" s="16"/>
      <c r="BM805" s="16"/>
      <c r="BN805" s="16"/>
      <c r="BO805" s="16"/>
      <c r="BP805" s="16"/>
      <c r="BQ805" s="16"/>
      <c r="BR805" s="16"/>
      <c r="BS805" s="16"/>
      <c r="BT805" s="16"/>
      <c r="BU805" s="16"/>
      <c r="BV805" s="16"/>
      <c r="BW805" s="16"/>
      <c r="BX805" s="16"/>
      <c r="BY805" s="16"/>
      <c r="BZ805" s="16"/>
      <c r="CA805" s="16"/>
      <c r="CB805" s="16"/>
      <c r="CC805" s="16"/>
      <c r="CD805" s="16"/>
      <c r="CE805" s="16"/>
      <c r="CF805" s="16"/>
      <c r="CG805" s="16"/>
      <c r="CH805" s="16"/>
    </row>
    <row r="806" spans="1:8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Z806" s="18"/>
      <c r="AA806" s="18"/>
      <c r="AB806" s="18"/>
      <c r="AC806" s="18"/>
      <c r="AD806" s="18"/>
      <c r="AE806" s="18"/>
      <c r="AF806" s="18"/>
      <c r="AG806" s="18"/>
      <c r="AH806" s="18"/>
      <c r="AI806" s="18"/>
      <c r="AJ806" s="18"/>
      <c r="AK806" s="18"/>
      <c r="AL806" s="18"/>
      <c r="AM806" s="16"/>
      <c r="AN806" s="16"/>
      <c r="AO806" s="16"/>
      <c r="AP806" s="16"/>
      <c r="AQ806" s="16"/>
      <c r="AR806" s="16"/>
      <c r="AS806" s="16"/>
      <c r="AT806" s="16"/>
      <c r="AU806" s="16"/>
      <c r="AV806" s="16"/>
      <c r="AW806" s="16"/>
      <c r="AX806" s="16"/>
      <c r="AY806" s="16"/>
      <c r="AZ806" s="16"/>
      <c r="BA806" s="16"/>
      <c r="BB806" s="16"/>
      <c r="BC806" s="16"/>
      <c r="BD806" s="16"/>
      <c r="BE806" s="16"/>
      <c r="BF806" s="16"/>
      <c r="BG806" s="16"/>
      <c r="BH806" s="16"/>
      <c r="BI806" s="16"/>
      <c r="BJ806" s="16"/>
      <c r="BK806" s="16"/>
      <c r="BL806" s="16"/>
      <c r="BM806" s="16"/>
      <c r="BN806" s="16"/>
      <c r="BO806" s="16"/>
      <c r="BP806" s="16"/>
      <c r="BQ806" s="16"/>
      <c r="BR806" s="16"/>
      <c r="BS806" s="16"/>
      <c r="BT806" s="16"/>
      <c r="BU806" s="16"/>
      <c r="BV806" s="16"/>
      <c r="BW806" s="16"/>
      <c r="BX806" s="16"/>
      <c r="BY806" s="16"/>
      <c r="BZ806" s="16"/>
      <c r="CA806" s="16"/>
      <c r="CB806" s="16"/>
      <c r="CC806" s="16"/>
      <c r="CD806" s="16"/>
      <c r="CE806" s="16"/>
      <c r="CF806" s="16"/>
      <c r="CG806" s="16"/>
      <c r="CH806" s="16"/>
    </row>
    <row r="807" spans="1:86">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Z807" s="18"/>
      <c r="AA807" s="18"/>
      <c r="AB807" s="18"/>
      <c r="AC807" s="18"/>
      <c r="AD807" s="18"/>
      <c r="AE807" s="18"/>
      <c r="AF807" s="18"/>
      <c r="AG807" s="18"/>
      <c r="AH807" s="18"/>
      <c r="AI807" s="18"/>
      <c r="AJ807" s="18"/>
      <c r="AK807" s="18"/>
      <c r="AL807" s="18"/>
      <c r="AM807" s="16"/>
      <c r="AN807" s="16"/>
      <c r="AO807" s="16"/>
      <c r="AP807" s="16"/>
      <c r="AQ807" s="16"/>
      <c r="AR807" s="16"/>
      <c r="AS807" s="16"/>
      <c r="AT807" s="16"/>
      <c r="AU807" s="16"/>
      <c r="AV807" s="16"/>
      <c r="AW807" s="16"/>
      <c r="AX807" s="16"/>
      <c r="AY807" s="16"/>
      <c r="AZ807" s="16"/>
      <c r="BA807" s="16"/>
      <c r="BB807" s="16"/>
      <c r="BC807" s="16"/>
      <c r="BD807" s="16"/>
      <c r="BE807" s="16"/>
      <c r="BF807" s="16"/>
      <c r="BG807" s="16"/>
      <c r="BH807" s="16"/>
      <c r="BI807" s="16"/>
      <c r="BJ807" s="16"/>
      <c r="BK807" s="16"/>
      <c r="BL807" s="16"/>
      <c r="BM807" s="16"/>
      <c r="BN807" s="16"/>
      <c r="BO807" s="16"/>
      <c r="BP807" s="16"/>
      <c r="BQ807" s="16"/>
      <c r="BR807" s="16"/>
      <c r="BS807" s="16"/>
      <c r="BT807" s="16"/>
      <c r="BU807" s="16"/>
      <c r="BV807" s="16"/>
      <c r="BW807" s="16"/>
      <c r="BX807" s="16"/>
      <c r="BY807" s="16"/>
      <c r="BZ807" s="16"/>
      <c r="CA807" s="16"/>
      <c r="CB807" s="16"/>
      <c r="CC807" s="16"/>
      <c r="CD807" s="16"/>
      <c r="CE807" s="16"/>
      <c r="CF807" s="16"/>
      <c r="CG807" s="16"/>
      <c r="CH807" s="16"/>
    </row>
    <row r="808" spans="1:86">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Z808" s="18"/>
      <c r="AA808" s="18"/>
      <c r="AB808" s="18"/>
      <c r="AC808" s="18"/>
      <c r="AD808" s="18"/>
      <c r="AE808" s="18"/>
      <c r="AF808" s="18"/>
      <c r="AG808" s="18"/>
      <c r="AH808" s="18"/>
      <c r="AI808" s="18"/>
      <c r="AJ808" s="18"/>
      <c r="AK808" s="18"/>
      <c r="AL808" s="18"/>
      <c r="AM808" s="16"/>
      <c r="AN808" s="16"/>
      <c r="AO808" s="16"/>
      <c r="AP808" s="16"/>
      <c r="AQ808" s="16"/>
      <c r="AR808" s="16"/>
      <c r="AS808" s="16"/>
      <c r="AT808" s="16"/>
      <c r="AU808" s="16"/>
      <c r="AV808" s="16"/>
      <c r="AW808" s="16"/>
      <c r="AX808" s="16"/>
      <c r="AY808" s="16"/>
      <c r="AZ808" s="16"/>
      <c r="BA808" s="16"/>
      <c r="BB808" s="16"/>
      <c r="BC808" s="16"/>
      <c r="BD808" s="16"/>
      <c r="BE808" s="16"/>
      <c r="BF808" s="16"/>
      <c r="BG808" s="16"/>
      <c r="BH808" s="16"/>
      <c r="BI808" s="16"/>
      <c r="BJ808" s="16"/>
      <c r="BK808" s="16"/>
      <c r="BL808" s="16"/>
      <c r="BM808" s="16"/>
      <c r="BN808" s="16"/>
      <c r="BO808" s="16"/>
      <c r="BP808" s="16"/>
      <c r="BQ808" s="16"/>
      <c r="BR808" s="16"/>
      <c r="BS808" s="16"/>
      <c r="BT808" s="16"/>
      <c r="BU808" s="16"/>
      <c r="BV808" s="16"/>
      <c r="BW808" s="16"/>
      <c r="BX808" s="16"/>
      <c r="BY808" s="16"/>
      <c r="BZ808" s="16"/>
      <c r="CA808" s="16"/>
      <c r="CB808" s="16"/>
      <c r="CC808" s="16"/>
      <c r="CD808" s="16"/>
      <c r="CE808" s="16"/>
      <c r="CF808" s="16"/>
      <c r="CG808" s="16"/>
      <c r="CH808" s="16"/>
    </row>
    <row r="809" spans="1:86">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Z809" s="18"/>
      <c r="AA809" s="18"/>
      <c r="AB809" s="18"/>
      <c r="AC809" s="18"/>
      <c r="AD809" s="18"/>
      <c r="AE809" s="18"/>
      <c r="AF809" s="18"/>
      <c r="AG809" s="18"/>
      <c r="AH809" s="18"/>
      <c r="AI809" s="18"/>
      <c r="AJ809" s="18"/>
      <c r="AK809" s="18"/>
      <c r="AL809" s="18"/>
      <c r="AM809" s="16"/>
      <c r="AN809" s="16"/>
      <c r="AO809" s="16"/>
      <c r="AP809" s="16"/>
      <c r="AQ809" s="16"/>
      <c r="AR809" s="16"/>
      <c r="AS809" s="16"/>
      <c r="AT809" s="16"/>
      <c r="AU809" s="16"/>
      <c r="AV809" s="16"/>
      <c r="AW809" s="16"/>
      <c r="AX809" s="16"/>
      <c r="AY809" s="16"/>
      <c r="AZ809" s="16"/>
      <c r="BA809" s="16"/>
      <c r="BB809" s="16"/>
      <c r="BC809" s="16"/>
      <c r="BD809" s="16"/>
      <c r="BE809" s="16"/>
      <c r="BF809" s="16"/>
      <c r="BG809" s="16"/>
      <c r="BH809" s="16"/>
      <c r="BI809" s="16"/>
      <c r="BJ809" s="16"/>
      <c r="BK809" s="16"/>
      <c r="BL809" s="16"/>
      <c r="BM809" s="16"/>
      <c r="BN809" s="16"/>
      <c r="BO809" s="16"/>
      <c r="BP809" s="16"/>
      <c r="BQ809" s="16"/>
      <c r="BR809" s="16"/>
      <c r="BS809" s="16"/>
      <c r="BT809" s="16"/>
      <c r="BU809" s="16"/>
      <c r="BV809" s="16"/>
      <c r="BW809" s="16"/>
      <c r="BX809" s="16"/>
      <c r="BY809" s="16"/>
      <c r="BZ809" s="16"/>
      <c r="CA809" s="16"/>
      <c r="CB809" s="16"/>
      <c r="CC809" s="16"/>
      <c r="CD809" s="16"/>
      <c r="CE809" s="16"/>
      <c r="CF809" s="16"/>
      <c r="CG809" s="16"/>
      <c r="CH809" s="16"/>
    </row>
    <row r="810" spans="1:86">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Z810" s="18"/>
      <c r="AA810" s="18"/>
      <c r="AB810" s="18"/>
      <c r="AC810" s="18"/>
      <c r="AD810" s="18"/>
      <c r="AE810" s="18"/>
      <c r="AF810" s="18"/>
      <c r="AG810" s="18"/>
      <c r="AH810" s="18"/>
      <c r="AI810" s="18"/>
      <c r="AJ810" s="18"/>
      <c r="AK810" s="18"/>
      <c r="AL810" s="18"/>
      <c r="AM810" s="16"/>
      <c r="AN810" s="16"/>
      <c r="AO810" s="16"/>
      <c r="AP810" s="16"/>
      <c r="AQ810" s="16"/>
      <c r="AR810" s="16"/>
      <c r="AS810" s="16"/>
      <c r="AT810" s="16"/>
      <c r="AU810" s="16"/>
      <c r="AV810" s="16"/>
      <c r="AW810" s="16"/>
      <c r="AX810" s="16"/>
      <c r="AY810" s="16"/>
      <c r="AZ810" s="16"/>
      <c r="BA810" s="16"/>
      <c r="BB810" s="16"/>
      <c r="BC810" s="16"/>
      <c r="BD810" s="16"/>
      <c r="BE810" s="16"/>
      <c r="BF810" s="16"/>
      <c r="BG810" s="16"/>
      <c r="BH810" s="16"/>
      <c r="BI810" s="16"/>
      <c r="BJ810" s="16"/>
      <c r="BK810" s="16"/>
      <c r="BL810" s="16"/>
      <c r="BM810" s="16"/>
      <c r="BN810" s="16"/>
      <c r="BO810" s="16"/>
      <c r="BP810" s="16"/>
      <c r="BQ810" s="16"/>
      <c r="BR810" s="16"/>
      <c r="BS810" s="16"/>
      <c r="BT810" s="16"/>
      <c r="BU810" s="16"/>
      <c r="BV810" s="16"/>
      <c r="BW810" s="16"/>
      <c r="BX810" s="16"/>
      <c r="BY810" s="16"/>
      <c r="BZ810" s="16"/>
      <c r="CA810" s="16"/>
      <c r="CB810" s="16"/>
      <c r="CC810" s="16"/>
      <c r="CD810" s="16"/>
      <c r="CE810" s="16"/>
      <c r="CF810" s="16"/>
      <c r="CG810" s="16"/>
      <c r="CH810" s="16"/>
    </row>
    <row r="811" spans="1:86">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Z811" s="18"/>
      <c r="AA811" s="18"/>
      <c r="AB811" s="18"/>
      <c r="AC811" s="18"/>
      <c r="AD811" s="18"/>
      <c r="AE811" s="18"/>
      <c r="AF811" s="18"/>
      <c r="AG811" s="18"/>
      <c r="AH811" s="18"/>
      <c r="AI811" s="18"/>
      <c r="AJ811" s="18"/>
      <c r="AK811" s="18"/>
      <c r="AL811" s="18"/>
      <c r="AM811" s="16"/>
      <c r="AN811" s="16"/>
      <c r="AO811" s="16"/>
      <c r="AP811" s="16"/>
      <c r="AQ811" s="16"/>
      <c r="AR811" s="16"/>
      <c r="AS811" s="16"/>
      <c r="AT811" s="16"/>
      <c r="AU811" s="16"/>
      <c r="AV811" s="16"/>
      <c r="AW811" s="16"/>
      <c r="AX811" s="16"/>
      <c r="AY811" s="16"/>
      <c r="AZ811" s="16"/>
      <c r="BA811" s="16"/>
      <c r="BB811" s="16"/>
      <c r="BC811" s="16"/>
      <c r="BD811" s="16"/>
      <c r="BE811" s="16"/>
      <c r="BF811" s="16"/>
      <c r="BG811" s="16"/>
      <c r="BH811" s="16"/>
      <c r="BI811" s="16"/>
      <c r="BJ811" s="16"/>
      <c r="BK811" s="16"/>
      <c r="BL811" s="16"/>
      <c r="BM811" s="16"/>
      <c r="BN811" s="16"/>
      <c r="BO811" s="16"/>
      <c r="BP811" s="16"/>
      <c r="BQ811" s="16"/>
      <c r="BR811" s="16"/>
      <c r="BS811" s="16"/>
      <c r="BT811" s="16"/>
      <c r="BU811" s="16"/>
      <c r="BV811" s="16"/>
      <c r="BW811" s="16"/>
      <c r="BX811" s="16"/>
      <c r="BY811" s="16"/>
      <c r="BZ811" s="16"/>
      <c r="CA811" s="16"/>
      <c r="CB811" s="16"/>
      <c r="CC811" s="16"/>
      <c r="CD811" s="16"/>
      <c r="CE811" s="16"/>
      <c r="CF811" s="16"/>
      <c r="CG811" s="16"/>
      <c r="CH811" s="16"/>
    </row>
    <row r="812" spans="1:86">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Z812" s="18"/>
      <c r="AA812" s="18"/>
      <c r="AB812" s="18"/>
      <c r="AC812" s="18"/>
      <c r="AD812" s="18"/>
      <c r="AE812" s="18"/>
      <c r="AF812" s="18"/>
      <c r="AG812" s="18"/>
      <c r="AH812" s="18"/>
      <c r="AI812" s="18"/>
      <c r="AJ812" s="18"/>
      <c r="AK812" s="18"/>
      <c r="AL812" s="18"/>
      <c r="AM812" s="16"/>
      <c r="AN812" s="16"/>
      <c r="AO812" s="16"/>
      <c r="AP812" s="16"/>
      <c r="AQ812" s="16"/>
      <c r="AR812" s="16"/>
      <c r="AS812" s="16"/>
      <c r="AT812" s="16"/>
      <c r="AU812" s="16"/>
      <c r="AV812" s="16"/>
      <c r="AW812" s="16"/>
      <c r="AX812" s="16"/>
      <c r="AY812" s="16"/>
      <c r="AZ812" s="16"/>
      <c r="BA812" s="16"/>
      <c r="BB812" s="16"/>
      <c r="BC812" s="16"/>
      <c r="BD812" s="16"/>
      <c r="BE812" s="16"/>
      <c r="BF812" s="16"/>
      <c r="BG812" s="16"/>
      <c r="BH812" s="16"/>
      <c r="BI812" s="16"/>
      <c r="BJ812" s="16"/>
      <c r="BK812" s="16"/>
      <c r="BL812" s="16"/>
      <c r="BM812" s="16"/>
      <c r="BN812" s="16"/>
      <c r="BO812" s="16"/>
      <c r="BP812" s="16"/>
      <c r="BQ812" s="16"/>
      <c r="BR812" s="16"/>
      <c r="BS812" s="16"/>
      <c r="BT812" s="16"/>
      <c r="BU812" s="16"/>
      <c r="BV812" s="16"/>
      <c r="BW812" s="16"/>
      <c r="BX812" s="16"/>
      <c r="BY812" s="16"/>
      <c r="BZ812" s="16"/>
      <c r="CA812" s="16"/>
      <c r="CB812" s="16"/>
      <c r="CC812" s="16"/>
      <c r="CD812" s="16"/>
      <c r="CE812" s="16"/>
      <c r="CF812" s="16"/>
      <c r="CG812" s="16"/>
      <c r="CH812" s="16"/>
    </row>
    <row r="813" spans="1:86">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Z813" s="18"/>
      <c r="AA813" s="18"/>
      <c r="AB813" s="18"/>
      <c r="AC813" s="18"/>
      <c r="AD813" s="18"/>
      <c r="AE813" s="18"/>
      <c r="AF813" s="18"/>
      <c r="AG813" s="18"/>
      <c r="AH813" s="18"/>
      <c r="AI813" s="18"/>
      <c r="AJ813" s="18"/>
      <c r="AK813" s="18"/>
      <c r="AL813" s="18"/>
      <c r="AM813" s="16"/>
      <c r="AN813" s="16"/>
      <c r="AO813" s="16"/>
      <c r="AP813" s="16"/>
      <c r="AQ813" s="16"/>
      <c r="AR813" s="16"/>
      <c r="AS813" s="16"/>
      <c r="AT813" s="16"/>
      <c r="AU813" s="16"/>
      <c r="AV813" s="16"/>
      <c r="AW813" s="16"/>
      <c r="AX813" s="16"/>
      <c r="AY813" s="16"/>
      <c r="AZ813" s="16"/>
      <c r="BA813" s="16"/>
      <c r="BB813" s="16"/>
      <c r="BC813" s="16"/>
      <c r="BD813" s="16"/>
      <c r="BE813" s="16"/>
      <c r="BF813" s="16"/>
      <c r="BG813" s="16"/>
      <c r="BH813" s="16"/>
      <c r="BI813" s="16"/>
      <c r="BJ813" s="16"/>
      <c r="BK813" s="16"/>
      <c r="BL813" s="16"/>
      <c r="BM813" s="16"/>
      <c r="BN813" s="16"/>
      <c r="BO813" s="16"/>
      <c r="BP813" s="16"/>
      <c r="BQ813" s="16"/>
      <c r="BR813" s="16"/>
      <c r="BS813" s="16"/>
      <c r="BT813" s="16"/>
      <c r="BU813" s="16"/>
      <c r="BV813" s="16"/>
      <c r="BW813" s="16"/>
      <c r="BX813" s="16"/>
      <c r="BY813" s="16"/>
      <c r="BZ813" s="16"/>
      <c r="CA813" s="16"/>
      <c r="CB813" s="16"/>
      <c r="CC813" s="16"/>
      <c r="CD813" s="16"/>
      <c r="CE813" s="16"/>
      <c r="CF813" s="16"/>
      <c r="CG813" s="16"/>
      <c r="CH813" s="16"/>
    </row>
    <row r="814" spans="1:86">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Z814" s="18"/>
      <c r="AA814" s="18"/>
      <c r="AB814" s="18"/>
      <c r="AC814" s="18"/>
      <c r="AD814" s="18"/>
      <c r="AE814" s="18"/>
      <c r="AF814" s="18"/>
      <c r="AG814" s="18"/>
      <c r="AH814" s="18"/>
      <c r="AI814" s="18"/>
      <c r="AJ814" s="18"/>
      <c r="AK814" s="18"/>
      <c r="AL814" s="18"/>
      <c r="AM814" s="16"/>
      <c r="AN814" s="16"/>
      <c r="AO814" s="16"/>
      <c r="AP814" s="16"/>
      <c r="AQ814" s="16"/>
      <c r="AR814" s="16"/>
      <c r="AS814" s="16"/>
      <c r="AT814" s="16"/>
      <c r="AU814" s="16"/>
      <c r="AV814" s="16"/>
      <c r="AW814" s="16"/>
      <c r="AX814" s="16"/>
      <c r="AY814" s="16"/>
      <c r="AZ814" s="16"/>
      <c r="BA814" s="16"/>
      <c r="BB814" s="16"/>
      <c r="BC814" s="16"/>
      <c r="BD814" s="16"/>
      <c r="BE814" s="16"/>
      <c r="BF814" s="16"/>
      <c r="BG814" s="16"/>
      <c r="BH814" s="16"/>
      <c r="BI814" s="16"/>
      <c r="BJ814" s="16"/>
      <c r="BK814" s="16"/>
      <c r="BL814" s="16"/>
      <c r="BM814" s="16"/>
      <c r="BN814" s="16"/>
      <c r="BO814" s="16"/>
      <c r="BP814" s="16"/>
      <c r="BQ814" s="16"/>
      <c r="BR814" s="16"/>
      <c r="BS814" s="16"/>
      <c r="BT814" s="16"/>
      <c r="BU814" s="16"/>
      <c r="BV814" s="16"/>
      <c r="BW814" s="16"/>
      <c r="BX814" s="16"/>
      <c r="BY814" s="16"/>
      <c r="BZ814" s="16"/>
      <c r="CA814" s="16"/>
      <c r="CB814" s="16"/>
      <c r="CC814" s="16"/>
      <c r="CD814" s="16"/>
      <c r="CE814" s="16"/>
      <c r="CF814" s="16"/>
      <c r="CG814" s="16"/>
      <c r="CH814" s="16"/>
    </row>
    <row r="815" spans="1:86">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Z815" s="18"/>
      <c r="AA815" s="18"/>
      <c r="AB815" s="18"/>
      <c r="AC815" s="18"/>
      <c r="AD815" s="18"/>
      <c r="AE815" s="18"/>
      <c r="AF815" s="18"/>
      <c r="AG815" s="18"/>
      <c r="AH815" s="18"/>
      <c r="AI815" s="18"/>
      <c r="AJ815" s="18"/>
      <c r="AK815" s="18"/>
      <c r="AL815" s="18"/>
      <c r="AM815" s="16"/>
      <c r="AN815" s="16"/>
      <c r="AO815" s="16"/>
      <c r="AP815" s="16"/>
      <c r="AQ815" s="16"/>
      <c r="AR815" s="16"/>
      <c r="AS815" s="16"/>
      <c r="AT815" s="16"/>
      <c r="AU815" s="16"/>
      <c r="AV815" s="16"/>
      <c r="AW815" s="16"/>
      <c r="AX815" s="16"/>
      <c r="AY815" s="16"/>
      <c r="AZ815" s="16"/>
      <c r="BA815" s="16"/>
      <c r="BB815" s="16"/>
      <c r="BC815" s="16"/>
      <c r="BD815" s="16"/>
      <c r="BE815" s="16"/>
      <c r="BF815" s="16"/>
      <c r="BG815" s="16"/>
      <c r="BH815" s="16"/>
      <c r="BI815" s="16"/>
      <c r="BJ815" s="16"/>
      <c r="BK815" s="16"/>
      <c r="BL815" s="16"/>
      <c r="BM815" s="16"/>
      <c r="BN815" s="16"/>
      <c r="BO815" s="16"/>
      <c r="BP815" s="16"/>
      <c r="BQ815" s="16"/>
      <c r="BR815" s="16"/>
      <c r="BS815" s="16"/>
      <c r="BT815" s="16"/>
      <c r="BU815" s="16"/>
      <c r="BV815" s="16"/>
      <c r="BW815" s="16"/>
      <c r="BX815" s="16"/>
      <c r="BY815" s="16"/>
      <c r="BZ815" s="16"/>
      <c r="CA815" s="16"/>
      <c r="CB815" s="16"/>
      <c r="CC815" s="16"/>
      <c r="CD815" s="16"/>
      <c r="CE815" s="16"/>
      <c r="CF815" s="16"/>
      <c r="CG815" s="16"/>
      <c r="CH815" s="16"/>
    </row>
    <row r="816" spans="1:8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Z816" s="18"/>
      <c r="AA816" s="18"/>
      <c r="AB816" s="18"/>
      <c r="AC816" s="18"/>
      <c r="AD816" s="18"/>
      <c r="AE816" s="18"/>
      <c r="AF816" s="18"/>
      <c r="AG816" s="18"/>
      <c r="AH816" s="18"/>
      <c r="AI816" s="18"/>
      <c r="AJ816" s="18"/>
      <c r="AK816" s="18"/>
      <c r="AL816" s="18"/>
      <c r="AM816" s="16"/>
      <c r="AN816" s="16"/>
      <c r="AO816" s="16"/>
      <c r="AP816" s="16"/>
      <c r="AQ816" s="16"/>
      <c r="AR816" s="16"/>
      <c r="AS816" s="16"/>
      <c r="AT816" s="16"/>
      <c r="AU816" s="16"/>
      <c r="AV816" s="16"/>
      <c r="AW816" s="16"/>
      <c r="AX816" s="16"/>
      <c r="AY816" s="16"/>
      <c r="AZ816" s="16"/>
      <c r="BA816" s="16"/>
      <c r="BB816" s="16"/>
      <c r="BC816" s="16"/>
      <c r="BD816" s="16"/>
      <c r="BE816" s="16"/>
      <c r="BF816" s="16"/>
      <c r="BG816" s="16"/>
      <c r="BH816" s="16"/>
      <c r="BI816" s="16"/>
      <c r="BJ816" s="16"/>
      <c r="BK816" s="16"/>
      <c r="BL816" s="16"/>
      <c r="BM816" s="16"/>
      <c r="BN816" s="16"/>
      <c r="BO816" s="16"/>
      <c r="BP816" s="16"/>
      <c r="BQ816" s="16"/>
      <c r="BR816" s="16"/>
      <c r="BS816" s="16"/>
      <c r="BT816" s="16"/>
      <c r="BU816" s="16"/>
      <c r="BV816" s="16"/>
      <c r="BW816" s="16"/>
      <c r="BX816" s="16"/>
      <c r="BY816" s="16"/>
      <c r="BZ816" s="16"/>
      <c r="CA816" s="16"/>
      <c r="CB816" s="16"/>
      <c r="CC816" s="16"/>
      <c r="CD816" s="16"/>
      <c r="CE816" s="16"/>
      <c r="CF816" s="16"/>
      <c r="CG816" s="16"/>
      <c r="CH816" s="16"/>
    </row>
    <row r="817" spans="1:86">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Z817" s="18"/>
      <c r="AA817" s="18"/>
      <c r="AB817" s="18"/>
      <c r="AC817" s="18"/>
      <c r="AD817" s="18"/>
      <c r="AE817" s="18"/>
      <c r="AF817" s="18"/>
      <c r="AG817" s="18"/>
      <c r="AH817" s="18"/>
      <c r="AI817" s="18"/>
      <c r="AJ817" s="18"/>
      <c r="AK817" s="18"/>
      <c r="AL817" s="18"/>
      <c r="AM817" s="16"/>
      <c r="AN817" s="16"/>
      <c r="AO817" s="16"/>
      <c r="AP817" s="16"/>
      <c r="AQ817" s="16"/>
      <c r="AR817" s="16"/>
      <c r="AS817" s="16"/>
      <c r="AT817" s="16"/>
      <c r="AU817" s="16"/>
      <c r="AV817" s="16"/>
      <c r="AW817" s="16"/>
      <c r="AX817" s="16"/>
      <c r="AY817" s="16"/>
      <c r="AZ817" s="16"/>
      <c r="BA817" s="16"/>
      <c r="BB817" s="16"/>
      <c r="BC817" s="16"/>
      <c r="BD817" s="16"/>
      <c r="BE817" s="16"/>
      <c r="BF817" s="16"/>
      <c r="BG817" s="16"/>
      <c r="BH817" s="16"/>
      <c r="BI817" s="16"/>
      <c r="BJ817" s="16"/>
      <c r="BK817" s="16"/>
      <c r="BL817" s="16"/>
      <c r="BM817" s="16"/>
      <c r="BN817" s="16"/>
      <c r="BO817" s="16"/>
      <c r="BP817" s="16"/>
      <c r="BQ817" s="16"/>
      <c r="BR817" s="16"/>
      <c r="BS817" s="16"/>
      <c r="BT817" s="16"/>
      <c r="BU817" s="16"/>
      <c r="BV817" s="16"/>
      <c r="BW817" s="16"/>
      <c r="BX817" s="16"/>
      <c r="BY817" s="16"/>
      <c r="BZ817" s="16"/>
      <c r="CA817" s="16"/>
      <c r="CB817" s="16"/>
      <c r="CC817" s="16"/>
      <c r="CD817" s="16"/>
      <c r="CE817" s="16"/>
      <c r="CF817" s="16"/>
      <c r="CG817" s="16"/>
      <c r="CH817" s="16"/>
    </row>
    <row r="818" spans="1:86">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Z818" s="18"/>
      <c r="AA818" s="18"/>
      <c r="AB818" s="18"/>
      <c r="AC818" s="18"/>
      <c r="AD818" s="18"/>
      <c r="AE818" s="18"/>
      <c r="AF818" s="18"/>
      <c r="AG818" s="18"/>
      <c r="AH818" s="18"/>
      <c r="AI818" s="18"/>
      <c r="AJ818" s="18"/>
      <c r="AK818" s="18"/>
      <c r="AL818" s="18"/>
      <c r="AM818" s="16"/>
      <c r="AN818" s="16"/>
      <c r="AO818" s="16"/>
      <c r="AP818" s="16"/>
      <c r="AQ818" s="16"/>
      <c r="AR818" s="16"/>
      <c r="AS818" s="16"/>
      <c r="AT818" s="16"/>
      <c r="AU818" s="16"/>
      <c r="AV818" s="16"/>
      <c r="AW818" s="16"/>
      <c r="AX818" s="16"/>
      <c r="AY818" s="16"/>
      <c r="AZ818" s="16"/>
      <c r="BA818" s="16"/>
      <c r="BB818" s="16"/>
      <c r="BC818" s="16"/>
      <c r="BD818" s="16"/>
      <c r="BE818" s="16"/>
      <c r="BF818" s="16"/>
      <c r="BG818" s="16"/>
      <c r="BH818" s="16"/>
      <c r="BI818" s="16"/>
      <c r="BJ818" s="16"/>
      <c r="BK818" s="16"/>
      <c r="BL818" s="16"/>
      <c r="BM818" s="16"/>
      <c r="BN818" s="16"/>
      <c r="BO818" s="16"/>
      <c r="BP818" s="16"/>
      <c r="BQ818" s="16"/>
      <c r="BR818" s="16"/>
      <c r="BS818" s="16"/>
      <c r="BT818" s="16"/>
      <c r="BU818" s="16"/>
      <c r="BV818" s="16"/>
      <c r="BW818" s="16"/>
      <c r="BX818" s="16"/>
      <c r="BY818" s="16"/>
      <c r="BZ818" s="16"/>
      <c r="CA818" s="16"/>
      <c r="CB818" s="16"/>
      <c r="CC818" s="16"/>
      <c r="CD818" s="16"/>
      <c r="CE818" s="16"/>
      <c r="CF818" s="16"/>
      <c r="CG818" s="16"/>
      <c r="CH818" s="16"/>
    </row>
    <row r="819" spans="1:86">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Z819" s="18"/>
      <c r="AA819" s="18"/>
      <c r="AB819" s="18"/>
      <c r="AC819" s="18"/>
      <c r="AD819" s="18"/>
      <c r="AE819" s="18"/>
      <c r="AF819" s="18"/>
      <c r="AG819" s="18"/>
      <c r="AH819" s="18"/>
      <c r="AI819" s="18"/>
      <c r="AJ819" s="18"/>
      <c r="AK819" s="18"/>
      <c r="AL819" s="18"/>
      <c r="AM819" s="16"/>
      <c r="AN819" s="16"/>
      <c r="AO819" s="16"/>
      <c r="AP819" s="16"/>
      <c r="AQ819" s="16"/>
      <c r="AR819" s="16"/>
      <c r="AS819" s="16"/>
      <c r="AT819" s="16"/>
      <c r="AU819" s="16"/>
      <c r="AV819" s="16"/>
      <c r="AW819" s="16"/>
      <c r="AX819" s="16"/>
      <c r="AY819" s="16"/>
      <c r="AZ819" s="16"/>
      <c r="BA819" s="16"/>
      <c r="BB819" s="16"/>
      <c r="BC819" s="16"/>
      <c r="BD819" s="16"/>
      <c r="BE819" s="16"/>
      <c r="BF819" s="16"/>
      <c r="BG819" s="16"/>
      <c r="BH819" s="16"/>
      <c r="BI819" s="16"/>
      <c r="BJ819" s="16"/>
      <c r="BK819" s="16"/>
      <c r="BL819" s="16"/>
      <c r="BM819" s="16"/>
      <c r="BN819" s="16"/>
      <c r="BO819" s="16"/>
      <c r="BP819" s="16"/>
      <c r="BQ819" s="16"/>
      <c r="BR819" s="16"/>
      <c r="BS819" s="16"/>
      <c r="BT819" s="16"/>
      <c r="BU819" s="16"/>
      <c r="BV819" s="16"/>
      <c r="BW819" s="16"/>
      <c r="BX819" s="16"/>
      <c r="BY819" s="16"/>
      <c r="BZ819" s="16"/>
      <c r="CA819" s="16"/>
      <c r="CB819" s="16"/>
      <c r="CC819" s="16"/>
      <c r="CD819" s="16"/>
      <c r="CE819" s="16"/>
      <c r="CF819" s="16"/>
      <c r="CG819" s="16"/>
      <c r="CH819" s="16"/>
    </row>
    <row r="820" spans="1:86">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Z820" s="18"/>
      <c r="AA820" s="18"/>
      <c r="AB820" s="18"/>
      <c r="AC820" s="18"/>
      <c r="AD820" s="18"/>
      <c r="AE820" s="18"/>
      <c r="AF820" s="18"/>
      <c r="AG820" s="18"/>
      <c r="AH820" s="18"/>
      <c r="AI820" s="18"/>
      <c r="AJ820" s="18"/>
      <c r="AK820" s="18"/>
      <c r="AL820" s="18"/>
      <c r="AM820" s="16"/>
      <c r="AN820" s="16"/>
      <c r="AO820" s="16"/>
      <c r="AP820" s="16"/>
      <c r="AQ820" s="16"/>
      <c r="AR820" s="16"/>
      <c r="AS820" s="16"/>
      <c r="AT820" s="16"/>
      <c r="AU820" s="16"/>
      <c r="AV820" s="16"/>
      <c r="AW820" s="16"/>
      <c r="AX820" s="16"/>
      <c r="AY820" s="16"/>
      <c r="AZ820" s="16"/>
      <c r="BA820" s="16"/>
      <c r="BB820" s="16"/>
      <c r="BC820" s="16"/>
      <c r="BD820" s="16"/>
      <c r="BE820" s="16"/>
      <c r="BF820" s="16"/>
      <c r="BG820" s="16"/>
      <c r="BH820" s="16"/>
      <c r="BI820" s="16"/>
      <c r="BJ820" s="16"/>
      <c r="BK820" s="16"/>
      <c r="BL820" s="16"/>
      <c r="BM820" s="16"/>
      <c r="BN820" s="16"/>
      <c r="BO820" s="16"/>
      <c r="BP820" s="16"/>
      <c r="BQ820" s="16"/>
      <c r="BR820" s="16"/>
      <c r="BS820" s="16"/>
      <c r="BT820" s="16"/>
      <c r="BU820" s="16"/>
      <c r="BV820" s="16"/>
      <c r="BW820" s="16"/>
      <c r="BX820" s="16"/>
      <c r="BY820" s="16"/>
      <c r="BZ820" s="16"/>
      <c r="CA820" s="16"/>
      <c r="CB820" s="16"/>
      <c r="CC820" s="16"/>
      <c r="CD820" s="16"/>
      <c r="CE820" s="16"/>
      <c r="CF820" s="16"/>
      <c r="CG820" s="16"/>
      <c r="CH820" s="16"/>
    </row>
    <row r="821" spans="1:86">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Z821" s="18"/>
      <c r="AA821" s="18"/>
      <c r="AB821" s="18"/>
      <c r="AC821" s="18"/>
      <c r="AD821" s="18"/>
      <c r="AE821" s="18"/>
      <c r="AF821" s="18"/>
      <c r="AG821" s="18"/>
      <c r="AH821" s="18"/>
      <c r="AI821" s="18"/>
      <c r="AJ821" s="18"/>
      <c r="AK821" s="18"/>
      <c r="AL821" s="18"/>
      <c r="AM821" s="16"/>
      <c r="AN821" s="16"/>
      <c r="AO821" s="16"/>
      <c r="AP821" s="16"/>
      <c r="AQ821" s="16"/>
      <c r="AR821" s="16"/>
      <c r="AS821" s="16"/>
      <c r="AT821" s="16"/>
      <c r="AU821" s="16"/>
      <c r="AV821" s="16"/>
      <c r="AW821" s="16"/>
      <c r="AX821" s="16"/>
      <c r="AY821" s="16"/>
      <c r="AZ821" s="16"/>
      <c r="BA821" s="16"/>
      <c r="BB821" s="16"/>
      <c r="BC821" s="16"/>
      <c r="BD821" s="16"/>
      <c r="BE821" s="16"/>
      <c r="BF821" s="16"/>
      <c r="BG821" s="16"/>
      <c r="BH821" s="16"/>
      <c r="BI821" s="16"/>
      <c r="BJ821" s="16"/>
      <c r="BK821" s="16"/>
      <c r="BL821" s="16"/>
      <c r="BM821" s="16"/>
      <c r="BN821" s="16"/>
      <c r="BO821" s="16"/>
      <c r="BP821" s="16"/>
      <c r="BQ821" s="16"/>
      <c r="BR821" s="16"/>
      <c r="BS821" s="16"/>
      <c r="BT821" s="16"/>
      <c r="BU821" s="16"/>
      <c r="BV821" s="16"/>
      <c r="BW821" s="16"/>
      <c r="BX821" s="16"/>
      <c r="BY821" s="16"/>
      <c r="BZ821" s="16"/>
      <c r="CA821" s="16"/>
      <c r="CB821" s="16"/>
      <c r="CC821" s="16"/>
      <c r="CD821" s="16"/>
      <c r="CE821" s="16"/>
      <c r="CF821" s="16"/>
      <c r="CG821" s="16"/>
      <c r="CH821" s="16"/>
    </row>
    <row r="822" spans="1:86">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Z822" s="18"/>
      <c r="AA822" s="18"/>
      <c r="AB822" s="18"/>
      <c r="AC822" s="18"/>
      <c r="AD822" s="18"/>
      <c r="AE822" s="18"/>
      <c r="AF822" s="18"/>
      <c r="AG822" s="18"/>
      <c r="AH822" s="18"/>
      <c r="AI822" s="18"/>
      <c r="AJ822" s="18"/>
      <c r="AK822" s="18"/>
      <c r="AL822" s="18"/>
      <c r="AM822" s="16"/>
      <c r="AN822" s="16"/>
      <c r="AO822" s="16"/>
      <c r="AP822" s="16"/>
      <c r="AQ822" s="16"/>
      <c r="AR822" s="16"/>
      <c r="AS822" s="16"/>
      <c r="AT822" s="16"/>
      <c r="AU822" s="16"/>
      <c r="AV822" s="16"/>
      <c r="AW822" s="16"/>
      <c r="AX822" s="16"/>
      <c r="AY822" s="16"/>
      <c r="AZ822" s="16"/>
      <c r="BA822" s="16"/>
      <c r="BB822" s="16"/>
      <c r="BC822" s="16"/>
      <c r="BD822" s="16"/>
      <c r="BE822" s="16"/>
      <c r="BF822" s="16"/>
      <c r="BG822" s="16"/>
      <c r="BH822" s="16"/>
      <c r="BI822" s="16"/>
      <c r="BJ822" s="16"/>
      <c r="BK822" s="16"/>
      <c r="BL822" s="16"/>
      <c r="BM822" s="16"/>
      <c r="BN822" s="16"/>
      <c r="BO822" s="16"/>
      <c r="BP822" s="16"/>
      <c r="BQ822" s="16"/>
      <c r="BR822" s="16"/>
      <c r="BS822" s="16"/>
      <c r="BT822" s="16"/>
      <c r="BU822" s="16"/>
      <c r="BV822" s="16"/>
      <c r="BW822" s="16"/>
      <c r="BX822" s="16"/>
      <c r="BY822" s="16"/>
      <c r="BZ822" s="16"/>
      <c r="CA822" s="16"/>
      <c r="CB822" s="16"/>
      <c r="CC822" s="16"/>
      <c r="CD822" s="16"/>
      <c r="CE822" s="16"/>
      <c r="CF822" s="16"/>
      <c r="CG822" s="16"/>
      <c r="CH822" s="16"/>
    </row>
    <row r="823" spans="1:86">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Z823" s="18"/>
      <c r="AA823" s="18"/>
      <c r="AB823" s="18"/>
      <c r="AC823" s="18"/>
      <c r="AD823" s="18"/>
      <c r="AE823" s="18"/>
      <c r="AF823" s="18"/>
      <c r="AG823" s="18"/>
      <c r="AH823" s="18"/>
      <c r="AI823" s="18"/>
      <c r="AJ823" s="18"/>
      <c r="AK823" s="18"/>
      <c r="AL823" s="18"/>
      <c r="AM823" s="16"/>
      <c r="AN823" s="16"/>
      <c r="AO823" s="16"/>
      <c r="AP823" s="16"/>
      <c r="AQ823" s="16"/>
      <c r="AR823" s="16"/>
      <c r="AS823" s="16"/>
      <c r="AT823" s="16"/>
      <c r="AU823" s="16"/>
      <c r="AV823" s="16"/>
      <c r="AW823" s="16"/>
      <c r="AX823" s="16"/>
      <c r="AY823" s="16"/>
      <c r="AZ823" s="16"/>
      <c r="BA823" s="16"/>
      <c r="BB823" s="16"/>
      <c r="BC823" s="16"/>
      <c r="BD823" s="16"/>
      <c r="BE823" s="16"/>
      <c r="BF823" s="16"/>
      <c r="BG823" s="16"/>
      <c r="BH823" s="16"/>
      <c r="BI823" s="16"/>
      <c r="BJ823" s="16"/>
      <c r="BK823" s="16"/>
      <c r="BL823" s="16"/>
      <c r="BM823" s="16"/>
      <c r="BN823" s="16"/>
      <c r="BO823" s="16"/>
      <c r="BP823" s="16"/>
      <c r="BQ823" s="16"/>
      <c r="BR823" s="16"/>
      <c r="BS823" s="16"/>
      <c r="BT823" s="16"/>
      <c r="BU823" s="16"/>
      <c r="BV823" s="16"/>
      <c r="BW823" s="16"/>
      <c r="BX823" s="16"/>
      <c r="BY823" s="16"/>
      <c r="BZ823" s="16"/>
      <c r="CA823" s="16"/>
      <c r="CB823" s="16"/>
      <c r="CC823" s="16"/>
      <c r="CD823" s="16"/>
      <c r="CE823" s="16"/>
      <c r="CF823" s="16"/>
      <c r="CG823" s="16"/>
      <c r="CH823" s="16"/>
    </row>
    <row r="824" spans="1:86">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Z824" s="18"/>
      <c r="AA824" s="18"/>
      <c r="AB824" s="18"/>
      <c r="AC824" s="18"/>
      <c r="AD824" s="18"/>
      <c r="AE824" s="18"/>
      <c r="AF824" s="18"/>
      <c r="AG824" s="18"/>
      <c r="AH824" s="18"/>
      <c r="AI824" s="18"/>
      <c r="AJ824" s="18"/>
      <c r="AK824" s="18"/>
      <c r="AL824" s="18"/>
      <c r="AM824" s="16"/>
      <c r="AN824" s="16"/>
      <c r="AO824" s="16"/>
      <c r="AP824" s="16"/>
      <c r="AQ824" s="16"/>
      <c r="AR824" s="16"/>
      <c r="AS824" s="16"/>
      <c r="AT824" s="16"/>
      <c r="AU824" s="16"/>
      <c r="AV824" s="16"/>
      <c r="AW824" s="16"/>
      <c r="AX824" s="16"/>
      <c r="AY824" s="16"/>
      <c r="AZ824" s="16"/>
      <c r="BA824" s="16"/>
      <c r="BB824" s="16"/>
      <c r="BC824" s="16"/>
      <c r="BD824" s="16"/>
      <c r="BE824" s="16"/>
      <c r="BF824" s="16"/>
      <c r="BG824" s="16"/>
      <c r="BH824" s="16"/>
      <c r="BI824" s="16"/>
      <c r="BJ824" s="16"/>
      <c r="BK824" s="16"/>
      <c r="BL824" s="16"/>
      <c r="BM824" s="16"/>
      <c r="BN824" s="16"/>
      <c r="BO824" s="16"/>
      <c r="BP824" s="16"/>
      <c r="BQ824" s="16"/>
      <c r="BR824" s="16"/>
      <c r="BS824" s="16"/>
      <c r="BT824" s="16"/>
      <c r="BU824" s="16"/>
      <c r="BV824" s="16"/>
      <c r="BW824" s="16"/>
      <c r="BX824" s="16"/>
      <c r="BY824" s="16"/>
      <c r="BZ824" s="16"/>
      <c r="CA824" s="16"/>
      <c r="CB824" s="16"/>
      <c r="CC824" s="16"/>
      <c r="CD824" s="16"/>
      <c r="CE824" s="16"/>
      <c r="CF824" s="16"/>
      <c r="CG824" s="16"/>
      <c r="CH824" s="16"/>
    </row>
    <row r="825" spans="1:86">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Z825" s="18"/>
      <c r="AA825" s="18"/>
      <c r="AB825" s="18"/>
      <c r="AC825" s="18"/>
      <c r="AD825" s="18"/>
      <c r="AE825" s="18"/>
      <c r="AF825" s="18"/>
      <c r="AG825" s="18"/>
      <c r="AH825" s="18"/>
      <c r="AI825" s="18"/>
      <c r="AJ825" s="18"/>
      <c r="AK825" s="18"/>
      <c r="AL825" s="18"/>
      <c r="AM825" s="16"/>
      <c r="AN825" s="16"/>
      <c r="AO825" s="16"/>
      <c r="AP825" s="16"/>
      <c r="AQ825" s="16"/>
      <c r="AR825" s="16"/>
      <c r="AS825" s="16"/>
      <c r="AT825" s="16"/>
      <c r="AU825" s="16"/>
      <c r="AV825" s="16"/>
      <c r="AW825" s="16"/>
      <c r="AX825" s="16"/>
      <c r="AY825" s="16"/>
      <c r="AZ825" s="16"/>
      <c r="BA825" s="16"/>
      <c r="BB825" s="16"/>
      <c r="BC825" s="16"/>
      <c r="BD825" s="16"/>
      <c r="BE825" s="16"/>
      <c r="BF825" s="16"/>
      <c r="BG825" s="16"/>
      <c r="BH825" s="16"/>
      <c r="BI825" s="16"/>
      <c r="BJ825" s="16"/>
      <c r="BK825" s="16"/>
      <c r="BL825" s="16"/>
      <c r="BM825" s="16"/>
      <c r="BN825" s="16"/>
      <c r="BO825" s="16"/>
      <c r="BP825" s="16"/>
      <c r="BQ825" s="16"/>
      <c r="BR825" s="16"/>
      <c r="BS825" s="16"/>
      <c r="BT825" s="16"/>
      <c r="BU825" s="16"/>
      <c r="BV825" s="16"/>
      <c r="BW825" s="16"/>
      <c r="BX825" s="16"/>
      <c r="BY825" s="16"/>
      <c r="BZ825" s="16"/>
      <c r="CA825" s="16"/>
      <c r="CB825" s="16"/>
      <c r="CC825" s="16"/>
      <c r="CD825" s="16"/>
      <c r="CE825" s="16"/>
      <c r="CF825" s="16"/>
      <c r="CG825" s="16"/>
      <c r="CH825" s="16"/>
    </row>
    <row r="826" spans="1:8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Z826" s="18"/>
      <c r="AA826" s="18"/>
      <c r="AB826" s="18"/>
      <c r="AC826" s="18"/>
      <c r="AD826" s="18"/>
      <c r="AE826" s="18"/>
      <c r="AF826" s="18"/>
      <c r="AG826" s="18"/>
      <c r="AH826" s="18"/>
      <c r="AI826" s="18"/>
      <c r="AJ826" s="18"/>
      <c r="AK826" s="18"/>
      <c r="AL826" s="18"/>
      <c r="AM826" s="16"/>
      <c r="AN826" s="16"/>
      <c r="AO826" s="16"/>
      <c r="AP826" s="16"/>
      <c r="AQ826" s="16"/>
      <c r="AR826" s="16"/>
      <c r="AS826" s="16"/>
      <c r="AT826" s="16"/>
      <c r="AU826" s="16"/>
      <c r="AV826" s="16"/>
      <c r="AW826" s="16"/>
      <c r="AX826" s="16"/>
      <c r="AY826" s="16"/>
      <c r="AZ826" s="16"/>
      <c r="BA826" s="16"/>
      <c r="BB826" s="16"/>
      <c r="BC826" s="16"/>
      <c r="BD826" s="16"/>
      <c r="BE826" s="16"/>
      <c r="BF826" s="16"/>
      <c r="BG826" s="16"/>
      <c r="BH826" s="16"/>
      <c r="BI826" s="16"/>
      <c r="BJ826" s="16"/>
      <c r="BK826" s="16"/>
      <c r="BL826" s="16"/>
      <c r="BM826" s="16"/>
      <c r="BN826" s="16"/>
      <c r="BO826" s="16"/>
      <c r="BP826" s="16"/>
      <c r="BQ826" s="16"/>
      <c r="BR826" s="16"/>
      <c r="BS826" s="16"/>
      <c r="BT826" s="16"/>
      <c r="BU826" s="16"/>
      <c r="BV826" s="16"/>
      <c r="BW826" s="16"/>
      <c r="BX826" s="16"/>
      <c r="BY826" s="16"/>
      <c r="BZ826" s="16"/>
      <c r="CA826" s="16"/>
      <c r="CB826" s="16"/>
      <c r="CC826" s="16"/>
      <c r="CD826" s="16"/>
      <c r="CE826" s="16"/>
      <c r="CF826" s="16"/>
      <c r="CG826" s="16"/>
      <c r="CH826" s="16"/>
    </row>
    <row r="827" spans="1:86">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Z827" s="18"/>
      <c r="AA827" s="18"/>
      <c r="AB827" s="18"/>
      <c r="AC827" s="18"/>
      <c r="AD827" s="18"/>
      <c r="AE827" s="18"/>
      <c r="AF827" s="18"/>
      <c r="AG827" s="18"/>
      <c r="AH827" s="18"/>
      <c r="AI827" s="18"/>
      <c r="AJ827" s="18"/>
      <c r="AK827" s="18"/>
      <c r="AL827" s="18"/>
      <c r="AM827" s="16"/>
      <c r="AN827" s="16"/>
      <c r="AO827" s="16"/>
      <c r="AP827" s="16"/>
      <c r="AQ827" s="16"/>
      <c r="AR827" s="16"/>
      <c r="AS827" s="16"/>
      <c r="AT827" s="16"/>
      <c r="AU827" s="16"/>
      <c r="AV827" s="16"/>
      <c r="AW827" s="16"/>
      <c r="AX827" s="16"/>
      <c r="AY827" s="16"/>
      <c r="AZ827" s="16"/>
      <c r="BA827" s="16"/>
      <c r="BB827" s="16"/>
      <c r="BC827" s="16"/>
      <c r="BD827" s="16"/>
      <c r="BE827" s="16"/>
      <c r="BF827" s="16"/>
      <c r="BG827" s="16"/>
      <c r="BH827" s="16"/>
      <c r="BI827" s="16"/>
      <c r="BJ827" s="16"/>
      <c r="BK827" s="16"/>
      <c r="BL827" s="16"/>
      <c r="BM827" s="16"/>
      <c r="BN827" s="16"/>
      <c r="BO827" s="16"/>
      <c r="BP827" s="16"/>
      <c r="BQ827" s="16"/>
      <c r="BR827" s="16"/>
      <c r="BS827" s="16"/>
      <c r="BT827" s="16"/>
      <c r="BU827" s="16"/>
      <c r="BV827" s="16"/>
      <c r="BW827" s="16"/>
      <c r="BX827" s="16"/>
      <c r="BY827" s="16"/>
      <c r="BZ827" s="16"/>
      <c r="CA827" s="16"/>
      <c r="CB827" s="16"/>
      <c r="CC827" s="16"/>
      <c r="CD827" s="16"/>
      <c r="CE827" s="16"/>
      <c r="CF827" s="16"/>
      <c r="CG827" s="16"/>
      <c r="CH827" s="16"/>
    </row>
    <row r="828" spans="1:86">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Z828" s="18"/>
      <c r="AA828" s="18"/>
      <c r="AB828" s="18"/>
      <c r="AC828" s="18"/>
      <c r="AD828" s="18"/>
      <c r="AE828" s="18"/>
      <c r="AF828" s="18"/>
      <c r="AG828" s="18"/>
      <c r="AH828" s="18"/>
      <c r="AI828" s="18"/>
      <c r="AJ828" s="18"/>
      <c r="AK828" s="18"/>
      <c r="AL828" s="18"/>
      <c r="AM828" s="16"/>
      <c r="AN828" s="16"/>
      <c r="AO828" s="16"/>
      <c r="AP828" s="16"/>
      <c r="AQ828" s="16"/>
      <c r="AR828" s="16"/>
      <c r="AS828" s="16"/>
      <c r="AT828" s="16"/>
      <c r="AU828" s="16"/>
      <c r="AV828" s="16"/>
      <c r="AW828" s="16"/>
      <c r="AX828" s="16"/>
      <c r="AY828" s="16"/>
      <c r="AZ828" s="16"/>
      <c r="BA828" s="16"/>
      <c r="BB828" s="16"/>
      <c r="BC828" s="16"/>
      <c r="BD828" s="16"/>
      <c r="BE828" s="16"/>
      <c r="BF828" s="16"/>
      <c r="BG828" s="16"/>
      <c r="BH828" s="16"/>
      <c r="BI828" s="16"/>
      <c r="BJ828" s="16"/>
      <c r="BK828" s="16"/>
      <c r="BL828" s="16"/>
      <c r="BM828" s="16"/>
      <c r="BN828" s="16"/>
      <c r="BO828" s="16"/>
      <c r="BP828" s="16"/>
      <c r="BQ828" s="16"/>
      <c r="BR828" s="16"/>
      <c r="BS828" s="16"/>
      <c r="BT828" s="16"/>
      <c r="BU828" s="16"/>
      <c r="BV828" s="16"/>
      <c r="BW828" s="16"/>
      <c r="BX828" s="16"/>
      <c r="BY828" s="16"/>
      <c r="BZ828" s="16"/>
      <c r="CA828" s="16"/>
      <c r="CB828" s="16"/>
      <c r="CC828" s="16"/>
      <c r="CD828" s="16"/>
      <c r="CE828" s="16"/>
      <c r="CF828" s="16"/>
      <c r="CG828" s="16"/>
      <c r="CH828" s="16"/>
    </row>
    <row r="829" spans="1:86">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Z829" s="18"/>
      <c r="AA829" s="18"/>
      <c r="AB829" s="18"/>
      <c r="AC829" s="18"/>
      <c r="AD829" s="18"/>
      <c r="AE829" s="18"/>
      <c r="AF829" s="18"/>
      <c r="AG829" s="18"/>
      <c r="AH829" s="18"/>
      <c r="AI829" s="18"/>
      <c r="AJ829" s="18"/>
      <c r="AK829" s="18"/>
      <c r="AL829" s="18"/>
      <c r="AM829" s="16"/>
      <c r="AN829" s="16"/>
      <c r="AO829" s="16"/>
      <c r="AP829" s="16"/>
      <c r="AQ829" s="16"/>
      <c r="AR829" s="16"/>
      <c r="AS829" s="16"/>
      <c r="AT829" s="16"/>
      <c r="AU829" s="16"/>
      <c r="AV829" s="16"/>
      <c r="AW829" s="16"/>
      <c r="AX829" s="16"/>
      <c r="AY829" s="16"/>
      <c r="AZ829" s="16"/>
      <c r="BA829" s="16"/>
      <c r="BB829" s="16"/>
      <c r="BC829" s="16"/>
      <c r="BD829" s="16"/>
      <c r="BE829" s="16"/>
      <c r="BF829" s="16"/>
      <c r="BG829" s="16"/>
      <c r="BH829" s="16"/>
      <c r="BI829" s="16"/>
      <c r="BJ829" s="16"/>
      <c r="BK829" s="16"/>
      <c r="BL829" s="16"/>
      <c r="BM829" s="16"/>
      <c r="BN829" s="16"/>
      <c r="BO829" s="16"/>
      <c r="BP829" s="16"/>
      <c r="BQ829" s="16"/>
      <c r="BR829" s="16"/>
      <c r="BS829" s="16"/>
      <c r="BT829" s="16"/>
      <c r="BU829" s="16"/>
      <c r="BV829" s="16"/>
      <c r="BW829" s="16"/>
      <c r="BX829" s="16"/>
      <c r="BY829" s="16"/>
      <c r="BZ829" s="16"/>
      <c r="CA829" s="16"/>
      <c r="CB829" s="16"/>
      <c r="CC829" s="16"/>
      <c r="CD829" s="16"/>
      <c r="CE829" s="16"/>
      <c r="CF829" s="16"/>
      <c r="CG829" s="16"/>
      <c r="CH829" s="16"/>
    </row>
    <row r="830" spans="1:86">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Z830" s="18"/>
      <c r="AA830" s="18"/>
      <c r="AB830" s="18"/>
      <c r="AC830" s="18"/>
      <c r="AD830" s="18"/>
      <c r="AE830" s="18"/>
      <c r="AF830" s="18"/>
      <c r="AG830" s="18"/>
      <c r="AH830" s="18"/>
      <c r="AI830" s="18"/>
      <c r="AJ830" s="18"/>
      <c r="AK830" s="18"/>
      <c r="AL830" s="18"/>
      <c r="AM830" s="16"/>
      <c r="AN830" s="16"/>
      <c r="AO830" s="16"/>
      <c r="AP830" s="16"/>
      <c r="AQ830" s="16"/>
      <c r="AR830" s="16"/>
      <c r="AS830" s="16"/>
      <c r="AT830" s="16"/>
      <c r="AU830" s="16"/>
      <c r="AV830" s="16"/>
      <c r="AW830" s="16"/>
      <c r="AX830" s="16"/>
      <c r="AY830" s="16"/>
      <c r="AZ830" s="16"/>
      <c r="BA830" s="16"/>
      <c r="BB830" s="16"/>
      <c r="BC830" s="16"/>
      <c r="BD830" s="16"/>
      <c r="BE830" s="16"/>
      <c r="BF830" s="16"/>
      <c r="BG830" s="16"/>
      <c r="BH830" s="16"/>
      <c r="BI830" s="16"/>
      <c r="BJ830" s="16"/>
      <c r="BK830" s="16"/>
      <c r="BL830" s="16"/>
      <c r="BM830" s="16"/>
      <c r="BN830" s="16"/>
      <c r="BO830" s="16"/>
      <c r="BP830" s="16"/>
      <c r="BQ830" s="16"/>
      <c r="BR830" s="16"/>
      <c r="BS830" s="16"/>
      <c r="BT830" s="16"/>
      <c r="BU830" s="16"/>
      <c r="BV830" s="16"/>
      <c r="BW830" s="16"/>
      <c r="BX830" s="16"/>
      <c r="BY830" s="16"/>
      <c r="BZ830" s="16"/>
      <c r="CA830" s="16"/>
      <c r="CB830" s="16"/>
      <c r="CC830" s="16"/>
      <c r="CD830" s="16"/>
      <c r="CE830" s="16"/>
      <c r="CF830" s="16"/>
      <c r="CG830" s="16"/>
      <c r="CH830" s="16"/>
    </row>
    <row r="831" spans="1:86">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Z831" s="18"/>
      <c r="AA831" s="18"/>
      <c r="AB831" s="18"/>
      <c r="AC831" s="18"/>
      <c r="AD831" s="18"/>
      <c r="AE831" s="18"/>
      <c r="AF831" s="18"/>
      <c r="AG831" s="18"/>
      <c r="AH831" s="18"/>
      <c r="AI831" s="18"/>
      <c r="AJ831" s="18"/>
      <c r="AK831" s="18"/>
      <c r="AL831" s="18"/>
      <c r="AM831" s="16"/>
      <c r="AN831" s="16"/>
      <c r="AO831" s="16"/>
      <c r="AP831" s="16"/>
      <c r="AQ831" s="16"/>
      <c r="AR831" s="16"/>
      <c r="AS831" s="16"/>
      <c r="AT831" s="16"/>
      <c r="AU831" s="16"/>
      <c r="AV831" s="16"/>
      <c r="AW831" s="16"/>
      <c r="AX831" s="16"/>
      <c r="AY831" s="16"/>
      <c r="AZ831" s="16"/>
      <c r="BA831" s="16"/>
      <c r="BB831" s="16"/>
      <c r="BC831" s="16"/>
      <c r="BD831" s="16"/>
      <c r="BE831" s="16"/>
      <c r="BF831" s="16"/>
      <c r="BG831" s="16"/>
      <c r="BH831" s="16"/>
      <c r="BI831" s="16"/>
      <c r="BJ831" s="16"/>
      <c r="BK831" s="16"/>
      <c r="BL831" s="16"/>
      <c r="BM831" s="16"/>
      <c r="BN831" s="16"/>
      <c r="BO831" s="16"/>
      <c r="BP831" s="16"/>
      <c r="BQ831" s="16"/>
      <c r="BR831" s="16"/>
      <c r="BS831" s="16"/>
      <c r="BT831" s="16"/>
      <c r="BU831" s="16"/>
      <c r="BV831" s="16"/>
      <c r="BW831" s="16"/>
      <c r="BX831" s="16"/>
      <c r="BY831" s="16"/>
      <c r="BZ831" s="16"/>
      <c r="CA831" s="16"/>
      <c r="CB831" s="16"/>
      <c r="CC831" s="16"/>
      <c r="CD831" s="16"/>
      <c r="CE831" s="16"/>
      <c r="CF831" s="16"/>
      <c r="CG831" s="16"/>
      <c r="CH831" s="16"/>
    </row>
    <row r="832" spans="1:86">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Z832" s="18"/>
      <c r="AA832" s="18"/>
      <c r="AB832" s="18"/>
      <c r="AC832" s="18"/>
      <c r="AD832" s="18"/>
      <c r="AE832" s="18"/>
      <c r="AF832" s="18"/>
      <c r="AG832" s="18"/>
      <c r="AH832" s="18"/>
      <c r="AI832" s="18"/>
      <c r="AJ832" s="18"/>
      <c r="AK832" s="18"/>
      <c r="AL832" s="18"/>
      <c r="AM832" s="16"/>
      <c r="AN832" s="16"/>
      <c r="AO832" s="16"/>
      <c r="AP832" s="16"/>
      <c r="AQ832" s="16"/>
      <c r="AR832" s="16"/>
      <c r="AS832" s="16"/>
      <c r="AT832" s="16"/>
      <c r="AU832" s="16"/>
      <c r="AV832" s="16"/>
      <c r="AW832" s="16"/>
      <c r="AX832" s="16"/>
      <c r="AY832" s="16"/>
      <c r="AZ832" s="16"/>
      <c r="BA832" s="16"/>
      <c r="BB832" s="16"/>
      <c r="BC832" s="16"/>
      <c r="BD832" s="16"/>
      <c r="BE832" s="16"/>
      <c r="BF832" s="16"/>
      <c r="BG832" s="16"/>
      <c r="BH832" s="16"/>
      <c r="BI832" s="16"/>
      <c r="BJ832" s="16"/>
      <c r="BK832" s="16"/>
      <c r="BL832" s="16"/>
      <c r="BM832" s="16"/>
      <c r="BN832" s="16"/>
      <c r="BO832" s="16"/>
      <c r="BP832" s="16"/>
      <c r="BQ832" s="16"/>
      <c r="BR832" s="16"/>
      <c r="BS832" s="16"/>
      <c r="BT832" s="16"/>
      <c r="BU832" s="16"/>
      <c r="BV832" s="16"/>
      <c r="BW832" s="16"/>
      <c r="BX832" s="16"/>
      <c r="BY832" s="16"/>
      <c r="BZ832" s="16"/>
      <c r="CA832" s="16"/>
      <c r="CB832" s="16"/>
      <c r="CC832" s="16"/>
      <c r="CD832" s="16"/>
      <c r="CE832" s="16"/>
      <c r="CF832" s="16"/>
      <c r="CG832" s="16"/>
      <c r="CH832" s="16"/>
    </row>
    <row r="833" spans="1:86">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Z833" s="18"/>
      <c r="AA833" s="18"/>
      <c r="AB833" s="18"/>
      <c r="AC833" s="18"/>
      <c r="AD833" s="18"/>
      <c r="AE833" s="18"/>
      <c r="AF833" s="18"/>
      <c r="AG833" s="18"/>
      <c r="AH833" s="18"/>
      <c r="AI833" s="18"/>
      <c r="AJ833" s="18"/>
      <c r="AK833" s="18"/>
      <c r="AL833" s="18"/>
      <c r="AM833" s="16"/>
      <c r="AN833" s="16"/>
      <c r="AO833" s="16"/>
      <c r="AP833" s="16"/>
      <c r="AQ833" s="16"/>
      <c r="AR833" s="16"/>
      <c r="AS833" s="16"/>
      <c r="AT833" s="16"/>
      <c r="AU833" s="16"/>
      <c r="AV833" s="16"/>
      <c r="AW833" s="16"/>
      <c r="AX833" s="16"/>
      <c r="AY833" s="16"/>
      <c r="AZ833" s="16"/>
      <c r="BA833" s="16"/>
      <c r="BB833" s="16"/>
      <c r="BC833" s="16"/>
      <c r="BD833" s="16"/>
      <c r="BE833" s="16"/>
      <c r="BF833" s="16"/>
      <c r="BG833" s="16"/>
      <c r="BH833" s="16"/>
      <c r="BI833" s="16"/>
      <c r="BJ833" s="16"/>
      <c r="BK833" s="16"/>
      <c r="BL833" s="16"/>
      <c r="BM833" s="16"/>
      <c r="BN833" s="16"/>
      <c r="BO833" s="16"/>
      <c r="BP833" s="16"/>
      <c r="BQ833" s="16"/>
      <c r="BR833" s="16"/>
      <c r="BS833" s="16"/>
      <c r="BT833" s="16"/>
      <c r="BU833" s="16"/>
      <c r="BV833" s="16"/>
      <c r="BW833" s="16"/>
      <c r="BX833" s="16"/>
      <c r="BY833" s="16"/>
      <c r="BZ833" s="16"/>
      <c r="CA833" s="16"/>
      <c r="CB833" s="16"/>
      <c r="CC833" s="16"/>
      <c r="CD833" s="16"/>
      <c r="CE833" s="16"/>
      <c r="CF833" s="16"/>
      <c r="CG833" s="16"/>
      <c r="CH833" s="16"/>
    </row>
    <row r="834" spans="1:86">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Z834" s="18"/>
      <c r="AA834" s="18"/>
      <c r="AB834" s="18"/>
      <c r="AC834" s="18"/>
      <c r="AD834" s="18"/>
      <c r="AE834" s="18"/>
      <c r="AF834" s="18"/>
      <c r="AG834" s="18"/>
      <c r="AH834" s="18"/>
      <c r="AI834" s="18"/>
      <c r="AJ834" s="18"/>
      <c r="AK834" s="18"/>
      <c r="AL834" s="18"/>
      <c r="AM834" s="16"/>
      <c r="AN834" s="16"/>
      <c r="AO834" s="16"/>
      <c r="AP834" s="16"/>
      <c r="AQ834" s="16"/>
      <c r="AR834" s="16"/>
      <c r="AS834" s="16"/>
      <c r="AT834" s="16"/>
      <c r="AU834" s="16"/>
      <c r="AV834" s="16"/>
      <c r="AW834" s="16"/>
      <c r="AX834" s="16"/>
      <c r="AY834" s="16"/>
      <c r="AZ834" s="16"/>
      <c r="BA834" s="16"/>
      <c r="BB834" s="16"/>
      <c r="BC834" s="16"/>
      <c r="BD834" s="16"/>
      <c r="BE834" s="16"/>
      <c r="BF834" s="16"/>
      <c r="BG834" s="16"/>
      <c r="BH834" s="16"/>
      <c r="BI834" s="16"/>
      <c r="BJ834" s="16"/>
      <c r="BK834" s="16"/>
      <c r="BL834" s="16"/>
      <c r="BM834" s="16"/>
      <c r="BN834" s="16"/>
      <c r="BO834" s="16"/>
      <c r="BP834" s="16"/>
      <c r="BQ834" s="16"/>
      <c r="BR834" s="16"/>
      <c r="BS834" s="16"/>
      <c r="BT834" s="16"/>
      <c r="BU834" s="16"/>
      <c r="BV834" s="16"/>
      <c r="BW834" s="16"/>
      <c r="BX834" s="16"/>
      <c r="BY834" s="16"/>
      <c r="BZ834" s="16"/>
      <c r="CA834" s="16"/>
      <c r="CB834" s="16"/>
      <c r="CC834" s="16"/>
      <c r="CD834" s="16"/>
      <c r="CE834" s="16"/>
      <c r="CF834" s="16"/>
      <c r="CG834" s="16"/>
      <c r="CH834" s="16"/>
    </row>
    <row r="835" spans="1:86">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Z835" s="18"/>
      <c r="AA835" s="18"/>
      <c r="AB835" s="18"/>
      <c r="AC835" s="18"/>
      <c r="AD835" s="18"/>
      <c r="AE835" s="18"/>
      <c r="AF835" s="18"/>
      <c r="AG835" s="18"/>
      <c r="AH835" s="18"/>
      <c r="AI835" s="18"/>
      <c r="AJ835" s="18"/>
      <c r="AK835" s="18"/>
      <c r="AL835" s="18"/>
      <c r="AM835" s="16"/>
      <c r="AN835" s="16"/>
      <c r="AO835" s="16"/>
      <c r="AP835" s="16"/>
      <c r="AQ835" s="16"/>
      <c r="AR835" s="16"/>
      <c r="AS835" s="16"/>
      <c r="AT835" s="16"/>
      <c r="AU835" s="16"/>
      <c r="AV835" s="16"/>
      <c r="AW835" s="16"/>
      <c r="AX835" s="16"/>
      <c r="AY835" s="16"/>
      <c r="AZ835" s="16"/>
      <c r="BA835" s="16"/>
      <c r="BB835" s="16"/>
      <c r="BC835" s="16"/>
      <c r="BD835" s="16"/>
      <c r="BE835" s="16"/>
      <c r="BF835" s="16"/>
      <c r="BG835" s="16"/>
      <c r="BH835" s="16"/>
      <c r="BI835" s="16"/>
      <c r="BJ835" s="16"/>
      <c r="BK835" s="16"/>
      <c r="BL835" s="16"/>
      <c r="BM835" s="16"/>
      <c r="BN835" s="16"/>
      <c r="BO835" s="16"/>
      <c r="BP835" s="16"/>
      <c r="BQ835" s="16"/>
      <c r="BR835" s="16"/>
      <c r="BS835" s="16"/>
      <c r="BT835" s="16"/>
      <c r="BU835" s="16"/>
      <c r="BV835" s="16"/>
      <c r="BW835" s="16"/>
      <c r="BX835" s="16"/>
      <c r="BY835" s="16"/>
      <c r="BZ835" s="16"/>
      <c r="CA835" s="16"/>
      <c r="CB835" s="16"/>
      <c r="CC835" s="16"/>
      <c r="CD835" s="16"/>
      <c r="CE835" s="16"/>
      <c r="CF835" s="16"/>
      <c r="CG835" s="16"/>
      <c r="CH835" s="16"/>
    </row>
    <row r="836" spans="1:8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Z836" s="18"/>
      <c r="AA836" s="18"/>
      <c r="AB836" s="18"/>
      <c r="AC836" s="18"/>
      <c r="AD836" s="18"/>
      <c r="AE836" s="18"/>
      <c r="AF836" s="18"/>
      <c r="AG836" s="18"/>
      <c r="AH836" s="18"/>
      <c r="AI836" s="18"/>
      <c r="AJ836" s="18"/>
      <c r="AK836" s="18"/>
      <c r="AL836" s="18"/>
      <c r="AM836" s="16"/>
      <c r="AN836" s="16"/>
      <c r="AO836" s="16"/>
      <c r="AP836" s="16"/>
      <c r="AQ836" s="16"/>
      <c r="AR836" s="16"/>
      <c r="AS836" s="16"/>
      <c r="AT836" s="16"/>
      <c r="AU836" s="16"/>
      <c r="AV836" s="16"/>
      <c r="AW836" s="16"/>
      <c r="AX836" s="16"/>
      <c r="AY836" s="16"/>
      <c r="AZ836" s="16"/>
      <c r="BA836" s="16"/>
      <c r="BB836" s="16"/>
      <c r="BC836" s="16"/>
      <c r="BD836" s="16"/>
      <c r="BE836" s="16"/>
      <c r="BF836" s="16"/>
      <c r="BG836" s="16"/>
      <c r="BH836" s="16"/>
      <c r="BI836" s="16"/>
      <c r="BJ836" s="16"/>
      <c r="BK836" s="16"/>
      <c r="BL836" s="16"/>
      <c r="BM836" s="16"/>
      <c r="BN836" s="16"/>
      <c r="BO836" s="16"/>
      <c r="BP836" s="16"/>
      <c r="BQ836" s="16"/>
      <c r="BR836" s="16"/>
      <c r="BS836" s="16"/>
      <c r="BT836" s="16"/>
      <c r="BU836" s="16"/>
      <c r="BV836" s="16"/>
      <c r="BW836" s="16"/>
      <c r="BX836" s="16"/>
      <c r="BY836" s="16"/>
      <c r="BZ836" s="16"/>
      <c r="CA836" s="16"/>
      <c r="CB836" s="16"/>
      <c r="CC836" s="16"/>
      <c r="CD836" s="16"/>
      <c r="CE836" s="16"/>
      <c r="CF836" s="16"/>
      <c r="CG836" s="16"/>
      <c r="CH836" s="16"/>
    </row>
    <row r="837" spans="1:86">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Z837" s="18"/>
      <c r="AA837" s="18"/>
      <c r="AB837" s="18"/>
      <c r="AC837" s="18"/>
      <c r="AD837" s="18"/>
      <c r="AE837" s="18"/>
      <c r="AF837" s="18"/>
      <c r="AG837" s="18"/>
      <c r="AH837" s="18"/>
      <c r="AI837" s="18"/>
      <c r="AJ837" s="18"/>
      <c r="AK837" s="18"/>
      <c r="AL837" s="18"/>
      <c r="AM837" s="16"/>
      <c r="AN837" s="16"/>
      <c r="AO837" s="16"/>
      <c r="AP837" s="16"/>
      <c r="AQ837" s="16"/>
      <c r="AR837" s="16"/>
      <c r="AS837" s="16"/>
      <c r="AT837" s="16"/>
      <c r="AU837" s="16"/>
      <c r="AV837" s="16"/>
      <c r="AW837" s="16"/>
      <c r="AX837" s="16"/>
      <c r="AY837" s="16"/>
      <c r="AZ837" s="16"/>
      <c r="BA837" s="16"/>
      <c r="BB837" s="16"/>
      <c r="BC837" s="16"/>
      <c r="BD837" s="16"/>
      <c r="BE837" s="16"/>
      <c r="BF837" s="16"/>
      <c r="BG837" s="16"/>
      <c r="BH837" s="16"/>
      <c r="BI837" s="16"/>
      <c r="BJ837" s="16"/>
      <c r="BK837" s="16"/>
      <c r="BL837" s="16"/>
      <c r="BM837" s="16"/>
      <c r="BN837" s="16"/>
      <c r="BO837" s="16"/>
      <c r="BP837" s="16"/>
      <c r="BQ837" s="16"/>
      <c r="BR837" s="16"/>
      <c r="BS837" s="16"/>
      <c r="BT837" s="16"/>
      <c r="BU837" s="16"/>
      <c r="BV837" s="16"/>
      <c r="BW837" s="16"/>
      <c r="BX837" s="16"/>
      <c r="BY837" s="16"/>
      <c r="BZ837" s="16"/>
      <c r="CA837" s="16"/>
      <c r="CB837" s="16"/>
      <c r="CC837" s="16"/>
      <c r="CD837" s="16"/>
      <c r="CE837" s="16"/>
      <c r="CF837" s="16"/>
      <c r="CG837" s="16"/>
      <c r="CH837" s="16"/>
    </row>
    <row r="838" spans="1:86">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Z838" s="18"/>
      <c r="AA838" s="18"/>
      <c r="AB838" s="18"/>
      <c r="AC838" s="18"/>
      <c r="AD838" s="18"/>
      <c r="AE838" s="18"/>
      <c r="AF838" s="18"/>
      <c r="AG838" s="18"/>
      <c r="AH838" s="18"/>
      <c r="AI838" s="18"/>
      <c r="AJ838" s="18"/>
      <c r="AK838" s="18"/>
      <c r="AL838" s="18"/>
      <c r="AM838" s="16"/>
      <c r="AN838" s="16"/>
      <c r="AO838" s="16"/>
      <c r="AP838" s="16"/>
      <c r="AQ838" s="16"/>
      <c r="AR838" s="16"/>
      <c r="AS838" s="16"/>
      <c r="AT838" s="16"/>
      <c r="AU838" s="16"/>
      <c r="AV838" s="16"/>
      <c r="AW838" s="16"/>
      <c r="AX838" s="16"/>
      <c r="AY838" s="16"/>
      <c r="AZ838" s="16"/>
      <c r="BA838" s="16"/>
      <c r="BB838" s="16"/>
      <c r="BC838" s="16"/>
      <c r="BD838" s="16"/>
      <c r="BE838" s="16"/>
      <c r="BF838" s="16"/>
      <c r="BG838" s="16"/>
      <c r="BH838" s="16"/>
      <c r="BI838" s="16"/>
      <c r="BJ838" s="16"/>
      <c r="BK838" s="16"/>
      <c r="BL838" s="16"/>
      <c r="BM838" s="16"/>
      <c r="BN838" s="16"/>
      <c r="BO838" s="16"/>
      <c r="BP838" s="16"/>
      <c r="BQ838" s="16"/>
      <c r="BR838" s="16"/>
      <c r="BS838" s="16"/>
      <c r="BT838" s="16"/>
      <c r="BU838" s="16"/>
      <c r="BV838" s="16"/>
      <c r="BW838" s="16"/>
      <c r="BX838" s="16"/>
      <c r="BY838" s="16"/>
      <c r="BZ838" s="16"/>
      <c r="CA838" s="16"/>
      <c r="CB838" s="16"/>
      <c r="CC838" s="16"/>
      <c r="CD838" s="16"/>
      <c r="CE838" s="16"/>
      <c r="CF838" s="16"/>
      <c r="CG838" s="16"/>
      <c r="CH838" s="16"/>
    </row>
    <row r="839" spans="1:86">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Z839" s="18"/>
      <c r="AA839" s="18"/>
      <c r="AB839" s="18"/>
      <c r="AC839" s="18"/>
      <c r="AD839" s="18"/>
      <c r="AE839" s="18"/>
      <c r="AF839" s="18"/>
      <c r="AG839" s="18"/>
      <c r="AH839" s="18"/>
      <c r="AI839" s="18"/>
      <c r="AJ839" s="18"/>
      <c r="AK839" s="18"/>
      <c r="AL839" s="18"/>
      <c r="AM839" s="16"/>
      <c r="AN839" s="16"/>
      <c r="AO839" s="16"/>
      <c r="AP839" s="16"/>
      <c r="AQ839" s="16"/>
      <c r="AR839" s="16"/>
      <c r="AS839" s="16"/>
      <c r="AT839" s="16"/>
      <c r="AU839" s="16"/>
      <c r="AV839" s="16"/>
      <c r="AW839" s="16"/>
      <c r="AX839" s="16"/>
      <c r="AY839" s="16"/>
      <c r="AZ839" s="16"/>
      <c r="BA839" s="16"/>
      <c r="BB839" s="16"/>
      <c r="BC839" s="16"/>
      <c r="BD839" s="16"/>
      <c r="BE839" s="16"/>
      <c r="BF839" s="16"/>
      <c r="BG839" s="16"/>
      <c r="BH839" s="16"/>
      <c r="BI839" s="16"/>
      <c r="BJ839" s="16"/>
      <c r="BK839" s="16"/>
      <c r="BL839" s="16"/>
      <c r="BM839" s="16"/>
      <c r="BN839" s="16"/>
      <c r="BO839" s="16"/>
      <c r="BP839" s="16"/>
      <c r="BQ839" s="16"/>
      <c r="BR839" s="16"/>
      <c r="BS839" s="16"/>
      <c r="BT839" s="16"/>
      <c r="BU839" s="16"/>
      <c r="BV839" s="16"/>
      <c r="BW839" s="16"/>
      <c r="BX839" s="16"/>
      <c r="BY839" s="16"/>
      <c r="BZ839" s="16"/>
      <c r="CA839" s="16"/>
      <c r="CB839" s="16"/>
      <c r="CC839" s="16"/>
      <c r="CD839" s="16"/>
      <c r="CE839" s="16"/>
      <c r="CF839" s="16"/>
      <c r="CG839" s="16"/>
      <c r="CH839" s="16"/>
    </row>
    <row r="840" spans="1:86">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Z840" s="18"/>
      <c r="AA840" s="18"/>
      <c r="AB840" s="18"/>
      <c r="AC840" s="18"/>
      <c r="AD840" s="18"/>
      <c r="AE840" s="18"/>
      <c r="AF840" s="18"/>
      <c r="AG840" s="18"/>
      <c r="AH840" s="18"/>
      <c r="AI840" s="18"/>
      <c r="AJ840" s="18"/>
      <c r="AK840" s="18"/>
      <c r="AL840" s="18"/>
      <c r="AM840" s="16"/>
      <c r="AN840" s="16"/>
      <c r="AO840" s="16"/>
      <c r="AP840" s="16"/>
      <c r="AQ840" s="16"/>
      <c r="AR840" s="16"/>
      <c r="AS840" s="16"/>
      <c r="AT840" s="16"/>
      <c r="AU840" s="16"/>
      <c r="AV840" s="16"/>
      <c r="AW840" s="16"/>
      <c r="AX840" s="16"/>
      <c r="AY840" s="16"/>
      <c r="AZ840" s="16"/>
      <c r="BA840" s="16"/>
      <c r="BB840" s="16"/>
      <c r="BC840" s="16"/>
      <c r="BD840" s="16"/>
      <c r="BE840" s="16"/>
      <c r="BF840" s="16"/>
      <c r="BG840" s="16"/>
      <c r="BH840" s="16"/>
      <c r="BI840" s="16"/>
      <c r="BJ840" s="16"/>
      <c r="BK840" s="16"/>
      <c r="BL840" s="16"/>
      <c r="BM840" s="16"/>
      <c r="BN840" s="16"/>
      <c r="BO840" s="16"/>
      <c r="BP840" s="16"/>
      <c r="BQ840" s="16"/>
      <c r="BR840" s="16"/>
      <c r="BS840" s="16"/>
      <c r="BT840" s="16"/>
      <c r="BU840" s="16"/>
      <c r="BV840" s="16"/>
      <c r="BW840" s="16"/>
      <c r="BX840" s="16"/>
      <c r="BY840" s="16"/>
      <c r="BZ840" s="16"/>
      <c r="CA840" s="16"/>
      <c r="CB840" s="16"/>
      <c r="CC840" s="16"/>
      <c r="CD840" s="16"/>
      <c r="CE840" s="16"/>
      <c r="CF840" s="16"/>
      <c r="CG840" s="16"/>
      <c r="CH840" s="16"/>
    </row>
    <row r="841" spans="1:86">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Z841" s="18"/>
      <c r="AA841" s="18"/>
      <c r="AB841" s="18"/>
      <c r="AC841" s="18"/>
      <c r="AD841" s="18"/>
      <c r="AE841" s="18"/>
      <c r="AF841" s="18"/>
      <c r="AG841" s="18"/>
      <c r="AH841" s="18"/>
      <c r="AI841" s="18"/>
      <c r="AJ841" s="18"/>
      <c r="AK841" s="18"/>
      <c r="AL841" s="18"/>
      <c r="AM841" s="16"/>
      <c r="AN841" s="16"/>
      <c r="AO841" s="16"/>
      <c r="AP841" s="16"/>
      <c r="AQ841" s="16"/>
      <c r="AR841" s="16"/>
      <c r="AS841" s="16"/>
      <c r="AT841" s="16"/>
      <c r="AU841" s="16"/>
      <c r="AV841" s="16"/>
      <c r="AW841" s="16"/>
      <c r="AX841" s="16"/>
      <c r="AY841" s="16"/>
      <c r="AZ841" s="16"/>
      <c r="BA841" s="16"/>
      <c r="BB841" s="16"/>
      <c r="BC841" s="16"/>
      <c r="BD841" s="16"/>
      <c r="BE841" s="16"/>
      <c r="BF841" s="16"/>
      <c r="BG841" s="16"/>
      <c r="BH841" s="16"/>
      <c r="BI841" s="16"/>
      <c r="BJ841" s="16"/>
      <c r="BK841" s="16"/>
      <c r="BL841" s="16"/>
      <c r="BM841" s="16"/>
      <c r="BN841" s="16"/>
      <c r="BO841" s="16"/>
      <c r="BP841" s="16"/>
      <c r="BQ841" s="16"/>
      <c r="BR841" s="16"/>
      <c r="BS841" s="16"/>
      <c r="BT841" s="16"/>
      <c r="BU841" s="16"/>
      <c r="BV841" s="16"/>
      <c r="BW841" s="16"/>
      <c r="BX841" s="16"/>
      <c r="BY841" s="16"/>
      <c r="BZ841" s="16"/>
      <c r="CA841" s="16"/>
      <c r="CB841" s="16"/>
      <c r="CC841" s="16"/>
      <c r="CD841" s="16"/>
      <c r="CE841" s="16"/>
      <c r="CF841" s="16"/>
      <c r="CG841" s="16"/>
      <c r="CH841" s="16"/>
    </row>
    <row r="842" spans="1:86">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Z842" s="18"/>
      <c r="AA842" s="18"/>
      <c r="AB842" s="18"/>
      <c r="AC842" s="18"/>
      <c r="AD842" s="18"/>
      <c r="AE842" s="18"/>
      <c r="AF842" s="18"/>
      <c r="AG842" s="18"/>
      <c r="AH842" s="18"/>
      <c r="AI842" s="18"/>
      <c r="AJ842" s="18"/>
      <c r="AK842" s="18"/>
      <c r="AL842" s="18"/>
      <c r="AM842" s="16"/>
      <c r="AN842" s="16"/>
      <c r="AO842" s="16"/>
      <c r="AP842" s="16"/>
      <c r="AQ842" s="16"/>
      <c r="AR842" s="16"/>
      <c r="AS842" s="16"/>
      <c r="AT842" s="16"/>
      <c r="AU842" s="16"/>
      <c r="AV842" s="16"/>
      <c r="AW842" s="16"/>
      <c r="AX842" s="16"/>
      <c r="AY842" s="16"/>
      <c r="AZ842" s="16"/>
      <c r="BA842" s="16"/>
      <c r="BB842" s="16"/>
      <c r="BC842" s="16"/>
      <c r="BD842" s="16"/>
      <c r="BE842" s="16"/>
      <c r="BF842" s="16"/>
      <c r="BG842" s="16"/>
      <c r="BH842" s="16"/>
      <c r="BI842" s="16"/>
      <c r="BJ842" s="16"/>
      <c r="BK842" s="16"/>
      <c r="BL842" s="16"/>
      <c r="BM842" s="16"/>
      <c r="BN842" s="16"/>
      <c r="BO842" s="16"/>
      <c r="BP842" s="16"/>
      <c r="BQ842" s="16"/>
      <c r="BR842" s="16"/>
      <c r="BS842" s="16"/>
      <c r="BT842" s="16"/>
      <c r="BU842" s="16"/>
      <c r="BV842" s="16"/>
      <c r="BW842" s="16"/>
      <c r="BX842" s="16"/>
      <c r="BY842" s="16"/>
      <c r="BZ842" s="16"/>
      <c r="CA842" s="16"/>
      <c r="CB842" s="16"/>
      <c r="CC842" s="16"/>
      <c r="CD842" s="16"/>
      <c r="CE842" s="16"/>
      <c r="CF842" s="16"/>
      <c r="CG842" s="16"/>
      <c r="CH842" s="16"/>
    </row>
    <row r="843" spans="1:86">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Z843" s="18"/>
      <c r="AA843" s="18"/>
      <c r="AB843" s="18"/>
      <c r="AC843" s="18"/>
      <c r="AD843" s="18"/>
      <c r="AE843" s="18"/>
      <c r="AF843" s="18"/>
      <c r="AG843" s="18"/>
      <c r="AH843" s="18"/>
      <c r="AI843" s="18"/>
      <c r="AJ843" s="18"/>
      <c r="AK843" s="18"/>
      <c r="AL843" s="18"/>
      <c r="AM843" s="16"/>
      <c r="AN843" s="16"/>
      <c r="AO843" s="16"/>
      <c r="AP843" s="16"/>
      <c r="AQ843" s="16"/>
      <c r="AR843" s="16"/>
      <c r="AS843" s="16"/>
      <c r="AT843" s="16"/>
      <c r="AU843" s="16"/>
      <c r="AV843" s="16"/>
      <c r="AW843" s="16"/>
      <c r="AX843" s="16"/>
      <c r="AY843" s="16"/>
      <c r="AZ843" s="16"/>
      <c r="BA843" s="16"/>
      <c r="BB843" s="16"/>
      <c r="BC843" s="16"/>
      <c r="BD843" s="16"/>
      <c r="BE843" s="16"/>
      <c r="BF843" s="16"/>
      <c r="BG843" s="16"/>
      <c r="BH843" s="16"/>
      <c r="BI843" s="16"/>
      <c r="BJ843" s="16"/>
      <c r="BK843" s="16"/>
      <c r="BL843" s="16"/>
      <c r="BM843" s="16"/>
      <c r="BN843" s="16"/>
      <c r="BO843" s="16"/>
      <c r="BP843" s="16"/>
      <c r="BQ843" s="16"/>
      <c r="BR843" s="16"/>
      <c r="BS843" s="16"/>
      <c r="BT843" s="16"/>
      <c r="BU843" s="16"/>
      <c r="BV843" s="16"/>
      <c r="BW843" s="16"/>
      <c r="BX843" s="16"/>
      <c r="BY843" s="16"/>
      <c r="BZ843" s="16"/>
      <c r="CA843" s="16"/>
      <c r="CB843" s="16"/>
      <c r="CC843" s="16"/>
      <c r="CD843" s="16"/>
      <c r="CE843" s="16"/>
      <c r="CF843" s="16"/>
      <c r="CG843" s="16"/>
      <c r="CH843" s="16"/>
    </row>
    <row r="844" spans="1:86">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Z844" s="18"/>
      <c r="AA844" s="18"/>
      <c r="AB844" s="18"/>
      <c r="AC844" s="18"/>
      <c r="AD844" s="18"/>
      <c r="AE844" s="18"/>
      <c r="AF844" s="18"/>
      <c r="AG844" s="18"/>
      <c r="AH844" s="18"/>
      <c r="AI844" s="18"/>
      <c r="AJ844" s="18"/>
      <c r="AK844" s="18"/>
      <c r="AL844" s="18"/>
      <c r="AM844" s="16"/>
      <c r="AN844" s="16"/>
      <c r="AO844" s="16"/>
      <c r="AP844" s="16"/>
      <c r="AQ844" s="16"/>
      <c r="AR844" s="16"/>
      <c r="AS844" s="16"/>
      <c r="AT844" s="16"/>
      <c r="AU844" s="16"/>
      <c r="AV844" s="16"/>
      <c r="AW844" s="16"/>
      <c r="AX844" s="16"/>
      <c r="AY844" s="16"/>
      <c r="AZ844" s="16"/>
      <c r="BA844" s="16"/>
      <c r="BB844" s="16"/>
      <c r="BC844" s="16"/>
      <c r="BD844" s="16"/>
      <c r="BE844" s="16"/>
      <c r="BF844" s="16"/>
      <c r="BG844" s="16"/>
      <c r="BH844" s="16"/>
      <c r="BI844" s="16"/>
      <c r="BJ844" s="16"/>
      <c r="BK844" s="16"/>
      <c r="BL844" s="16"/>
      <c r="BM844" s="16"/>
      <c r="BN844" s="16"/>
      <c r="BO844" s="16"/>
      <c r="BP844" s="16"/>
      <c r="BQ844" s="16"/>
      <c r="BR844" s="16"/>
      <c r="BS844" s="16"/>
      <c r="BT844" s="16"/>
      <c r="BU844" s="16"/>
      <c r="BV844" s="16"/>
      <c r="BW844" s="16"/>
      <c r="BX844" s="16"/>
      <c r="BY844" s="16"/>
      <c r="BZ844" s="16"/>
      <c r="CA844" s="16"/>
      <c r="CB844" s="16"/>
      <c r="CC844" s="16"/>
      <c r="CD844" s="16"/>
      <c r="CE844" s="16"/>
      <c r="CF844" s="16"/>
      <c r="CG844" s="16"/>
      <c r="CH844" s="16"/>
    </row>
    <row r="845" spans="1:86">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Z845" s="18"/>
      <c r="AA845" s="18"/>
      <c r="AB845" s="18"/>
      <c r="AC845" s="18"/>
      <c r="AD845" s="18"/>
      <c r="AE845" s="18"/>
      <c r="AF845" s="18"/>
      <c r="AG845" s="18"/>
      <c r="AH845" s="18"/>
      <c r="AI845" s="18"/>
      <c r="AJ845" s="18"/>
      <c r="AK845" s="18"/>
      <c r="AL845" s="18"/>
      <c r="AM845" s="16"/>
      <c r="AN845" s="16"/>
      <c r="AO845" s="16"/>
      <c r="AP845" s="16"/>
      <c r="AQ845" s="16"/>
      <c r="AR845" s="16"/>
      <c r="AS845" s="16"/>
      <c r="AT845" s="16"/>
      <c r="AU845" s="16"/>
      <c r="AV845" s="16"/>
      <c r="AW845" s="16"/>
      <c r="AX845" s="16"/>
      <c r="AY845" s="16"/>
      <c r="AZ845" s="16"/>
      <c r="BA845" s="16"/>
      <c r="BB845" s="16"/>
      <c r="BC845" s="16"/>
      <c r="BD845" s="16"/>
      <c r="BE845" s="16"/>
      <c r="BF845" s="16"/>
      <c r="BG845" s="16"/>
      <c r="BH845" s="16"/>
      <c r="BI845" s="16"/>
      <c r="BJ845" s="16"/>
      <c r="BK845" s="16"/>
      <c r="BL845" s="16"/>
      <c r="BM845" s="16"/>
      <c r="BN845" s="16"/>
      <c r="BO845" s="16"/>
      <c r="BP845" s="16"/>
      <c r="BQ845" s="16"/>
      <c r="BR845" s="16"/>
      <c r="BS845" s="16"/>
      <c r="BT845" s="16"/>
      <c r="BU845" s="16"/>
      <c r="BV845" s="16"/>
      <c r="BW845" s="16"/>
      <c r="BX845" s="16"/>
      <c r="BY845" s="16"/>
      <c r="BZ845" s="16"/>
      <c r="CA845" s="16"/>
      <c r="CB845" s="16"/>
      <c r="CC845" s="16"/>
      <c r="CD845" s="16"/>
      <c r="CE845" s="16"/>
      <c r="CF845" s="16"/>
      <c r="CG845" s="16"/>
      <c r="CH845" s="16"/>
    </row>
    <row r="846" spans="1:8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Z846" s="18"/>
      <c r="AA846" s="18"/>
      <c r="AB846" s="18"/>
      <c r="AC846" s="18"/>
      <c r="AD846" s="18"/>
      <c r="AE846" s="18"/>
      <c r="AF846" s="18"/>
      <c r="AG846" s="18"/>
      <c r="AH846" s="18"/>
      <c r="AI846" s="18"/>
      <c r="AJ846" s="18"/>
      <c r="AK846" s="18"/>
      <c r="AL846" s="18"/>
      <c r="AM846" s="16"/>
      <c r="AN846" s="16"/>
      <c r="AO846" s="16"/>
      <c r="AP846" s="16"/>
      <c r="AQ846" s="16"/>
      <c r="AR846" s="16"/>
      <c r="AS846" s="16"/>
      <c r="AT846" s="16"/>
      <c r="AU846" s="16"/>
      <c r="AV846" s="16"/>
      <c r="AW846" s="16"/>
      <c r="AX846" s="16"/>
      <c r="AY846" s="16"/>
      <c r="AZ846" s="16"/>
      <c r="BA846" s="16"/>
      <c r="BB846" s="16"/>
      <c r="BC846" s="16"/>
      <c r="BD846" s="16"/>
      <c r="BE846" s="16"/>
      <c r="BF846" s="16"/>
      <c r="BG846" s="16"/>
      <c r="BH846" s="16"/>
      <c r="BI846" s="16"/>
      <c r="BJ846" s="16"/>
      <c r="BK846" s="16"/>
      <c r="BL846" s="16"/>
      <c r="BM846" s="16"/>
      <c r="BN846" s="16"/>
      <c r="BO846" s="16"/>
      <c r="BP846" s="16"/>
      <c r="BQ846" s="16"/>
      <c r="BR846" s="16"/>
      <c r="BS846" s="16"/>
      <c r="BT846" s="16"/>
      <c r="BU846" s="16"/>
      <c r="BV846" s="16"/>
      <c r="BW846" s="16"/>
      <c r="BX846" s="16"/>
      <c r="BY846" s="16"/>
      <c r="BZ846" s="16"/>
      <c r="CA846" s="16"/>
      <c r="CB846" s="16"/>
      <c r="CC846" s="16"/>
      <c r="CD846" s="16"/>
      <c r="CE846" s="16"/>
      <c r="CF846" s="16"/>
      <c r="CG846" s="16"/>
      <c r="CH846" s="16"/>
    </row>
    <row r="847" spans="1:86">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Z847" s="18"/>
      <c r="AA847" s="18"/>
      <c r="AB847" s="18"/>
      <c r="AC847" s="18"/>
      <c r="AD847" s="18"/>
      <c r="AE847" s="18"/>
      <c r="AF847" s="18"/>
      <c r="AG847" s="18"/>
      <c r="AH847" s="18"/>
      <c r="AI847" s="18"/>
      <c r="AJ847" s="18"/>
      <c r="AK847" s="18"/>
      <c r="AL847" s="18"/>
      <c r="AM847" s="16"/>
      <c r="AN847" s="16"/>
      <c r="AO847" s="16"/>
      <c r="AP847" s="16"/>
      <c r="AQ847" s="16"/>
      <c r="AR847" s="16"/>
      <c r="AS847" s="16"/>
      <c r="AT847" s="16"/>
      <c r="AU847" s="16"/>
      <c r="AV847" s="16"/>
      <c r="AW847" s="16"/>
      <c r="AX847" s="16"/>
      <c r="AY847" s="16"/>
      <c r="AZ847" s="16"/>
      <c r="BA847" s="16"/>
      <c r="BB847" s="16"/>
      <c r="BC847" s="16"/>
      <c r="BD847" s="16"/>
      <c r="BE847" s="16"/>
      <c r="BF847" s="16"/>
      <c r="BG847" s="16"/>
      <c r="BH847" s="16"/>
      <c r="BI847" s="16"/>
      <c r="BJ847" s="16"/>
      <c r="BK847" s="16"/>
      <c r="BL847" s="16"/>
      <c r="BM847" s="16"/>
      <c r="BN847" s="16"/>
      <c r="BO847" s="16"/>
      <c r="BP847" s="16"/>
      <c r="BQ847" s="16"/>
      <c r="BR847" s="16"/>
      <c r="BS847" s="16"/>
      <c r="BT847" s="16"/>
      <c r="BU847" s="16"/>
      <c r="BV847" s="16"/>
      <c r="BW847" s="16"/>
      <c r="BX847" s="16"/>
      <c r="BY847" s="16"/>
      <c r="BZ847" s="16"/>
      <c r="CA847" s="16"/>
      <c r="CB847" s="16"/>
      <c r="CC847" s="16"/>
      <c r="CD847" s="16"/>
      <c r="CE847" s="16"/>
      <c r="CF847" s="16"/>
      <c r="CG847" s="16"/>
      <c r="CH847" s="16"/>
    </row>
    <row r="848" spans="1:86">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Z848" s="18"/>
      <c r="AA848" s="18"/>
      <c r="AB848" s="18"/>
      <c r="AC848" s="18"/>
      <c r="AD848" s="18"/>
      <c r="AE848" s="18"/>
      <c r="AF848" s="18"/>
      <c r="AG848" s="18"/>
      <c r="AH848" s="18"/>
      <c r="AI848" s="18"/>
      <c r="AJ848" s="18"/>
      <c r="AK848" s="18"/>
      <c r="AL848" s="18"/>
      <c r="AM848" s="16"/>
      <c r="AN848" s="16"/>
      <c r="AO848" s="16"/>
      <c r="AP848" s="16"/>
      <c r="AQ848" s="16"/>
      <c r="AR848" s="16"/>
      <c r="AS848" s="16"/>
      <c r="AT848" s="16"/>
      <c r="AU848" s="16"/>
      <c r="AV848" s="16"/>
      <c r="AW848" s="16"/>
      <c r="AX848" s="16"/>
      <c r="AY848" s="16"/>
      <c r="AZ848" s="16"/>
      <c r="BA848" s="16"/>
      <c r="BB848" s="16"/>
      <c r="BC848" s="16"/>
      <c r="BD848" s="16"/>
      <c r="BE848" s="16"/>
      <c r="BF848" s="16"/>
      <c r="BG848" s="16"/>
      <c r="BH848" s="16"/>
      <c r="BI848" s="16"/>
      <c r="BJ848" s="16"/>
      <c r="BK848" s="16"/>
      <c r="BL848" s="16"/>
      <c r="BM848" s="16"/>
      <c r="BN848" s="16"/>
      <c r="BO848" s="16"/>
      <c r="BP848" s="16"/>
      <c r="BQ848" s="16"/>
      <c r="BR848" s="16"/>
      <c r="BS848" s="16"/>
      <c r="BT848" s="16"/>
      <c r="BU848" s="16"/>
      <c r="BV848" s="16"/>
      <c r="BW848" s="16"/>
      <c r="BX848" s="16"/>
      <c r="BY848" s="16"/>
      <c r="BZ848" s="16"/>
      <c r="CA848" s="16"/>
      <c r="CB848" s="16"/>
      <c r="CC848" s="16"/>
      <c r="CD848" s="16"/>
      <c r="CE848" s="16"/>
      <c r="CF848" s="16"/>
      <c r="CG848" s="16"/>
      <c r="CH848" s="16"/>
    </row>
    <row r="849" spans="1:86">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Z849" s="18"/>
      <c r="AA849" s="18"/>
      <c r="AB849" s="18"/>
      <c r="AC849" s="18"/>
      <c r="AD849" s="18"/>
      <c r="AE849" s="18"/>
      <c r="AF849" s="18"/>
      <c r="AG849" s="18"/>
      <c r="AH849" s="18"/>
      <c r="AI849" s="18"/>
      <c r="AJ849" s="18"/>
      <c r="AK849" s="18"/>
      <c r="AL849" s="18"/>
      <c r="AM849" s="16"/>
      <c r="AN849" s="16"/>
      <c r="AO849" s="16"/>
      <c r="AP849" s="16"/>
      <c r="AQ849" s="16"/>
      <c r="AR849" s="16"/>
      <c r="AS849" s="16"/>
      <c r="AT849" s="16"/>
      <c r="AU849" s="16"/>
      <c r="AV849" s="16"/>
      <c r="AW849" s="16"/>
      <c r="AX849" s="16"/>
      <c r="AY849" s="16"/>
      <c r="AZ849" s="16"/>
      <c r="BA849" s="16"/>
      <c r="BB849" s="16"/>
      <c r="BC849" s="16"/>
      <c r="BD849" s="16"/>
      <c r="BE849" s="16"/>
      <c r="BF849" s="16"/>
      <c r="BG849" s="16"/>
      <c r="BH849" s="16"/>
      <c r="BI849" s="16"/>
      <c r="BJ849" s="16"/>
      <c r="BK849" s="16"/>
      <c r="BL849" s="16"/>
      <c r="BM849" s="16"/>
      <c r="BN849" s="16"/>
      <c r="BO849" s="16"/>
      <c r="BP849" s="16"/>
      <c r="BQ849" s="16"/>
      <c r="BR849" s="16"/>
      <c r="BS849" s="16"/>
      <c r="BT849" s="16"/>
      <c r="BU849" s="16"/>
      <c r="BV849" s="16"/>
      <c r="BW849" s="16"/>
      <c r="BX849" s="16"/>
      <c r="BY849" s="16"/>
      <c r="BZ849" s="16"/>
      <c r="CA849" s="16"/>
      <c r="CB849" s="16"/>
      <c r="CC849" s="16"/>
      <c r="CD849" s="16"/>
      <c r="CE849" s="16"/>
      <c r="CF849" s="16"/>
      <c r="CG849" s="16"/>
      <c r="CH849" s="16"/>
    </row>
    <row r="850" spans="1:86">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Z850" s="18"/>
      <c r="AA850" s="18"/>
      <c r="AB850" s="18"/>
      <c r="AC850" s="18"/>
      <c r="AD850" s="18"/>
      <c r="AE850" s="18"/>
      <c r="AF850" s="18"/>
      <c r="AG850" s="18"/>
      <c r="AH850" s="18"/>
      <c r="AI850" s="18"/>
      <c r="AJ850" s="18"/>
      <c r="AK850" s="18"/>
      <c r="AL850" s="18"/>
      <c r="AM850" s="16"/>
      <c r="AN850" s="16"/>
      <c r="AO850" s="16"/>
      <c r="AP850" s="16"/>
      <c r="AQ850" s="16"/>
      <c r="AR850" s="16"/>
      <c r="AS850" s="16"/>
      <c r="AT850" s="16"/>
      <c r="AU850" s="16"/>
      <c r="AV850" s="16"/>
      <c r="AW850" s="16"/>
      <c r="AX850" s="16"/>
      <c r="AY850" s="16"/>
      <c r="AZ850" s="16"/>
      <c r="BA850" s="16"/>
      <c r="BB850" s="16"/>
      <c r="BC850" s="16"/>
      <c r="BD850" s="16"/>
      <c r="BE850" s="16"/>
      <c r="BF850" s="16"/>
      <c r="BG850" s="16"/>
      <c r="BH850" s="16"/>
      <c r="BI850" s="16"/>
      <c r="BJ850" s="16"/>
      <c r="BK850" s="16"/>
      <c r="BL850" s="16"/>
      <c r="BM850" s="16"/>
      <c r="BN850" s="16"/>
      <c r="BO850" s="16"/>
      <c r="BP850" s="16"/>
      <c r="BQ850" s="16"/>
      <c r="BR850" s="16"/>
      <c r="BS850" s="16"/>
      <c r="BT850" s="16"/>
      <c r="BU850" s="16"/>
      <c r="BV850" s="16"/>
      <c r="BW850" s="16"/>
      <c r="BX850" s="16"/>
      <c r="BY850" s="16"/>
      <c r="BZ850" s="16"/>
      <c r="CA850" s="16"/>
      <c r="CB850" s="16"/>
      <c r="CC850" s="16"/>
      <c r="CD850" s="16"/>
      <c r="CE850" s="16"/>
      <c r="CF850" s="16"/>
      <c r="CG850" s="16"/>
      <c r="CH850" s="16"/>
    </row>
    <row r="851" spans="1:86">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Z851" s="18"/>
      <c r="AA851" s="18"/>
      <c r="AB851" s="18"/>
      <c r="AC851" s="18"/>
      <c r="AD851" s="18"/>
      <c r="AE851" s="18"/>
      <c r="AF851" s="18"/>
      <c r="AG851" s="18"/>
      <c r="AH851" s="18"/>
      <c r="AI851" s="18"/>
      <c r="AJ851" s="18"/>
      <c r="AK851" s="18"/>
      <c r="AL851" s="18"/>
      <c r="AM851" s="16"/>
      <c r="AN851" s="16"/>
      <c r="AO851" s="16"/>
      <c r="AP851" s="16"/>
      <c r="AQ851" s="16"/>
      <c r="AR851" s="16"/>
      <c r="AS851" s="16"/>
      <c r="AT851" s="16"/>
      <c r="AU851" s="16"/>
      <c r="AV851" s="16"/>
      <c r="AW851" s="16"/>
      <c r="AX851" s="16"/>
      <c r="AY851" s="16"/>
      <c r="AZ851" s="16"/>
      <c r="BA851" s="16"/>
      <c r="BB851" s="16"/>
      <c r="BC851" s="16"/>
      <c r="BD851" s="16"/>
      <c r="BE851" s="16"/>
      <c r="BF851" s="16"/>
      <c r="BG851" s="16"/>
      <c r="BH851" s="16"/>
      <c r="BI851" s="16"/>
      <c r="BJ851" s="16"/>
      <c r="BK851" s="16"/>
      <c r="BL851" s="16"/>
      <c r="BM851" s="16"/>
      <c r="BN851" s="16"/>
      <c r="BO851" s="16"/>
      <c r="BP851" s="16"/>
      <c r="BQ851" s="16"/>
      <c r="BR851" s="16"/>
      <c r="BS851" s="16"/>
      <c r="BT851" s="16"/>
      <c r="BU851" s="16"/>
      <c r="BV851" s="16"/>
      <c r="BW851" s="16"/>
      <c r="BX851" s="16"/>
      <c r="BY851" s="16"/>
      <c r="BZ851" s="16"/>
      <c r="CA851" s="16"/>
      <c r="CB851" s="16"/>
      <c r="CC851" s="16"/>
      <c r="CD851" s="16"/>
      <c r="CE851" s="16"/>
      <c r="CF851" s="16"/>
      <c r="CG851" s="16"/>
      <c r="CH851" s="16"/>
    </row>
    <row r="852" spans="1:86">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Z852" s="18"/>
      <c r="AA852" s="18"/>
      <c r="AB852" s="18"/>
      <c r="AC852" s="18"/>
      <c r="AD852" s="18"/>
      <c r="AE852" s="18"/>
      <c r="AF852" s="18"/>
      <c r="AG852" s="18"/>
      <c r="AH852" s="18"/>
      <c r="AI852" s="18"/>
      <c r="AJ852" s="18"/>
      <c r="AK852" s="18"/>
      <c r="AL852" s="18"/>
      <c r="AM852" s="16"/>
      <c r="AN852" s="16"/>
      <c r="AO852" s="16"/>
      <c r="AP852" s="16"/>
      <c r="AQ852" s="16"/>
      <c r="AR852" s="16"/>
      <c r="AS852" s="16"/>
      <c r="AT852" s="16"/>
      <c r="AU852" s="16"/>
      <c r="AV852" s="16"/>
      <c r="AW852" s="16"/>
      <c r="AX852" s="16"/>
      <c r="AY852" s="16"/>
      <c r="AZ852" s="16"/>
      <c r="BA852" s="16"/>
      <c r="BB852" s="16"/>
      <c r="BC852" s="16"/>
      <c r="BD852" s="16"/>
      <c r="BE852" s="16"/>
      <c r="BF852" s="16"/>
      <c r="BG852" s="16"/>
      <c r="BH852" s="16"/>
      <c r="BI852" s="16"/>
      <c r="BJ852" s="16"/>
      <c r="BK852" s="16"/>
      <c r="BL852" s="16"/>
      <c r="BM852" s="16"/>
      <c r="BN852" s="16"/>
      <c r="BO852" s="16"/>
      <c r="BP852" s="16"/>
      <c r="BQ852" s="16"/>
      <c r="BR852" s="16"/>
      <c r="BS852" s="16"/>
      <c r="BT852" s="16"/>
      <c r="BU852" s="16"/>
      <c r="BV852" s="16"/>
      <c r="BW852" s="16"/>
      <c r="BX852" s="16"/>
      <c r="BY852" s="16"/>
      <c r="BZ852" s="16"/>
      <c r="CA852" s="16"/>
      <c r="CB852" s="16"/>
      <c r="CC852" s="16"/>
      <c r="CD852" s="16"/>
      <c r="CE852" s="16"/>
      <c r="CF852" s="16"/>
      <c r="CG852" s="16"/>
      <c r="CH852" s="16"/>
    </row>
    <row r="853" spans="1:86">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Z853" s="18"/>
      <c r="AA853" s="18"/>
      <c r="AB853" s="18"/>
      <c r="AC853" s="18"/>
      <c r="AD853" s="18"/>
      <c r="AE853" s="18"/>
      <c r="AF853" s="18"/>
      <c r="AG853" s="18"/>
      <c r="AH853" s="18"/>
      <c r="AI853" s="18"/>
      <c r="AJ853" s="18"/>
      <c r="AK853" s="18"/>
      <c r="AL853" s="18"/>
      <c r="AM853" s="16"/>
      <c r="AN853" s="16"/>
      <c r="AO853" s="16"/>
      <c r="AP853" s="16"/>
      <c r="AQ853" s="16"/>
      <c r="AR853" s="16"/>
      <c r="AS853" s="16"/>
      <c r="AT853" s="16"/>
      <c r="AU853" s="16"/>
      <c r="AV853" s="16"/>
      <c r="AW853" s="16"/>
      <c r="AX853" s="16"/>
      <c r="AY853" s="16"/>
      <c r="AZ853" s="16"/>
      <c r="BA853" s="16"/>
      <c r="BB853" s="16"/>
      <c r="BC853" s="16"/>
      <c r="BD853" s="16"/>
      <c r="BE853" s="16"/>
      <c r="BF853" s="16"/>
      <c r="BG853" s="16"/>
      <c r="BH853" s="16"/>
      <c r="BI853" s="16"/>
      <c r="BJ853" s="16"/>
      <c r="BK853" s="16"/>
      <c r="BL853" s="16"/>
      <c r="BM853" s="16"/>
      <c r="BN853" s="16"/>
      <c r="BO853" s="16"/>
      <c r="BP853" s="16"/>
      <c r="BQ853" s="16"/>
      <c r="BR853" s="16"/>
      <c r="BS853" s="16"/>
      <c r="BT853" s="16"/>
      <c r="BU853" s="16"/>
      <c r="BV853" s="16"/>
      <c r="BW853" s="16"/>
      <c r="BX853" s="16"/>
      <c r="BY853" s="16"/>
      <c r="BZ853" s="16"/>
      <c r="CA853" s="16"/>
      <c r="CB853" s="16"/>
      <c r="CC853" s="16"/>
      <c r="CD853" s="16"/>
      <c r="CE853" s="16"/>
      <c r="CF853" s="16"/>
      <c r="CG853" s="16"/>
      <c r="CH853" s="16"/>
    </row>
    <row r="854" spans="1:86">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Z854" s="18"/>
      <c r="AA854" s="18"/>
      <c r="AB854" s="18"/>
      <c r="AC854" s="18"/>
      <c r="AD854" s="18"/>
      <c r="AE854" s="18"/>
      <c r="AF854" s="18"/>
      <c r="AG854" s="18"/>
      <c r="AH854" s="18"/>
      <c r="AI854" s="18"/>
      <c r="AJ854" s="18"/>
      <c r="AK854" s="18"/>
      <c r="AL854" s="18"/>
      <c r="AM854" s="16"/>
      <c r="AN854" s="16"/>
      <c r="AO854" s="16"/>
      <c r="AP854" s="16"/>
      <c r="AQ854" s="16"/>
      <c r="AR854" s="16"/>
      <c r="AS854" s="16"/>
      <c r="AT854" s="16"/>
      <c r="AU854" s="16"/>
      <c r="AV854" s="16"/>
      <c r="AW854" s="16"/>
      <c r="AX854" s="16"/>
      <c r="AY854" s="16"/>
      <c r="AZ854" s="16"/>
      <c r="BA854" s="16"/>
      <c r="BB854" s="16"/>
      <c r="BC854" s="16"/>
      <c r="BD854" s="16"/>
      <c r="BE854" s="16"/>
      <c r="BF854" s="16"/>
      <c r="BG854" s="16"/>
      <c r="BH854" s="16"/>
      <c r="BI854" s="16"/>
      <c r="BJ854" s="16"/>
      <c r="BK854" s="16"/>
      <c r="BL854" s="16"/>
      <c r="BM854" s="16"/>
      <c r="BN854" s="16"/>
      <c r="BO854" s="16"/>
      <c r="BP854" s="16"/>
      <c r="BQ854" s="16"/>
      <c r="BR854" s="16"/>
      <c r="BS854" s="16"/>
      <c r="BT854" s="16"/>
      <c r="BU854" s="16"/>
      <c r="BV854" s="16"/>
      <c r="BW854" s="16"/>
      <c r="BX854" s="16"/>
      <c r="BY854" s="16"/>
      <c r="BZ854" s="16"/>
      <c r="CA854" s="16"/>
      <c r="CB854" s="16"/>
      <c r="CC854" s="16"/>
      <c r="CD854" s="16"/>
      <c r="CE854" s="16"/>
      <c r="CF854" s="16"/>
      <c r="CG854" s="16"/>
      <c r="CH854" s="16"/>
    </row>
    <row r="855" spans="1:86">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Z855" s="18"/>
      <c r="AA855" s="18"/>
      <c r="AB855" s="18"/>
      <c r="AC855" s="18"/>
      <c r="AD855" s="18"/>
      <c r="AE855" s="18"/>
      <c r="AF855" s="18"/>
      <c r="AG855" s="18"/>
      <c r="AH855" s="18"/>
      <c r="AI855" s="18"/>
      <c r="AJ855" s="18"/>
      <c r="AK855" s="18"/>
      <c r="AL855" s="18"/>
      <c r="AM855" s="16"/>
      <c r="AN855" s="16"/>
      <c r="AO855" s="16"/>
      <c r="AP855" s="16"/>
      <c r="AQ855" s="16"/>
      <c r="AR855" s="16"/>
      <c r="AS855" s="16"/>
      <c r="AT855" s="16"/>
      <c r="AU855" s="16"/>
      <c r="AV855" s="16"/>
      <c r="AW855" s="16"/>
      <c r="AX855" s="16"/>
      <c r="AY855" s="16"/>
      <c r="AZ855" s="16"/>
      <c r="BA855" s="16"/>
      <c r="BB855" s="16"/>
      <c r="BC855" s="16"/>
      <c r="BD855" s="16"/>
      <c r="BE855" s="16"/>
      <c r="BF855" s="16"/>
      <c r="BG855" s="16"/>
      <c r="BH855" s="16"/>
      <c r="BI855" s="16"/>
      <c r="BJ855" s="16"/>
      <c r="BK855" s="16"/>
      <c r="BL855" s="16"/>
      <c r="BM855" s="16"/>
      <c r="BN855" s="16"/>
      <c r="BO855" s="16"/>
      <c r="BP855" s="16"/>
      <c r="BQ855" s="16"/>
      <c r="BR855" s="16"/>
      <c r="BS855" s="16"/>
      <c r="BT855" s="16"/>
      <c r="BU855" s="16"/>
      <c r="BV855" s="16"/>
      <c r="BW855" s="16"/>
      <c r="BX855" s="16"/>
      <c r="BY855" s="16"/>
      <c r="BZ855" s="16"/>
      <c r="CA855" s="16"/>
      <c r="CB855" s="16"/>
      <c r="CC855" s="16"/>
      <c r="CD855" s="16"/>
      <c r="CE855" s="16"/>
      <c r="CF855" s="16"/>
      <c r="CG855" s="16"/>
      <c r="CH855" s="16"/>
    </row>
    <row r="856" spans="1:8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Z856" s="18"/>
      <c r="AA856" s="18"/>
      <c r="AB856" s="18"/>
      <c r="AC856" s="18"/>
      <c r="AD856" s="18"/>
      <c r="AE856" s="18"/>
      <c r="AF856" s="18"/>
      <c r="AG856" s="18"/>
      <c r="AH856" s="18"/>
      <c r="AI856" s="18"/>
      <c r="AJ856" s="18"/>
      <c r="AK856" s="18"/>
      <c r="AL856" s="18"/>
      <c r="AM856" s="16"/>
      <c r="AN856" s="16"/>
      <c r="AO856" s="16"/>
      <c r="AP856" s="16"/>
      <c r="AQ856" s="16"/>
      <c r="AR856" s="16"/>
      <c r="AS856" s="16"/>
      <c r="AT856" s="16"/>
      <c r="AU856" s="16"/>
      <c r="AV856" s="16"/>
      <c r="AW856" s="16"/>
      <c r="AX856" s="16"/>
      <c r="AY856" s="16"/>
      <c r="AZ856" s="16"/>
      <c r="BA856" s="16"/>
      <c r="BB856" s="16"/>
      <c r="BC856" s="16"/>
      <c r="BD856" s="16"/>
      <c r="BE856" s="16"/>
      <c r="BF856" s="16"/>
      <c r="BG856" s="16"/>
      <c r="BH856" s="16"/>
      <c r="BI856" s="16"/>
      <c r="BJ856" s="16"/>
      <c r="BK856" s="16"/>
      <c r="BL856" s="16"/>
      <c r="BM856" s="16"/>
      <c r="BN856" s="16"/>
      <c r="BO856" s="16"/>
      <c r="BP856" s="16"/>
      <c r="BQ856" s="16"/>
      <c r="BR856" s="16"/>
      <c r="BS856" s="16"/>
      <c r="BT856" s="16"/>
      <c r="BU856" s="16"/>
      <c r="BV856" s="16"/>
      <c r="BW856" s="16"/>
      <c r="BX856" s="16"/>
      <c r="BY856" s="16"/>
      <c r="BZ856" s="16"/>
      <c r="CA856" s="16"/>
      <c r="CB856" s="16"/>
      <c r="CC856" s="16"/>
      <c r="CD856" s="16"/>
      <c r="CE856" s="16"/>
      <c r="CF856" s="16"/>
      <c r="CG856" s="16"/>
      <c r="CH856" s="16"/>
    </row>
    <row r="857" spans="1:86">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Z857" s="18"/>
      <c r="AA857" s="18"/>
      <c r="AB857" s="18"/>
      <c r="AC857" s="18"/>
      <c r="AD857" s="18"/>
      <c r="AE857" s="18"/>
      <c r="AF857" s="18"/>
      <c r="AG857" s="18"/>
      <c r="AH857" s="18"/>
      <c r="AI857" s="18"/>
      <c r="AJ857" s="18"/>
      <c r="AK857" s="18"/>
      <c r="AL857" s="18"/>
      <c r="AM857" s="16"/>
      <c r="AN857" s="16"/>
      <c r="AO857" s="16"/>
      <c r="AP857" s="16"/>
      <c r="AQ857" s="16"/>
      <c r="AR857" s="16"/>
      <c r="AS857" s="16"/>
      <c r="AT857" s="16"/>
      <c r="AU857" s="16"/>
      <c r="AV857" s="16"/>
      <c r="AW857" s="16"/>
      <c r="AX857" s="16"/>
      <c r="AY857" s="16"/>
      <c r="AZ857" s="16"/>
      <c r="BA857" s="16"/>
      <c r="BB857" s="16"/>
      <c r="BC857" s="16"/>
      <c r="BD857" s="16"/>
      <c r="BE857" s="16"/>
      <c r="BF857" s="16"/>
      <c r="BG857" s="16"/>
      <c r="BH857" s="16"/>
      <c r="BI857" s="16"/>
      <c r="BJ857" s="16"/>
      <c r="BK857" s="16"/>
      <c r="BL857" s="16"/>
      <c r="BM857" s="16"/>
      <c r="BN857" s="16"/>
      <c r="BO857" s="16"/>
      <c r="BP857" s="16"/>
      <c r="BQ857" s="16"/>
      <c r="BR857" s="16"/>
      <c r="BS857" s="16"/>
      <c r="BT857" s="16"/>
      <c r="BU857" s="16"/>
      <c r="BV857" s="16"/>
      <c r="BW857" s="16"/>
      <c r="BX857" s="16"/>
      <c r="BY857" s="16"/>
      <c r="BZ857" s="16"/>
      <c r="CA857" s="16"/>
      <c r="CB857" s="16"/>
      <c r="CC857" s="16"/>
      <c r="CD857" s="16"/>
      <c r="CE857" s="16"/>
      <c r="CF857" s="16"/>
      <c r="CG857" s="16"/>
      <c r="CH857" s="16"/>
    </row>
    <row r="858" spans="1:86">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Z858" s="18"/>
      <c r="AA858" s="18"/>
      <c r="AB858" s="18"/>
      <c r="AC858" s="18"/>
      <c r="AD858" s="18"/>
      <c r="AE858" s="18"/>
      <c r="AF858" s="18"/>
      <c r="AG858" s="18"/>
      <c r="AH858" s="18"/>
      <c r="AI858" s="18"/>
      <c r="AJ858" s="18"/>
      <c r="AK858" s="18"/>
      <c r="AL858" s="18"/>
      <c r="AM858" s="16"/>
      <c r="AN858" s="16"/>
      <c r="AO858" s="16"/>
      <c r="AP858" s="16"/>
      <c r="AQ858" s="16"/>
      <c r="AR858" s="16"/>
      <c r="AS858" s="16"/>
      <c r="AT858" s="16"/>
      <c r="AU858" s="16"/>
      <c r="AV858" s="16"/>
      <c r="AW858" s="16"/>
      <c r="AX858" s="16"/>
      <c r="AY858" s="16"/>
      <c r="AZ858" s="16"/>
      <c r="BA858" s="16"/>
      <c r="BB858" s="16"/>
      <c r="BC858" s="16"/>
      <c r="BD858" s="16"/>
      <c r="BE858" s="16"/>
      <c r="BF858" s="16"/>
      <c r="BG858" s="16"/>
      <c r="BH858" s="16"/>
      <c r="BI858" s="16"/>
      <c r="BJ858" s="16"/>
      <c r="BK858" s="16"/>
      <c r="BL858" s="16"/>
      <c r="BM858" s="16"/>
      <c r="BN858" s="16"/>
      <c r="BO858" s="16"/>
      <c r="BP858" s="16"/>
      <c r="BQ858" s="16"/>
      <c r="BR858" s="16"/>
      <c r="BS858" s="16"/>
      <c r="BT858" s="16"/>
      <c r="BU858" s="16"/>
      <c r="BV858" s="16"/>
      <c r="BW858" s="16"/>
      <c r="BX858" s="16"/>
      <c r="BY858" s="16"/>
      <c r="BZ858" s="16"/>
      <c r="CA858" s="16"/>
      <c r="CB858" s="16"/>
      <c r="CC858" s="16"/>
      <c r="CD858" s="16"/>
      <c r="CE858" s="16"/>
      <c r="CF858" s="16"/>
      <c r="CG858" s="16"/>
      <c r="CH858" s="16"/>
    </row>
    <row r="859" spans="1:86">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Z859" s="18"/>
      <c r="AA859" s="18"/>
      <c r="AB859" s="18"/>
      <c r="AC859" s="18"/>
      <c r="AD859" s="18"/>
      <c r="AE859" s="18"/>
      <c r="AF859" s="18"/>
      <c r="AG859" s="18"/>
      <c r="AH859" s="18"/>
      <c r="AI859" s="18"/>
      <c r="AJ859" s="18"/>
      <c r="AK859" s="18"/>
      <c r="AL859" s="18"/>
      <c r="AM859" s="16"/>
      <c r="AN859" s="16"/>
      <c r="AO859" s="16"/>
      <c r="AP859" s="16"/>
      <c r="AQ859" s="16"/>
      <c r="AR859" s="16"/>
      <c r="AS859" s="16"/>
      <c r="AT859" s="16"/>
      <c r="AU859" s="16"/>
      <c r="AV859" s="16"/>
      <c r="AW859" s="16"/>
      <c r="AX859" s="16"/>
      <c r="AY859" s="16"/>
      <c r="AZ859" s="16"/>
      <c r="BA859" s="16"/>
      <c r="BB859" s="16"/>
      <c r="BC859" s="16"/>
      <c r="BD859" s="16"/>
      <c r="BE859" s="16"/>
      <c r="BF859" s="16"/>
      <c r="BG859" s="16"/>
      <c r="BH859" s="16"/>
      <c r="BI859" s="16"/>
      <c r="BJ859" s="16"/>
      <c r="BK859" s="16"/>
      <c r="BL859" s="16"/>
      <c r="BM859" s="16"/>
      <c r="BN859" s="16"/>
      <c r="BO859" s="16"/>
      <c r="BP859" s="16"/>
      <c r="BQ859" s="16"/>
      <c r="BR859" s="16"/>
      <c r="BS859" s="16"/>
      <c r="BT859" s="16"/>
      <c r="BU859" s="16"/>
      <c r="BV859" s="16"/>
      <c r="BW859" s="16"/>
      <c r="BX859" s="16"/>
      <c r="BY859" s="16"/>
      <c r="BZ859" s="16"/>
      <c r="CA859" s="16"/>
      <c r="CB859" s="16"/>
      <c r="CC859" s="16"/>
      <c r="CD859" s="16"/>
      <c r="CE859" s="16"/>
      <c r="CF859" s="16"/>
      <c r="CG859" s="16"/>
      <c r="CH859" s="16"/>
    </row>
    <row r="860" spans="1:86">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Z860" s="18"/>
      <c r="AA860" s="18"/>
      <c r="AB860" s="18"/>
      <c r="AC860" s="18"/>
      <c r="AD860" s="18"/>
      <c r="AE860" s="18"/>
      <c r="AF860" s="18"/>
      <c r="AG860" s="18"/>
      <c r="AH860" s="18"/>
      <c r="AI860" s="18"/>
      <c r="AJ860" s="18"/>
      <c r="AK860" s="18"/>
      <c r="AL860" s="18"/>
      <c r="AM860" s="16"/>
      <c r="AN860" s="16"/>
      <c r="AO860" s="16"/>
      <c r="AP860" s="16"/>
      <c r="AQ860" s="16"/>
      <c r="AR860" s="16"/>
      <c r="AS860" s="16"/>
      <c r="AT860" s="16"/>
      <c r="AU860" s="16"/>
      <c r="AV860" s="16"/>
      <c r="AW860" s="16"/>
      <c r="AX860" s="16"/>
      <c r="AY860" s="16"/>
      <c r="AZ860" s="16"/>
      <c r="BA860" s="16"/>
      <c r="BB860" s="16"/>
      <c r="BC860" s="16"/>
      <c r="BD860" s="16"/>
      <c r="BE860" s="16"/>
      <c r="BF860" s="16"/>
      <c r="BG860" s="16"/>
      <c r="BH860" s="16"/>
      <c r="BI860" s="16"/>
      <c r="BJ860" s="16"/>
      <c r="BK860" s="16"/>
      <c r="BL860" s="16"/>
      <c r="BM860" s="16"/>
      <c r="BN860" s="16"/>
      <c r="BO860" s="16"/>
      <c r="BP860" s="16"/>
      <c r="BQ860" s="16"/>
      <c r="BR860" s="16"/>
      <c r="BS860" s="16"/>
      <c r="BT860" s="16"/>
      <c r="BU860" s="16"/>
      <c r="BV860" s="16"/>
      <c r="BW860" s="16"/>
      <c r="BX860" s="16"/>
      <c r="BY860" s="16"/>
      <c r="BZ860" s="16"/>
      <c r="CA860" s="16"/>
      <c r="CB860" s="16"/>
      <c r="CC860" s="16"/>
      <c r="CD860" s="16"/>
      <c r="CE860" s="16"/>
      <c r="CF860" s="16"/>
      <c r="CG860" s="16"/>
      <c r="CH860" s="16"/>
    </row>
    <row r="861" spans="1:86">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Z861" s="18"/>
      <c r="AA861" s="18"/>
      <c r="AB861" s="18"/>
      <c r="AC861" s="18"/>
      <c r="AD861" s="18"/>
      <c r="AE861" s="18"/>
      <c r="AF861" s="18"/>
      <c r="AG861" s="18"/>
      <c r="AH861" s="18"/>
      <c r="AI861" s="18"/>
      <c r="AJ861" s="18"/>
      <c r="AK861" s="18"/>
      <c r="AL861" s="18"/>
      <c r="AM861" s="16"/>
      <c r="AN861" s="16"/>
      <c r="AO861" s="16"/>
      <c r="AP861" s="16"/>
      <c r="AQ861" s="16"/>
      <c r="AR861" s="16"/>
      <c r="AS861" s="16"/>
      <c r="AT861" s="16"/>
      <c r="AU861" s="16"/>
      <c r="AV861" s="16"/>
      <c r="AW861" s="16"/>
      <c r="AX861" s="16"/>
      <c r="AY861" s="16"/>
      <c r="AZ861" s="16"/>
      <c r="BA861" s="16"/>
      <c r="BB861" s="16"/>
      <c r="BC861" s="16"/>
      <c r="BD861" s="16"/>
      <c r="BE861" s="16"/>
      <c r="BF861" s="16"/>
      <c r="BG861" s="16"/>
      <c r="BH861" s="16"/>
      <c r="BI861" s="16"/>
      <c r="BJ861" s="16"/>
      <c r="BK861" s="16"/>
      <c r="BL861" s="16"/>
      <c r="BM861" s="16"/>
      <c r="BN861" s="16"/>
      <c r="BO861" s="16"/>
      <c r="BP861" s="16"/>
      <c r="BQ861" s="16"/>
      <c r="BR861" s="16"/>
      <c r="BS861" s="16"/>
      <c r="BT861" s="16"/>
      <c r="BU861" s="16"/>
      <c r="BV861" s="16"/>
      <c r="BW861" s="16"/>
      <c r="BX861" s="16"/>
      <c r="BY861" s="16"/>
      <c r="BZ861" s="16"/>
      <c r="CA861" s="16"/>
      <c r="CB861" s="16"/>
      <c r="CC861" s="16"/>
      <c r="CD861" s="16"/>
      <c r="CE861" s="16"/>
      <c r="CF861" s="16"/>
      <c r="CG861" s="16"/>
      <c r="CH861" s="16"/>
    </row>
    <row r="862" spans="1:86">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Z862" s="18"/>
      <c r="AA862" s="18"/>
      <c r="AB862" s="18"/>
      <c r="AC862" s="18"/>
      <c r="AD862" s="18"/>
      <c r="AE862" s="18"/>
      <c r="AF862" s="18"/>
      <c r="AG862" s="18"/>
      <c r="AH862" s="18"/>
      <c r="AI862" s="18"/>
      <c r="AJ862" s="18"/>
      <c r="AK862" s="18"/>
      <c r="AL862" s="18"/>
      <c r="AM862" s="16"/>
      <c r="AN862" s="16"/>
      <c r="AO862" s="16"/>
      <c r="AP862" s="16"/>
      <c r="AQ862" s="16"/>
      <c r="AR862" s="16"/>
      <c r="AS862" s="16"/>
      <c r="AT862" s="16"/>
      <c r="AU862" s="16"/>
      <c r="AV862" s="16"/>
      <c r="AW862" s="16"/>
      <c r="AX862" s="16"/>
      <c r="AY862" s="16"/>
      <c r="AZ862" s="16"/>
      <c r="BA862" s="16"/>
      <c r="BB862" s="16"/>
      <c r="BC862" s="16"/>
      <c r="BD862" s="16"/>
      <c r="BE862" s="16"/>
      <c r="BF862" s="16"/>
      <c r="BG862" s="16"/>
      <c r="BH862" s="16"/>
      <c r="BI862" s="16"/>
      <c r="BJ862" s="16"/>
      <c r="BK862" s="16"/>
      <c r="BL862" s="16"/>
      <c r="BM862" s="16"/>
      <c r="BN862" s="16"/>
      <c r="BO862" s="16"/>
      <c r="BP862" s="16"/>
      <c r="BQ862" s="16"/>
      <c r="BR862" s="16"/>
      <c r="BS862" s="16"/>
      <c r="BT862" s="16"/>
      <c r="BU862" s="16"/>
      <c r="BV862" s="16"/>
      <c r="BW862" s="16"/>
      <c r="BX862" s="16"/>
      <c r="BY862" s="16"/>
      <c r="BZ862" s="16"/>
      <c r="CA862" s="16"/>
      <c r="CB862" s="16"/>
      <c r="CC862" s="16"/>
      <c r="CD862" s="16"/>
      <c r="CE862" s="16"/>
      <c r="CF862" s="16"/>
      <c r="CG862" s="16"/>
      <c r="CH862" s="16"/>
    </row>
    <row r="863" spans="1:86">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Z863" s="18"/>
      <c r="AA863" s="18"/>
      <c r="AB863" s="18"/>
      <c r="AC863" s="18"/>
      <c r="AD863" s="18"/>
      <c r="AE863" s="18"/>
      <c r="AF863" s="18"/>
      <c r="AG863" s="18"/>
      <c r="AH863" s="18"/>
      <c r="AI863" s="18"/>
      <c r="AJ863" s="18"/>
      <c r="AK863" s="18"/>
      <c r="AL863" s="18"/>
      <c r="AM863" s="16"/>
      <c r="AN863" s="16"/>
      <c r="AO863" s="16"/>
      <c r="AP863" s="16"/>
      <c r="AQ863" s="16"/>
      <c r="AR863" s="16"/>
      <c r="AS863" s="16"/>
      <c r="AT863" s="16"/>
      <c r="AU863" s="16"/>
      <c r="AV863" s="16"/>
      <c r="AW863" s="16"/>
      <c r="AX863" s="16"/>
      <c r="AY863" s="16"/>
      <c r="AZ863" s="16"/>
      <c r="BA863" s="16"/>
      <c r="BB863" s="16"/>
      <c r="BC863" s="16"/>
      <c r="BD863" s="16"/>
      <c r="BE863" s="16"/>
      <c r="BF863" s="16"/>
      <c r="BG863" s="16"/>
      <c r="BH863" s="16"/>
      <c r="BI863" s="16"/>
      <c r="BJ863" s="16"/>
      <c r="BK863" s="16"/>
      <c r="BL863" s="16"/>
      <c r="BM863" s="16"/>
      <c r="BN863" s="16"/>
      <c r="BO863" s="16"/>
      <c r="BP863" s="16"/>
      <c r="BQ863" s="16"/>
      <c r="BR863" s="16"/>
      <c r="BS863" s="16"/>
      <c r="BT863" s="16"/>
      <c r="BU863" s="16"/>
      <c r="BV863" s="16"/>
      <c r="BW863" s="16"/>
      <c r="BX863" s="16"/>
      <c r="BY863" s="16"/>
      <c r="BZ863" s="16"/>
      <c r="CA863" s="16"/>
      <c r="CB863" s="16"/>
      <c r="CC863" s="16"/>
      <c r="CD863" s="16"/>
      <c r="CE863" s="16"/>
      <c r="CF863" s="16"/>
      <c r="CG863" s="16"/>
      <c r="CH863" s="16"/>
    </row>
    <row r="864" spans="1:86">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Z864" s="18"/>
      <c r="AA864" s="18"/>
      <c r="AB864" s="18"/>
      <c r="AC864" s="18"/>
      <c r="AD864" s="18"/>
      <c r="AE864" s="18"/>
      <c r="AF864" s="18"/>
      <c r="AG864" s="18"/>
      <c r="AH864" s="18"/>
      <c r="AI864" s="18"/>
      <c r="AJ864" s="18"/>
      <c r="AK864" s="18"/>
      <c r="AL864" s="18"/>
      <c r="AM864" s="16"/>
      <c r="AN864" s="16"/>
      <c r="AO864" s="16"/>
      <c r="AP864" s="16"/>
      <c r="AQ864" s="16"/>
      <c r="AR864" s="16"/>
      <c r="AS864" s="16"/>
      <c r="AT864" s="16"/>
      <c r="AU864" s="16"/>
      <c r="AV864" s="16"/>
      <c r="AW864" s="16"/>
      <c r="AX864" s="16"/>
      <c r="AY864" s="16"/>
      <c r="AZ864" s="16"/>
      <c r="BA864" s="16"/>
      <c r="BB864" s="16"/>
      <c r="BC864" s="16"/>
      <c r="BD864" s="16"/>
      <c r="BE864" s="16"/>
      <c r="BF864" s="16"/>
      <c r="BG864" s="16"/>
      <c r="BH864" s="16"/>
      <c r="BI864" s="16"/>
      <c r="BJ864" s="16"/>
      <c r="BK864" s="16"/>
      <c r="BL864" s="16"/>
      <c r="BM864" s="16"/>
      <c r="BN864" s="16"/>
      <c r="BO864" s="16"/>
      <c r="BP864" s="16"/>
      <c r="BQ864" s="16"/>
      <c r="BR864" s="16"/>
      <c r="BS864" s="16"/>
      <c r="BT864" s="16"/>
      <c r="BU864" s="16"/>
      <c r="BV864" s="16"/>
      <c r="BW864" s="16"/>
      <c r="BX864" s="16"/>
      <c r="BY864" s="16"/>
      <c r="BZ864" s="16"/>
      <c r="CA864" s="16"/>
      <c r="CB864" s="16"/>
      <c r="CC864" s="16"/>
      <c r="CD864" s="16"/>
      <c r="CE864" s="16"/>
      <c r="CF864" s="16"/>
      <c r="CG864" s="16"/>
      <c r="CH864" s="16"/>
    </row>
    <row r="865" spans="1:86">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Z865" s="18"/>
      <c r="AA865" s="18"/>
      <c r="AB865" s="18"/>
      <c r="AC865" s="18"/>
      <c r="AD865" s="18"/>
      <c r="AE865" s="18"/>
      <c r="AF865" s="18"/>
      <c r="AG865" s="18"/>
      <c r="AH865" s="18"/>
      <c r="AI865" s="18"/>
      <c r="AJ865" s="18"/>
      <c r="AK865" s="18"/>
      <c r="AL865" s="18"/>
      <c r="AM865" s="16"/>
      <c r="AN865" s="16"/>
      <c r="AO865" s="16"/>
      <c r="AP865" s="16"/>
      <c r="AQ865" s="16"/>
      <c r="AR865" s="16"/>
      <c r="AS865" s="16"/>
      <c r="AT865" s="16"/>
      <c r="AU865" s="16"/>
      <c r="AV865" s="16"/>
      <c r="AW865" s="16"/>
      <c r="AX865" s="16"/>
      <c r="AY865" s="16"/>
      <c r="AZ865" s="16"/>
      <c r="BA865" s="16"/>
      <c r="BB865" s="16"/>
      <c r="BC865" s="16"/>
      <c r="BD865" s="16"/>
      <c r="BE865" s="16"/>
      <c r="BF865" s="16"/>
      <c r="BG865" s="16"/>
      <c r="BH865" s="16"/>
      <c r="BI865" s="16"/>
      <c r="BJ865" s="16"/>
      <c r="BK865" s="16"/>
      <c r="BL865" s="16"/>
      <c r="BM865" s="16"/>
      <c r="BN865" s="16"/>
      <c r="BO865" s="16"/>
      <c r="BP865" s="16"/>
      <c r="BQ865" s="16"/>
      <c r="BR865" s="16"/>
      <c r="BS865" s="16"/>
      <c r="BT865" s="16"/>
      <c r="BU865" s="16"/>
      <c r="BV865" s="16"/>
      <c r="BW865" s="16"/>
      <c r="BX865" s="16"/>
      <c r="BY865" s="16"/>
      <c r="BZ865" s="16"/>
      <c r="CA865" s="16"/>
      <c r="CB865" s="16"/>
      <c r="CC865" s="16"/>
      <c r="CD865" s="16"/>
      <c r="CE865" s="16"/>
      <c r="CF865" s="16"/>
      <c r="CG865" s="16"/>
      <c r="CH865" s="16"/>
    </row>
    <row r="866" spans="1:8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Z866" s="18"/>
      <c r="AA866" s="18"/>
      <c r="AB866" s="18"/>
      <c r="AC866" s="18"/>
      <c r="AD866" s="18"/>
      <c r="AE866" s="18"/>
      <c r="AF866" s="18"/>
      <c r="AG866" s="18"/>
      <c r="AH866" s="18"/>
      <c r="AI866" s="18"/>
      <c r="AJ866" s="18"/>
      <c r="AK866" s="18"/>
      <c r="AL866" s="18"/>
      <c r="AM866" s="16"/>
      <c r="AN866" s="16"/>
      <c r="AO866" s="16"/>
      <c r="AP866" s="16"/>
      <c r="AQ866" s="16"/>
      <c r="AR866" s="16"/>
      <c r="AS866" s="16"/>
      <c r="AT866" s="16"/>
      <c r="AU866" s="16"/>
      <c r="AV866" s="16"/>
      <c r="AW866" s="16"/>
      <c r="AX866" s="16"/>
      <c r="AY866" s="16"/>
      <c r="AZ866" s="16"/>
      <c r="BA866" s="16"/>
      <c r="BB866" s="16"/>
      <c r="BC866" s="16"/>
      <c r="BD866" s="16"/>
      <c r="BE866" s="16"/>
      <c r="BF866" s="16"/>
      <c r="BG866" s="16"/>
      <c r="BH866" s="16"/>
      <c r="BI866" s="16"/>
      <c r="BJ866" s="16"/>
      <c r="BK866" s="16"/>
      <c r="BL866" s="16"/>
      <c r="BM866" s="16"/>
      <c r="BN866" s="16"/>
      <c r="BO866" s="16"/>
      <c r="BP866" s="16"/>
      <c r="BQ866" s="16"/>
      <c r="BR866" s="16"/>
      <c r="BS866" s="16"/>
      <c r="BT866" s="16"/>
      <c r="BU866" s="16"/>
      <c r="BV866" s="16"/>
      <c r="BW866" s="16"/>
      <c r="BX866" s="16"/>
      <c r="BY866" s="16"/>
      <c r="BZ866" s="16"/>
      <c r="CA866" s="16"/>
      <c r="CB866" s="16"/>
      <c r="CC866" s="16"/>
      <c r="CD866" s="16"/>
      <c r="CE866" s="16"/>
      <c r="CF866" s="16"/>
      <c r="CG866" s="16"/>
      <c r="CH866" s="16"/>
    </row>
    <row r="867" spans="1:86">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Z867" s="18"/>
      <c r="AA867" s="18"/>
      <c r="AB867" s="18"/>
      <c r="AC867" s="18"/>
      <c r="AD867" s="18"/>
      <c r="AE867" s="18"/>
      <c r="AF867" s="18"/>
      <c r="AG867" s="18"/>
      <c r="AH867" s="18"/>
      <c r="AI867" s="18"/>
      <c r="AJ867" s="18"/>
      <c r="AK867" s="18"/>
      <c r="AL867" s="18"/>
      <c r="AM867" s="16"/>
      <c r="AN867" s="16"/>
      <c r="AO867" s="16"/>
      <c r="AP867" s="16"/>
      <c r="AQ867" s="16"/>
      <c r="AR867" s="16"/>
      <c r="AS867" s="16"/>
      <c r="AT867" s="16"/>
      <c r="AU867" s="16"/>
      <c r="AV867" s="16"/>
      <c r="AW867" s="16"/>
      <c r="AX867" s="16"/>
      <c r="AY867" s="16"/>
      <c r="AZ867" s="16"/>
      <c r="BA867" s="16"/>
      <c r="BB867" s="16"/>
      <c r="BC867" s="16"/>
      <c r="BD867" s="16"/>
      <c r="BE867" s="16"/>
      <c r="BF867" s="16"/>
      <c r="BG867" s="16"/>
      <c r="BH867" s="16"/>
      <c r="BI867" s="16"/>
      <c r="BJ867" s="16"/>
      <c r="BK867" s="16"/>
      <c r="BL867" s="16"/>
      <c r="BM867" s="16"/>
      <c r="BN867" s="16"/>
      <c r="BO867" s="16"/>
      <c r="BP867" s="16"/>
      <c r="BQ867" s="16"/>
      <c r="BR867" s="16"/>
      <c r="BS867" s="16"/>
      <c r="BT867" s="16"/>
      <c r="BU867" s="16"/>
      <c r="BV867" s="16"/>
      <c r="BW867" s="16"/>
      <c r="BX867" s="16"/>
      <c r="BY867" s="16"/>
      <c r="BZ867" s="16"/>
      <c r="CA867" s="16"/>
      <c r="CB867" s="16"/>
      <c r="CC867" s="16"/>
      <c r="CD867" s="16"/>
      <c r="CE867" s="16"/>
      <c r="CF867" s="16"/>
      <c r="CG867" s="16"/>
      <c r="CH867" s="16"/>
    </row>
    <row r="868" spans="1:86">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Z868" s="18"/>
      <c r="AA868" s="18"/>
      <c r="AB868" s="18"/>
      <c r="AC868" s="18"/>
      <c r="AD868" s="18"/>
      <c r="AE868" s="18"/>
      <c r="AF868" s="18"/>
      <c r="AG868" s="18"/>
      <c r="AH868" s="18"/>
      <c r="AI868" s="18"/>
      <c r="AJ868" s="18"/>
      <c r="AK868" s="18"/>
      <c r="AL868" s="18"/>
      <c r="AM868" s="16"/>
      <c r="AN868" s="16"/>
      <c r="AO868" s="16"/>
      <c r="AP868" s="16"/>
      <c r="AQ868" s="16"/>
      <c r="AR868" s="16"/>
      <c r="AS868" s="16"/>
      <c r="AT868" s="16"/>
      <c r="AU868" s="16"/>
      <c r="AV868" s="16"/>
      <c r="AW868" s="16"/>
      <c r="AX868" s="16"/>
      <c r="AY868" s="16"/>
      <c r="AZ868" s="16"/>
      <c r="BA868" s="16"/>
      <c r="BB868" s="16"/>
      <c r="BC868" s="16"/>
      <c r="BD868" s="16"/>
      <c r="BE868" s="16"/>
      <c r="BF868" s="16"/>
      <c r="BG868" s="16"/>
      <c r="BH868" s="16"/>
      <c r="BI868" s="16"/>
      <c r="BJ868" s="16"/>
      <c r="BK868" s="16"/>
      <c r="BL868" s="16"/>
      <c r="BM868" s="16"/>
      <c r="BN868" s="16"/>
      <c r="BO868" s="16"/>
      <c r="BP868" s="16"/>
      <c r="BQ868" s="16"/>
      <c r="BR868" s="16"/>
      <c r="BS868" s="16"/>
      <c r="BT868" s="16"/>
      <c r="BU868" s="16"/>
      <c r="BV868" s="16"/>
      <c r="BW868" s="16"/>
      <c r="BX868" s="16"/>
      <c r="BY868" s="16"/>
      <c r="BZ868" s="16"/>
      <c r="CA868" s="16"/>
      <c r="CB868" s="16"/>
      <c r="CC868" s="16"/>
      <c r="CD868" s="16"/>
      <c r="CE868" s="16"/>
      <c r="CF868" s="16"/>
      <c r="CG868" s="16"/>
      <c r="CH868" s="16"/>
    </row>
    <row r="869" spans="1:86">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Z869" s="18"/>
      <c r="AA869" s="18"/>
      <c r="AB869" s="18"/>
      <c r="AC869" s="18"/>
      <c r="AD869" s="18"/>
      <c r="AE869" s="18"/>
      <c r="AF869" s="18"/>
      <c r="AG869" s="18"/>
      <c r="AH869" s="18"/>
      <c r="AI869" s="18"/>
      <c r="AJ869" s="18"/>
      <c r="AK869" s="18"/>
      <c r="AL869" s="18"/>
      <c r="AM869" s="16"/>
      <c r="AN869" s="16"/>
      <c r="AO869" s="16"/>
      <c r="AP869" s="16"/>
      <c r="AQ869" s="16"/>
      <c r="AR869" s="16"/>
      <c r="AS869" s="16"/>
      <c r="AT869" s="16"/>
      <c r="AU869" s="16"/>
      <c r="AV869" s="16"/>
      <c r="AW869" s="16"/>
      <c r="AX869" s="16"/>
      <c r="AY869" s="16"/>
      <c r="AZ869" s="16"/>
      <c r="BA869" s="16"/>
      <c r="BB869" s="16"/>
      <c r="BC869" s="16"/>
      <c r="BD869" s="16"/>
      <c r="BE869" s="16"/>
      <c r="BF869" s="16"/>
      <c r="BG869" s="16"/>
      <c r="BH869" s="16"/>
      <c r="BI869" s="16"/>
      <c r="BJ869" s="16"/>
      <c r="BK869" s="16"/>
      <c r="BL869" s="16"/>
      <c r="BM869" s="16"/>
      <c r="BN869" s="16"/>
      <c r="BO869" s="16"/>
      <c r="BP869" s="16"/>
      <c r="BQ869" s="16"/>
      <c r="BR869" s="16"/>
      <c r="BS869" s="16"/>
      <c r="BT869" s="16"/>
      <c r="BU869" s="16"/>
      <c r="BV869" s="16"/>
      <c r="BW869" s="16"/>
      <c r="BX869" s="16"/>
      <c r="BY869" s="16"/>
      <c r="BZ869" s="16"/>
      <c r="CA869" s="16"/>
      <c r="CB869" s="16"/>
      <c r="CC869" s="16"/>
      <c r="CD869" s="16"/>
      <c r="CE869" s="16"/>
      <c r="CF869" s="16"/>
      <c r="CG869" s="16"/>
      <c r="CH869" s="16"/>
    </row>
    <row r="870" spans="1:86">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Z870" s="18"/>
      <c r="AA870" s="18"/>
      <c r="AB870" s="18"/>
      <c r="AC870" s="18"/>
      <c r="AD870" s="18"/>
      <c r="AE870" s="18"/>
      <c r="AF870" s="18"/>
      <c r="AG870" s="18"/>
      <c r="AH870" s="18"/>
      <c r="AI870" s="18"/>
      <c r="AJ870" s="18"/>
      <c r="AK870" s="18"/>
      <c r="AL870" s="18"/>
      <c r="AM870" s="16"/>
      <c r="AN870" s="16"/>
      <c r="AO870" s="16"/>
      <c r="AP870" s="16"/>
      <c r="AQ870" s="16"/>
      <c r="AR870" s="16"/>
      <c r="AS870" s="16"/>
      <c r="AT870" s="16"/>
      <c r="AU870" s="16"/>
      <c r="AV870" s="16"/>
      <c r="AW870" s="16"/>
      <c r="AX870" s="16"/>
      <c r="AY870" s="16"/>
      <c r="AZ870" s="16"/>
      <c r="BA870" s="16"/>
      <c r="BB870" s="16"/>
      <c r="BC870" s="16"/>
      <c r="BD870" s="16"/>
      <c r="BE870" s="16"/>
      <c r="BF870" s="16"/>
      <c r="BG870" s="16"/>
      <c r="BH870" s="16"/>
      <c r="BI870" s="16"/>
      <c r="BJ870" s="16"/>
      <c r="BK870" s="16"/>
      <c r="BL870" s="16"/>
      <c r="BM870" s="16"/>
      <c r="BN870" s="16"/>
      <c r="BO870" s="16"/>
      <c r="BP870" s="16"/>
      <c r="BQ870" s="16"/>
      <c r="BR870" s="16"/>
      <c r="BS870" s="16"/>
      <c r="BT870" s="16"/>
      <c r="BU870" s="16"/>
      <c r="BV870" s="16"/>
      <c r="BW870" s="16"/>
      <c r="BX870" s="16"/>
      <c r="BY870" s="16"/>
      <c r="BZ870" s="16"/>
      <c r="CA870" s="16"/>
      <c r="CB870" s="16"/>
      <c r="CC870" s="16"/>
      <c r="CD870" s="16"/>
      <c r="CE870" s="16"/>
      <c r="CF870" s="16"/>
      <c r="CG870" s="16"/>
      <c r="CH870" s="16"/>
    </row>
    <row r="871" spans="1:86">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Z871" s="18"/>
      <c r="AA871" s="18"/>
      <c r="AB871" s="18"/>
      <c r="AC871" s="18"/>
      <c r="AD871" s="18"/>
      <c r="AE871" s="18"/>
      <c r="AF871" s="18"/>
      <c r="AG871" s="18"/>
      <c r="AH871" s="18"/>
      <c r="AI871" s="18"/>
      <c r="AJ871" s="18"/>
      <c r="AK871" s="18"/>
      <c r="AL871" s="18"/>
      <c r="AM871" s="16"/>
      <c r="AN871" s="16"/>
      <c r="AO871" s="16"/>
      <c r="AP871" s="16"/>
      <c r="AQ871" s="16"/>
      <c r="AR871" s="16"/>
      <c r="AS871" s="16"/>
      <c r="AT871" s="16"/>
      <c r="AU871" s="16"/>
      <c r="AV871" s="16"/>
      <c r="AW871" s="16"/>
      <c r="AX871" s="16"/>
      <c r="AY871" s="16"/>
      <c r="AZ871" s="16"/>
      <c r="BA871" s="16"/>
      <c r="BB871" s="16"/>
      <c r="BC871" s="16"/>
      <c r="BD871" s="16"/>
      <c r="BE871" s="16"/>
      <c r="BF871" s="16"/>
      <c r="BG871" s="16"/>
      <c r="BH871" s="16"/>
      <c r="BI871" s="16"/>
      <c r="BJ871" s="16"/>
      <c r="BK871" s="16"/>
      <c r="BL871" s="16"/>
      <c r="BM871" s="16"/>
      <c r="BN871" s="16"/>
      <c r="BO871" s="16"/>
      <c r="BP871" s="16"/>
      <c r="BQ871" s="16"/>
      <c r="BR871" s="16"/>
      <c r="BS871" s="16"/>
      <c r="BT871" s="16"/>
      <c r="BU871" s="16"/>
      <c r="BV871" s="16"/>
      <c r="BW871" s="16"/>
      <c r="BX871" s="16"/>
      <c r="BY871" s="16"/>
      <c r="BZ871" s="16"/>
      <c r="CA871" s="16"/>
      <c r="CB871" s="16"/>
      <c r="CC871" s="16"/>
      <c r="CD871" s="16"/>
      <c r="CE871" s="16"/>
      <c r="CF871" s="16"/>
      <c r="CG871" s="16"/>
      <c r="CH871" s="16"/>
    </row>
    <row r="872" spans="1:86">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Z872" s="18"/>
      <c r="AA872" s="18"/>
      <c r="AB872" s="18"/>
      <c r="AC872" s="18"/>
      <c r="AD872" s="18"/>
      <c r="AE872" s="18"/>
      <c r="AF872" s="18"/>
      <c r="AG872" s="18"/>
      <c r="AH872" s="18"/>
      <c r="AI872" s="18"/>
      <c r="AJ872" s="18"/>
      <c r="AK872" s="18"/>
      <c r="AL872" s="18"/>
      <c r="AM872" s="16"/>
      <c r="AN872" s="16"/>
      <c r="AO872" s="16"/>
      <c r="AP872" s="16"/>
      <c r="AQ872" s="16"/>
      <c r="AR872" s="16"/>
      <c r="AS872" s="16"/>
      <c r="AT872" s="16"/>
      <c r="AU872" s="16"/>
      <c r="AV872" s="16"/>
      <c r="AW872" s="16"/>
      <c r="AX872" s="16"/>
      <c r="AY872" s="16"/>
      <c r="AZ872" s="16"/>
      <c r="BA872" s="16"/>
      <c r="BB872" s="16"/>
      <c r="BC872" s="16"/>
      <c r="BD872" s="16"/>
      <c r="BE872" s="16"/>
      <c r="BF872" s="16"/>
      <c r="BG872" s="16"/>
      <c r="BH872" s="16"/>
      <c r="BI872" s="16"/>
      <c r="BJ872" s="16"/>
      <c r="BK872" s="16"/>
      <c r="BL872" s="16"/>
      <c r="BM872" s="16"/>
      <c r="BN872" s="16"/>
      <c r="BO872" s="16"/>
      <c r="BP872" s="16"/>
      <c r="BQ872" s="16"/>
      <c r="BR872" s="16"/>
      <c r="BS872" s="16"/>
      <c r="BT872" s="16"/>
      <c r="BU872" s="16"/>
      <c r="BV872" s="16"/>
      <c r="BW872" s="16"/>
      <c r="BX872" s="16"/>
      <c r="BY872" s="16"/>
      <c r="BZ872" s="16"/>
      <c r="CA872" s="16"/>
      <c r="CB872" s="16"/>
      <c r="CC872" s="16"/>
      <c r="CD872" s="16"/>
      <c r="CE872" s="16"/>
      <c r="CF872" s="16"/>
      <c r="CG872" s="16"/>
      <c r="CH872" s="16"/>
    </row>
    <row r="873" spans="1:86">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Z873" s="18"/>
      <c r="AA873" s="18"/>
      <c r="AB873" s="18"/>
      <c r="AC873" s="18"/>
      <c r="AD873" s="18"/>
      <c r="AE873" s="18"/>
      <c r="AF873" s="18"/>
      <c r="AG873" s="18"/>
      <c r="AH873" s="18"/>
      <c r="AI873" s="18"/>
      <c r="AJ873" s="18"/>
      <c r="AK873" s="18"/>
      <c r="AL873" s="18"/>
      <c r="AM873" s="16"/>
      <c r="AN873" s="16"/>
      <c r="AO873" s="16"/>
      <c r="AP873" s="16"/>
      <c r="AQ873" s="16"/>
      <c r="AR873" s="16"/>
      <c r="AS873" s="16"/>
      <c r="AT873" s="16"/>
      <c r="AU873" s="16"/>
      <c r="AV873" s="16"/>
      <c r="AW873" s="16"/>
      <c r="AX873" s="16"/>
      <c r="AY873" s="16"/>
      <c r="AZ873" s="16"/>
      <c r="BA873" s="16"/>
      <c r="BB873" s="16"/>
      <c r="BC873" s="16"/>
      <c r="BD873" s="16"/>
      <c r="BE873" s="16"/>
      <c r="BF873" s="16"/>
      <c r="BG873" s="16"/>
      <c r="BH873" s="16"/>
      <c r="BI873" s="16"/>
      <c r="BJ873" s="16"/>
      <c r="BK873" s="16"/>
      <c r="BL873" s="16"/>
      <c r="BM873" s="16"/>
      <c r="BN873" s="16"/>
      <c r="BO873" s="16"/>
      <c r="BP873" s="16"/>
      <c r="BQ873" s="16"/>
      <c r="BR873" s="16"/>
      <c r="BS873" s="16"/>
      <c r="BT873" s="16"/>
      <c r="BU873" s="16"/>
      <c r="BV873" s="16"/>
      <c r="BW873" s="16"/>
      <c r="BX873" s="16"/>
      <c r="BY873" s="16"/>
      <c r="BZ873" s="16"/>
      <c r="CA873" s="16"/>
      <c r="CB873" s="16"/>
      <c r="CC873" s="16"/>
      <c r="CD873" s="16"/>
      <c r="CE873" s="16"/>
      <c r="CF873" s="16"/>
      <c r="CG873" s="16"/>
      <c r="CH873" s="16"/>
    </row>
    <row r="874" spans="1:86">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Z874" s="18"/>
      <c r="AA874" s="18"/>
      <c r="AB874" s="18"/>
      <c r="AC874" s="18"/>
      <c r="AD874" s="18"/>
      <c r="AE874" s="18"/>
      <c r="AF874" s="18"/>
      <c r="AG874" s="18"/>
      <c r="AH874" s="18"/>
      <c r="AI874" s="18"/>
      <c r="AJ874" s="18"/>
      <c r="AK874" s="18"/>
      <c r="AL874" s="18"/>
      <c r="AM874" s="16"/>
      <c r="AN874" s="16"/>
      <c r="AO874" s="16"/>
      <c r="AP874" s="16"/>
      <c r="AQ874" s="16"/>
      <c r="AR874" s="16"/>
      <c r="AS874" s="16"/>
      <c r="AT874" s="16"/>
      <c r="AU874" s="16"/>
      <c r="AV874" s="16"/>
      <c r="AW874" s="16"/>
      <c r="AX874" s="16"/>
      <c r="AY874" s="16"/>
      <c r="AZ874" s="16"/>
      <c r="BA874" s="16"/>
      <c r="BB874" s="16"/>
      <c r="BC874" s="16"/>
      <c r="BD874" s="16"/>
      <c r="BE874" s="16"/>
      <c r="BF874" s="16"/>
      <c r="BG874" s="16"/>
      <c r="BH874" s="16"/>
      <c r="BI874" s="16"/>
      <c r="BJ874" s="16"/>
      <c r="BK874" s="16"/>
      <c r="BL874" s="16"/>
      <c r="BM874" s="16"/>
      <c r="BN874" s="16"/>
      <c r="BO874" s="16"/>
      <c r="BP874" s="16"/>
      <c r="BQ874" s="16"/>
      <c r="BR874" s="16"/>
      <c r="BS874" s="16"/>
      <c r="BT874" s="16"/>
      <c r="BU874" s="16"/>
      <c r="BV874" s="16"/>
      <c r="BW874" s="16"/>
      <c r="BX874" s="16"/>
      <c r="BY874" s="16"/>
      <c r="BZ874" s="16"/>
      <c r="CA874" s="16"/>
      <c r="CB874" s="16"/>
      <c r="CC874" s="16"/>
      <c r="CD874" s="16"/>
      <c r="CE874" s="16"/>
      <c r="CF874" s="16"/>
      <c r="CG874" s="16"/>
      <c r="CH874" s="16"/>
    </row>
    <row r="875" spans="1:86">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Z875" s="18"/>
      <c r="AA875" s="18"/>
      <c r="AB875" s="18"/>
      <c r="AC875" s="18"/>
      <c r="AD875" s="18"/>
      <c r="AE875" s="18"/>
      <c r="AF875" s="18"/>
      <c r="AG875" s="18"/>
      <c r="AH875" s="18"/>
      <c r="AI875" s="18"/>
      <c r="AJ875" s="18"/>
      <c r="AK875" s="18"/>
      <c r="AL875" s="18"/>
      <c r="AM875" s="16"/>
      <c r="AN875" s="16"/>
      <c r="AO875" s="16"/>
      <c r="AP875" s="16"/>
      <c r="AQ875" s="16"/>
      <c r="AR875" s="16"/>
      <c r="AS875" s="16"/>
      <c r="AT875" s="16"/>
      <c r="AU875" s="16"/>
      <c r="AV875" s="16"/>
      <c r="AW875" s="16"/>
      <c r="AX875" s="16"/>
      <c r="AY875" s="16"/>
      <c r="AZ875" s="16"/>
      <c r="BA875" s="16"/>
      <c r="BB875" s="16"/>
      <c r="BC875" s="16"/>
      <c r="BD875" s="16"/>
      <c r="BE875" s="16"/>
      <c r="BF875" s="16"/>
      <c r="BG875" s="16"/>
      <c r="BH875" s="16"/>
      <c r="BI875" s="16"/>
      <c r="BJ875" s="16"/>
      <c r="BK875" s="16"/>
      <c r="BL875" s="16"/>
      <c r="BM875" s="16"/>
      <c r="BN875" s="16"/>
      <c r="BO875" s="16"/>
      <c r="BP875" s="16"/>
      <c r="BQ875" s="16"/>
      <c r="BR875" s="16"/>
      <c r="BS875" s="16"/>
      <c r="BT875" s="16"/>
      <c r="BU875" s="16"/>
      <c r="BV875" s="16"/>
      <c r="BW875" s="16"/>
      <c r="BX875" s="16"/>
      <c r="BY875" s="16"/>
      <c r="BZ875" s="16"/>
      <c r="CA875" s="16"/>
      <c r="CB875" s="16"/>
      <c r="CC875" s="16"/>
      <c r="CD875" s="16"/>
      <c r="CE875" s="16"/>
      <c r="CF875" s="16"/>
      <c r="CG875" s="16"/>
      <c r="CH875" s="16"/>
    </row>
    <row r="876" spans="1:8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Z876" s="18"/>
      <c r="AA876" s="18"/>
      <c r="AB876" s="18"/>
      <c r="AC876" s="18"/>
      <c r="AD876" s="18"/>
      <c r="AE876" s="18"/>
      <c r="AF876" s="18"/>
      <c r="AG876" s="18"/>
      <c r="AH876" s="18"/>
      <c r="AI876" s="18"/>
      <c r="AJ876" s="18"/>
      <c r="AK876" s="18"/>
      <c r="AL876" s="18"/>
      <c r="AM876" s="16"/>
      <c r="AN876" s="16"/>
      <c r="AO876" s="16"/>
      <c r="AP876" s="16"/>
      <c r="AQ876" s="16"/>
      <c r="AR876" s="16"/>
      <c r="AS876" s="16"/>
      <c r="AT876" s="16"/>
      <c r="AU876" s="16"/>
      <c r="AV876" s="16"/>
      <c r="AW876" s="16"/>
      <c r="AX876" s="16"/>
      <c r="AY876" s="16"/>
      <c r="AZ876" s="16"/>
      <c r="BA876" s="16"/>
      <c r="BB876" s="16"/>
      <c r="BC876" s="16"/>
      <c r="BD876" s="16"/>
      <c r="BE876" s="16"/>
      <c r="BF876" s="16"/>
      <c r="BG876" s="16"/>
      <c r="BH876" s="16"/>
      <c r="BI876" s="16"/>
      <c r="BJ876" s="16"/>
      <c r="BK876" s="16"/>
      <c r="BL876" s="16"/>
      <c r="BM876" s="16"/>
      <c r="BN876" s="16"/>
      <c r="BO876" s="16"/>
      <c r="BP876" s="16"/>
      <c r="BQ876" s="16"/>
      <c r="BR876" s="16"/>
      <c r="BS876" s="16"/>
      <c r="BT876" s="16"/>
      <c r="BU876" s="16"/>
      <c r="BV876" s="16"/>
      <c r="BW876" s="16"/>
      <c r="BX876" s="16"/>
      <c r="BY876" s="16"/>
      <c r="BZ876" s="16"/>
      <c r="CA876" s="16"/>
      <c r="CB876" s="16"/>
      <c r="CC876" s="16"/>
      <c r="CD876" s="16"/>
      <c r="CE876" s="16"/>
      <c r="CF876" s="16"/>
      <c r="CG876" s="16"/>
      <c r="CH876" s="16"/>
    </row>
    <row r="877" spans="1:86">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Z877" s="18"/>
      <c r="AA877" s="18"/>
      <c r="AB877" s="18"/>
      <c r="AC877" s="18"/>
      <c r="AD877" s="18"/>
      <c r="AE877" s="18"/>
      <c r="AF877" s="18"/>
      <c r="AG877" s="18"/>
      <c r="AH877" s="18"/>
      <c r="AI877" s="18"/>
      <c r="AJ877" s="18"/>
      <c r="AK877" s="18"/>
      <c r="AL877" s="18"/>
      <c r="AM877" s="16"/>
      <c r="AN877" s="16"/>
      <c r="AO877" s="16"/>
      <c r="AP877" s="16"/>
      <c r="AQ877" s="16"/>
      <c r="AR877" s="16"/>
      <c r="AS877" s="16"/>
      <c r="AT877" s="16"/>
      <c r="AU877" s="16"/>
      <c r="AV877" s="16"/>
      <c r="AW877" s="16"/>
      <c r="AX877" s="16"/>
      <c r="AY877" s="16"/>
      <c r="AZ877" s="16"/>
      <c r="BA877" s="16"/>
      <c r="BB877" s="16"/>
      <c r="BC877" s="16"/>
      <c r="BD877" s="16"/>
      <c r="BE877" s="16"/>
      <c r="BF877" s="16"/>
      <c r="BG877" s="16"/>
      <c r="BH877" s="16"/>
      <c r="BI877" s="16"/>
      <c r="BJ877" s="16"/>
      <c r="BK877" s="16"/>
      <c r="BL877" s="16"/>
      <c r="BM877" s="16"/>
      <c r="BN877" s="16"/>
      <c r="BO877" s="16"/>
      <c r="BP877" s="16"/>
      <c r="BQ877" s="16"/>
      <c r="BR877" s="16"/>
      <c r="BS877" s="16"/>
      <c r="BT877" s="16"/>
      <c r="BU877" s="16"/>
      <c r="BV877" s="16"/>
      <c r="BW877" s="16"/>
      <c r="BX877" s="16"/>
      <c r="BY877" s="16"/>
      <c r="BZ877" s="16"/>
      <c r="CA877" s="16"/>
      <c r="CB877" s="16"/>
      <c r="CC877" s="16"/>
      <c r="CD877" s="16"/>
      <c r="CE877" s="16"/>
      <c r="CF877" s="16"/>
      <c r="CG877" s="16"/>
      <c r="CH877" s="16"/>
    </row>
    <row r="878" spans="1:86">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Z878" s="18"/>
      <c r="AA878" s="18"/>
      <c r="AB878" s="18"/>
      <c r="AC878" s="18"/>
      <c r="AD878" s="18"/>
      <c r="AE878" s="18"/>
      <c r="AF878" s="18"/>
      <c r="AG878" s="18"/>
      <c r="AH878" s="18"/>
      <c r="AI878" s="18"/>
      <c r="AJ878" s="18"/>
      <c r="AK878" s="18"/>
      <c r="AL878" s="18"/>
      <c r="AM878" s="16"/>
      <c r="AN878" s="16"/>
      <c r="AO878" s="16"/>
      <c r="AP878" s="16"/>
      <c r="AQ878" s="16"/>
      <c r="AR878" s="16"/>
      <c r="AS878" s="16"/>
      <c r="AT878" s="16"/>
      <c r="AU878" s="16"/>
      <c r="AV878" s="16"/>
      <c r="AW878" s="16"/>
      <c r="AX878" s="16"/>
      <c r="AY878" s="16"/>
      <c r="AZ878" s="16"/>
      <c r="BA878" s="16"/>
      <c r="BB878" s="16"/>
      <c r="BC878" s="16"/>
      <c r="BD878" s="16"/>
      <c r="BE878" s="16"/>
      <c r="BF878" s="16"/>
      <c r="BG878" s="16"/>
      <c r="BH878" s="16"/>
      <c r="BI878" s="16"/>
      <c r="BJ878" s="16"/>
      <c r="BK878" s="16"/>
      <c r="BL878" s="16"/>
      <c r="BM878" s="16"/>
      <c r="BN878" s="16"/>
      <c r="BO878" s="16"/>
      <c r="BP878" s="16"/>
      <c r="BQ878" s="16"/>
      <c r="BR878" s="16"/>
      <c r="BS878" s="16"/>
      <c r="BT878" s="16"/>
      <c r="BU878" s="16"/>
      <c r="BV878" s="16"/>
      <c r="BW878" s="16"/>
      <c r="BX878" s="16"/>
      <c r="BY878" s="16"/>
      <c r="BZ878" s="16"/>
      <c r="CA878" s="16"/>
      <c r="CB878" s="16"/>
      <c r="CC878" s="16"/>
      <c r="CD878" s="16"/>
      <c r="CE878" s="16"/>
      <c r="CF878" s="16"/>
      <c r="CG878" s="16"/>
      <c r="CH878" s="16"/>
    </row>
    <row r="879" spans="1:86">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Z879" s="18"/>
      <c r="AA879" s="18"/>
      <c r="AB879" s="18"/>
      <c r="AC879" s="18"/>
      <c r="AD879" s="18"/>
      <c r="AE879" s="18"/>
      <c r="AF879" s="18"/>
      <c r="AG879" s="18"/>
      <c r="AH879" s="18"/>
      <c r="AI879" s="18"/>
      <c r="AJ879" s="18"/>
      <c r="AK879" s="18"/>
      <c r="AL879" s="18"/>
      <c r="AM879" s="16"/>
      <c r="AN879" s="16"/>
      <c r="AO879" s="16"/>
      <c r="AP879" s="16"/>
      <c r="AQ879" s="16"/>
      <c r="AR879" s="16"/>
      <c r="AS879" s="16"/>
      <c r="AT879" s="16"/>
      <c r="AU879" s="16"/>
      <c r="AV879" s="16"/>
      <c r="AW879" s="16"/>
      <c r="AX879" s="16"/>
      <c r="AY879" s="16"/>
      <c r="AZ879" s="16"/>
      <c r="BA879" s="16"/>
      <c r="BB879" s="16"/>
      <c r="BC879" s="16"/>
      <c r="BD879" s="16"/>
      <c r="BE879" s="16"/>
      <c r="BF879" s="16"/>
      <c r="BG879" s="16"/>
      <c r="BH879" s="16"/>
      <c r="BI879" s="16"/>
      <c r="BJ879" s="16"/>
      <c r="BK879" s="16"/>
      <c r="BL879" s="16"/>
      <c r="BM879" s="16"/>
      <c r="BN879" s="16"/>
      <c r="BO879" s="16"/>
      <c r="BP879" s="16"/>
      <c r="BQ879" s="16"/>
      <c r="BR879" s="16"/>
      <c r="BS879" s="16"/>
      <c r="BT879" s="16"/>
      <c r="BU879" s="16"/>
      <c r="BV879" s="16"/>
      <c r="BW879" s="16"/>
      <c r="BX879" s="16"/>
      <c r="BY879" s="16"/>
      <c r="BZ879" s="16"/>
      <c r="CA879" s="16"/>
      <c r="CB879" s="16"/>
      <c r="CC879" s="16"/>
      <c r="CD879" s="16"/>
      <c r="CE879" s="16"/>
      <c r="CF879" s="16"/>
      <c r="CG879" s="16"/>
      <c r="CH879" s="16"/>
    </row>
    <row r="880" spans="1:86">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Z880" s="18"/>
      <c r="AA880" s="18"/>
      <c r="AB880" s="18"/>
      <c r="AC880" s="18"/>
      <c r="AD880" s="18"/>
      <c r="AE880" s="18"/>
      <c r="AF880" s="18"/>
      <c r="AG880" s="18"/>
      <c r="AH880" s="18"/>
      <c r="AI880" s="18"/>
      <c r="AJ880" s="18"/>
      <c r="AK880" s="18"/>
      <c r="AL880" s="18"/>
      <c r="AM880" s="16"/>
      <c r="AN880" s="16"/>
      <c r="AO880" s="16"/>
      <c r="AP880" s="16"/>
      <c r="AQ880" s="16"/>
      <c r="AR880" s="16"/>
      <c r="AS880" s="16"/>
      <c r="AT880" s="16"/>
      <c r="AU880" s="16"/>
      <c r="AV880" s="16"/>
      <c r="AW880" s="16"/>
      <c r="AX880" s="16"/>
      <c r="AY880" s="16"/>
      <c r="AZ880" s="16"/>
      <c r="BA880" s="16"/>
      <c r="BB880" s="16"/>
      <c r="BC880" s="16"/>
      <c r="BD880" s="16"/>
      <c r="BE880" s="16"/>
      <c r="BF880" s="16"/>
      <c r="BG880" s="16"/>
      <c r="BH880" s="16"/>
      <c r="BI880" s="16"/>
      <c r="BJ880" s="16"/>
      <c r="BK880" s="16"/>
      <c r="BL880" s="16"/>
      <c r="BM880" s="16"/>
      <c r="BN880" s="16"/>
      <c r="BO880" s="16"/>
      <c r="BP880" s="16"/>
      <c r="BQ880" s="16"/>
      <c r="BR880" s="16"/>
      <c r="BS880" s="16"/>
      <c r="BT880" s="16"/>
      <c r="BU880" s="16"/>
      <c r="BV880" s="16"/>
      <c r="BW880" s="16"/>
      <c r="BX880" s="16"/>
      <c r="BY880" s="16"/>
      <c r="BZ880" s="16"/>
      <c r="CA880" s="16"/>
      <c r="CB880" s="16"/>
      <c r="CC880" s="16"/>
      <c r="CD880" s="16"/>
      <c r="CE880" s="16"/>
      <c r="CF880" s="16"/>
      <c r="CG880" s="16"/>
      <c r="CH880" s="16"/>
    </row>
    <row r="881" spans="1:86">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Z881" s="18"/>
      <c r="AA881" s="18"/>
      <c r="AB881" s="18"/>
      <c r="AC881" s="18"/>
      <c r="AD881" s="18"/>
      <c r="AE881" s="18"/>
      <c r="AF881" s="18"/>
      <c r="AG881" s="18"/>
      <c r="AH881" s="18"/>
      <c r="AI881" s="18"/>
      <c r="AJ881" s="18"/>
      <c r="AK881" s="18"/>
      <c r="AL881" s="18"/>
      <c r="AM881" s="16"/>
      <c r="AN881" s="16"/>
      <c r="AO881" s="16"/>
      <c r="AP881" s="16"/>
      <c r="AQ881" s="16"/>
      <c r="AR881" s="16"/>
      <c r="AS881" s="16"/>
      <c r="AT881" s="16"/>
      <c r="AU881" s="16"/>
      <c r="AV881" s="16"/>
      <c r="AW881" s="16"/>
      <c r="AX881" s="16"/>
      <c r="AY881" s="16"/>
      <c r="AZ881" s="16"/>
      <c r="BA881" s="16"/>
      <c r="BB881" s="16"/>
      <c r="BC881" s="16"/>
      <c r="BD881" s="16"/>
      <c r="BE881" s="16"/>
      <c r="BF881" s="16"/>
      <c r="BG881" s="16"/>
      <c r="BH881" s="16"/>
      <c r="BI881" s="16"/>
      <c r="BJ881" s="16"/>
      <c r="BK881" s="16"/>
      <c r="BL881" s="16"/>
      <c r="BM881" s="16"/>
      <c r="BN881" s="16"/>
      <c r="BO881" s="16"/>
      <c r="BP881" s="16"/>
      <c r="BQ881" s="16"/>
      <c r="BR881" s="16"/>
      <c r="BS881" s="16"/>
      <c r="BT881" s="16"/>
      <c r="BU881" s="16"/>
      <c r="BV881" s="16"/>
      <c r="BW881" s="16"/>
      <c r="BX881" s="16"/>
      <c r="BY881" s="16"/>
      <c r="BZ881" s="16"/>
      <c r="CA881" s="16"/>
      <c r="CB881" s="16"/>
      <c r="CC881" s="16"/>
      <c r="CD881" s="16"/>
      <c r="CE881" s="16"/>
      <c r="CF881" s="16"/>
      <c r="CG881" s="16"/>
      <c r="CH881" s="16"/>
    </row>
    <row r="882" spans="1:86">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Z882" s="18"/>
      <c r="AA882" s="18"/>
      <c r="AB882" s="18"/>
      <c r="AC882" s="18"/>
      <c r="AD882" s="18"/>
      <c r="AE882" s="18"/>
      <c r="AF882" s="18"/>
      <c r="AG882" s="18"/>
      <c r="AH882" s="18"/>
      <c r="AI882" s="18"/>
      <c r="AJ882" s="18"/>
      <c r="AK882" s="18"/>
      <c r="AL882" s="18"/>
      <c r="AM882" s="16"/>
      <c r="AN882" s="16"/>
      <c r="AO882" s="16"/>
      <c r="AP882" s="16"/>
      <c r="AQ882" s="16"/>
      <c r="AR882" s="16"/>
      <c r="AS882" s="16"/>
      <c r="AT882" s="16"/>
      <c r="AU882" s="16"/>
      <c r="AV882" s="16"/>
      <c r="AW882" s="16"/>
      <c r="AX882" s="16"/>
      <c r="AY882" s="16"/>
      <c r="AZ882" s="16"/>
      <c r="BA882" s="16"/>
      <c r="BB882" s="16"/>
      <c r="BC882" s="16"/>
      <c r="BD882" s="16"/>
      <c r="BE882" s="16"/>
      <c r="BF882" s="16"/>
      <c r="BG882" s="16"/>
      <c r="BH882" s="16"/>
      <c r="BI882" s="16"/>
      <c r="BJ882" s="16"/>
      <c r="BK882" s="16"/>
      <c r="BL882" s="16"/>
      <c r="BM882" s="16"/>
      <c r="BN882" s="16"/>
      <c r="BO882" s="16"/>
      <c r="BP882" s="16"/>
      <c r="BQ882" s="16"/>
      <c r="BR882" s="16"/>
      <c r="BS882" s="16"/>
      <c r="BT882" s="16"/>
      <c r="BU882" s="16"/>
      <c r="BV882" s="16"/>
      <c r="BW882" s="16"/>
      <c r="BX882" s="16"/>
      <c r="BY882" s="16"/>
      <c r="BZ882" s="16"/>
      <c r="CA882" s="16"/>
      <c r="CB882" s="16"/>
      <c r="CC882" s="16"/>
      <c r="CD882" s="16"/>
      <c r="CE882" s="16"/>
      <c r="CF882" s="16"/>
      <c r="CG882" s="16"/>
      <c r="CH882" s="16"/>
    </row>
    <row r="883" spans="1:86">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Z883" s="18"/>
      <c r="AA883" s="18"/>
      <c r="AB883" s="18"/>
      <c r="AC883" s="18"/>
      <c r="AD883" s="18"/>
      <c r="AE883" s="18"/>
      <c r="AF883" s="18"/>
      <c r="AG883" s="18"/>
      <c r="AH883" s="18"/>
      <c r="AI883" s="18"/>
      <c r="AJ883" s="18"/>
      <c r="AK883" s="18"/>
      <c r="AL883" s="18"/>
      <c r="AM883" s="16"/>
      <c r="AN883" s="16"/>
      <c r="AO883" s="16"/>
      <c r="AP883" s="16"/>
      <c r="AQ883" s="16"/>
      <c r="AR883" s="16"/>
      <c r="AS883" s="16"/>
      <c r="AT883" s="16"/>
      <c r="AU883" s="16"/>
      <c r="AV883" s="16"/>
      <c r="AW883" s="16"/>
      <c r="AX883" s="16"/>
      <c r="AY883" s="16"/>
      <c r="AZ883" s="16"/>
      <c r="BA883" s="16"/>
      <c r="BB883" s="16"/>
      <c r="BC883" s="16"/>
      <c r="BD883" s="16"/>
      <c r="BE883" s="16"/>
      <c r="BF883" s="16"/>
      <c r="BG883" s="16"/>
      <c r="BH883" s="16"/>
      <c r="BI883" s="16"/>
      <c r="BJ883" s="16"/>
      <c r="BK883" s="16"/>
      <c r="BL883" s="16"/>
      <c r="BM883" s="16"/>
      <c r="BN883" s="16"/>
      <c r="BO883" s="16"/>
      <c r="BP883" s="16"/>
      <c r="BQ883" s="16"/>
      <c r="BR883" s="16"/>
      <c r="BS883" s="16"/>
      <c r="BT883" s="16"/>
      <c r="BU883" s="16"/>
      <c r="BV883" s="16"/>
      <c r="BW883" s="16"/>
      <c r="BX883" s="16"/>
      <c r="BY883" s="16"/>
      <c r="BZ883" s="16"/>
      <c r="CA883" s="16"/>
      <c r="CB883" s="16"/>
      <c r="CC883" s="16"/>
      <c r="CD883" s="16"/>
      <c r="CE883" s="16"/>
      <c r="CF883" s="16"/>
      <c r="CG883" s="16"/>
      <c r="CH883" s="16"/>
    </row>
    <row r="884" spans="1:86">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Z884" s="18"/>
      <c r="AA884" s="18"/>
      <c r="AB884" s="18"/>
      <c r="AC884" s="18"/>
      <c r="AD884" s="18"/>
      <c r="AE884" s="18"/>
      <c r="AF884" s="18"/>
      <c r="AG884" s="18"/>
      <c r="AH884" s="18"/>
      <c r="AI884" s="18"/>
      <c r="AJ884" s="18"/>
      <c r="AK884" s="18"/>
      <c r="AL884" s="18"/>
      <c r="AM884" s="16"/>
      <c r="AN884" s="16"/>
      <c r="AO884" s="16"/>
      <c r="AP884" s="16"/>
      <c r="AQ884" s="16"/>
      <c r="AR884" s="16"/>
      <c r="AS884" s="16"/>
      <c r="AT884" s="16"/>
      <c r="AU884" s="16"/>
      <c r="AV884" s="16"/>
      <c r="AW884" s="16"/>
      <c r="AX884" s="16"/>
      <c r="AY884" s="16"/>
      <c r="AZ884" s="16"/>
      <c r="BA884" s="16"/>
      <c r="BB884" s="16"/>
      <c r="BC884" s="16"/>
      <c r="BD884" s="16"/>
      <c r="BE884" s="16"/>
      <c r="BF884" s="16"/>
      <c r="BG884" s="16"/>
      <c r="BH884" s="16"/>
      <c r="BI884" s="16"/>
      <c r="BJ884" s="16"/>
      <c r="BK884" s="16"/>
      <c r="BL884" s="16"/>
      <c r="BM884" s="16"/>
      <c r="BN884" s="16"/>
      <c r="BO884" s="16"/>
      <c r="BP884" s="16"/>
      <c r="BQ884" s="16"/>
      <c r="BR884" s="16"/>
      <c r="BS884" s="16"/>
      <c r="BT884" s="16"/>
      <c r="BU884" s="16"/>
      <c r="BV884" s="16"/>
      <c r="BW884" s="16"/>
      <c r="BX884" s="16"/>
      <c r="BY884" s="16"/>
      <c r="BZ884" s="16"/>
      <c r="CA884" s="16"/>
      <c r="CB884" s="16"/>
      <c r="CC884" s="16"/>
      <c r="CD884" s="16"/>
      <c r="CE884" s="16"/>
      <c r="CF884" s="16"/>
      <c r="CG884" s="16"/>
      <c r="CH884" s="16"/>
    </row>
    <row r="885" spans="1:86">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Z885" s="18"/>
      <c r="AA885" s="18"/>
      <c r="AB885" s="18"/>
      <c r="AC885" s="18"/>
      <c r="AD885" s="18"/>
      <c r="AE885" s="18"/>
      <c r="AF885" s="18"/>
      <c r="AG885" s="18"/>
      <c r="AH885" s="18"/>
      <c r="AI885" s="18"/>
      <c r="AJ885" s="18"/>
      <c r="AK885" s="18"/>
      <c r="AL885" s="18"/>
      <c r="AM885" s="16"/>
      <c r="AN885" s="16"/>
      <c r="AO885" s="16"/>
      <c r="AP885" s="16"/>
      <c r="AQ885" s="16"/>
      <c r="AR885" s="16"/>
      <c r="AS885" s="16"/>
      <c r="AT885" s="16"/>
      <c r="AU885" s="16"/>
      <c r="AV885" s="16"/>
      <c r="AW885" s="16"/>
      <c r="AX885" s="16"/>
      <c r="AY885" s="16"/>
      <c r="AZ885" s="16"/>
      <c r="BA885" s="16"/>
      <c r="BB885" s="16"/>
      <c r="BC885" s="16"/>
      <c r="BD885" s="16"/>
      <c r="BE885" s="16"/>
      <c r="BF885" s="16"/>
      <c r="BG885" s="16"/>
      <c r="BH885" s="16"/>
      <c r="BI885" s="16"/>
      <c r="BJ885" s="16"/>
      <c r="BK885" s="16"/>
      <c r="BL885" s="16"/>
      <c r="BM885" s="16"/>
      <c r="BN885" s="16"/>
      <c r="BO885" s="16"/>
      <c r="BP885" s="16"/>
      <c r="BQ885" s="16"/>
      <c r="BR885" s="16"/>
      <c r="BS885" s="16"/>
      <c r="BT885" s="16"/>
      <c r="BU885" s="16"/>
      <c r="BV885" s="16"/>
      <c r="BW885" s="16"/>
      <c r="BX885" s="16"/>
      <c r="BY885" s="16"/>
      <c r="BZ885" s="16"/>
      <c r="CA885" s="16"/>
      <c r="CB885" s="16"/>
      <c r="CC885" s="16"/>
      <c r="CD885" s="16"/>
      <c r="CE885" s="16"/>
      <c r="CF885" s="16"/>
      <c r="CG885" s="16"/>
      <c r="CH885" s="16"/>
    </row>
    <row r="886" spans="1: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Z886" s="18"/>
      <c r="AA886" s="18"/>
      <c r="AB886" s="18"/>
      <c r="AC886" s="18"/>
      <c r="AD886" s="18"/>
      <c r="AE886" s="18"/>
      <c r="AF886" s="18"/>
      <c r="AG886" s="18"/>
      <c r="AH886" s="18"/>
      <c r="AI886" s="18"/>
      <c r="AJ886" s="18"/>
      <c r="AK886" s="18"/>
      <c r="AL886" s="18"/>
      <c r="AM886" s="16"/>
      <c r="AN886" s="16"/>
      <c r="AO886" s="16"/>
      <c r="AP886" s="16"/>
      <c r="AQ886" s="16"/>
      <c r="AR886" s="16"/>
      <c r="AS886" s="16"/>
      <c r="AT886" s="16"/>
      <c r="AU886" s="16"/>
      <c r="AV886" s="16"/>
      <c r="AW886" s="16"/>
      <c r="AX886" s="16"/>
      <c r="AY886" s="16"/>
      <c r="AZ886" s="16"/>
      <c r="BA886" s="16"/>
      <c r="BB886" s="16"/>
      <c r="BC886" s="16"/>
      <c r="BD886" s="16"/>
      <c r="BE886" s="16"/>
      <c r="BF886" s="16"/>
      <c r="BG886" s="16"/>
      <c r="BH886" s="16"/>
      <c r="BI886" s="16"/>
      <c r="BJ886" s="16"/>
      <c r="BK886" s="16"/>
      <c r="BL886" s="16"/>
      <c r="BM886" s="16"/>
      <c r="BN886" s="16"/>
      <c r="BO886" s="16"/>
      <c r="BP886" s="16"/>
      <c r="BQ886" s="16"/>
      <c r="BR886" s="16"/>
      <c r="BS886" s="16"/>
      <c r="BT886" s="16"/>
      <c r="BU886" s="16"/>
      <c r="BV886" s="16"/>
      <c r="BW886" s="16"/>
      <c r="BX886" s="16"/>
      <c r="BY886" s="16"/>
      <c r="BZ886" s="16"/>
      <c r="CA886" s="16"/>
      <c r="CB886" s="16"/>
      <c r="CC886" s="16"/>
      <c r="CD886" s="16"/>
      <c r="CE886" s="16"/>
      <c r="CF886" s="16"/>
      <c r="CG886" s="16"/>
      <c r="CH886" s="16"/>
    </row>
    <row r="887" spans="1:86">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Z887" s="18"/>
      <c r="AA887" s="18"/>
      <c r="AB887" s="18"/>
      <c r="AC887" s="18"/>
      <c r="AD887" s="18"/>
      <c r="AE887" s="18"/>
      <c r="AF887" s="18"/>
      <c r="AG887" s="18"/>
      <c r="AH887" s="18"/>
      <c r="AI887" s="18"/>
      <c r="AJ887" s="18"/>
      <c r="AK887" s="18"/>
      <c r="AL887" s="18"/>
      <c r="AM887" s="16"/>
      <c r="AN887" s="16"/>
      <c r="AO887" s="16"/>
      <c r="AP887" s="16"/>
      <c r="AQ887" s="16"/>
      <c r="AR887" s="16"/>
      <c r="AS887" s="16"/>
      <c r="AT887" s="16"/>
      <c r="AU887" s="16"/>
      <c r="AV887" s="16"/>
      <c r="AW887" s="16"/>
      <c r="AX887" s="16"/>
      <c r="AY887" s="16"/>
      <c r="AZ887" s="16"/>
      <c r="BA887" s="16"/>
      <c r="BB887" s="16"/>
      <c r="BC887" s="16"/>
      <c r="BD887" s="16"/>
      <c r="BE887" s="16"/>
      <c r="BF887" s="16"/>
      <c r="BG887" s="16"/>
      <c r="BH887" s="16"/>
      <c r="BI887" s="16"/>
      <c r="BJ887" s="16"/>
      <c r="BK887" s="16"/>
      <c r="BL887" s="16"/>
      <c r="BM887" s="16"/>
      <c r="BN887" s="16"/>
      <c r="BO887" s="16"/>
      <c r="BP887" s="16"/>
      <c r="BQ887" s="16"/>
      <c r="BR887" s="16"/>
      <c r="BS887" s="16"/>
      <c r="BT887" s="16"/>
      <c r="BU887" s="16"/>
      <c r="BV887" s="16"/>
      <c r="BW887" s="16"/>
      <c r="BX887" s="16"/>
      <c r="BY887" s="16"/>
      <c r="BZ887" s="16"/>
      <c r="CA887" s="16"/>
      <c r="CB887" s="16"/>
      <c r="CC887" s="16"/>
      <c r="CD887" s="16"/>
      <c r="CE887" s="16"/>
      <c r="CF887" s="16"/>
      <c r="CG887" s="16"/>
      <c r="CH887" s="16"/>
    </row>
    <row r="888" spans="1:86">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Z888" s="18"/>
      <c r="AA888" s="18"/>
      <c r="AB888" s="18"/>
      <c r="AC888" s="18"/>
      <c r="AD888" s="18"/>
      <c r="AE888" s="18"/>
      <c r="AF888" s="18"/>
      <c r="AG888" s="18"/>
      <c r="AH888" s="18"/>
      <c r="AI888" s="18"/>
      <c r="AJ888" s="18"/>
      <c r="AK888" s="18"/>
      <c r="AL888" s="18"/>
      <c r="AM888" s="16"/>
      <c r="AN888" s="16"/>
      <c r="AO888" s="16"/>
      <c r="AP888" s="16"/>
      <c r="AQ888" s="16"/>
      <c r="AR888" s="16"/>
      <c r="AS888" s="16"/>
      <c r="AT888" s="16"/>
      <c r="AU888" s="16"/>
      <c r="AV888" s="16"/>
      <c r="AW888" s="16"/>
      <c r="AX888" s="16"/>
      <c r="AY888" s="16"/>
      <c r="AZ888" s="16"/>
      <c r="BA888" s="16"/>
      <c r="BB888" s="16"/>
      <c r="BC888" s="16"/>
      <c r="BD888" s="16"/>
      <c r="BE888" s="16"/>
      <c r="BF888" s="16"/>
      <c r="BG888" s="16"/>
      <c r="BH888" s="16"/>
      <c r="BI888" s="16"/>
      <c r="BJ888" s="16"/>
      <c r="BK888" s="16"/>
      <c r="BL888" s="16"/>
      <c r="BM888" s="16"/>
      <c r="BN888" s="16"/>
      <c r="BO888" s="16"/>
      <c r="BP888" s="16"/>
      <c r="BQ888" s="16"/>
      <c r="BR888" s="16"/>
      <c r="BS888" s="16"/>
      <c r="BT888" s="16"/>
      <c r="BU888" s="16"/>
      <c r="BV888" s="16"/>
      <c r="BW888" s="16"/>
      <c r="BX888" s="16"/>
      <c r="BY888" s="16"/>
      <c r="BZ888" s="16"/>
      <c r="CA888" s="16"/>
      <c r="CB888" s="16"/>
      <c r="CC888" s="16"/>
      <c r="CD888" s="16"/>
      <c r="CE888" s="16"/>
      <c r="CF888" s="16"/>
      <c r="CG888" s="16"/>
      <c r="CH888" s="16"/>
    </row>
    <row r="889" spans="1:86">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Z889" s="18"/>
      <c r="AA889" s="18"/>
      <c r="AB889" s="18"/>
      <c r="AC889" s="18"/>
      <c r="AD889" s="18"/>
      <c r="AE889" s="18"/>
      <c r="AF889" s="18"/>
      <c r="AG889" s="18"/>
      <c r="AH889" s="18"/>
      <c r="AI889" s="18"/>
      <c r="AJ889" s="18"/>
      <c r="AK889" s="18"/>
      <c r="AL889" s="18"/>
      <c r="AM889" s="16"/>
      <c r="AN889" s="16"/>
      <c r="AO889" s="16"/>
      <c r="AP889" s="16"/>
      <c r="AQ889" s="16"/>
      <c r="AR889" s="16"/>
      <c r="AS889" s="16"/>
      <c r="AT889" s="16"/>
      <c r="AU889" s="16"/>
      <c r="AV889" s="16"/>
      <c r="AW889" s="16"/>
      <c r="AX889" s="16"/>
      <c r="AY889" s="16"/>
      <c r="AZ889" s="16"/>
      <c r="BA889" s="16"/>
      <c r="BB889" s="16"/>
      <c r="BC889" s="16"/>
      <c r="BD889" s="16"/>
      <c r="BE889" s="16"/>
      <c r="BF889" s="16"/>
      <c r="BG889" s="16"/>
      <c r="BH889" s="16"/>
      <c r="BI889" s="16"/>
      <c r="BJ889" s="16"/>
      <c r="BK889" s="16"/>
      <c r="BL889" s="16"/>
      <c r="BM889" s="16"/>
      <c r="BN889" s="16"/>
      <c r="BO889" s="16"/>
      <c r="BP889" s="16"/>
      <c r="BQ889" s="16"/>
      <c r="BR889" s="16"/>
      <c r="BS889" s="16"/>
      <c r="BT889" s="16"/>
      <c r="BU889" s="16"/>
      <c r="BV889" s="16"/>
      <c r="BW889" s="16"/>
      <c r="BX889" s="16"/>
      <c r="BY889" s="16"/>
      <c r="BZ889" s="16"/>
      <c r="CA889" s="16"/>
      <c r="CB889" s="16"/>
      <c r="CC889" s="16"/>
      <c r="CD889" s="16"/>
      <c r="CE889" s="16"/>
      <c r="CF889" s="16"/>
      <c r="CG889" s="16"/>
      <c r="CH889" s="16"/>
    </row>
    <row r="890" spans="1:86">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Z890" s="18"/>
      <c r="AA890" s="18"/>
      <c r="AB890" s="18"/>
      <c r="AC890" s="18"/>
      <c r="AD890" s="18"/>
      <c r="AE890" s="18"/>
      <c r="AF890" s="18"/>
      <c r="AG890" s="18"/>
      <c r="AH890" s="18"/>
      <c r="AI890" s="18"/>
      <c r="AJ890" s="18"/>
      <c r="AK890" s="18"/>
      <c r="AL890" s="18"/>
      <c r="AM890" s="16"/>
      <c r="AN890" s="16"/>
      <c r="AO890" s="16"/>
      <c r="AP890" s="16"/>
      <c r="AQ890" s="16"/>
      <c r="AR890" s="16"/>
      <c r="AS890" s="16"/>
      <c r="AT890" s="16"/>
      <c r="AU890" s="16"/>
      <c r="AV890" s="16"/>
      <c r="AW890" s="16"/>
      <c r="AX890" s="16"/>
      <c r="AY890" s="16"/>
      <c r="AZ890" s="16"/>
      <c r="BA890" s="16"/>
      <c r="BB890" s="16"/>
      <c r="BC890" s="16"/>
      <c r="BD890" s="16"/>
      <c r="BE890" s="16"/>
      <c r="BF890" s="16"/>
      <c r="BG890" s="16"/>
      <c r="BH890" s="16"/>
      <c r="BI890" s="16"/>
      <c r="BJ890" s="16"/>
      <c r="BK890" s="16"/>
      <c r="BL890" s="16"/>
      <c r="BM890" s="16"/>
      <c r="BN890" s="16"/>
      <c r="BO890" s="16"/>
      <c r="BP890" s="16"/>
      <c r="BQ890" s="16"/>
      <c r="BR890" s="16"/>
      <c r="BS890" s="16"/>
      <c r="BT890" s="16"/>
      <c r="BU890" s="16"/>
      <c r="BV890" s="16"/>
      <c r="BW890" s="16"/>
      <c r="BX890" s="16"/>
      <c r="BY890" s="16"/>
      <c r="BZ890" s="16"/>
      <c r="CA890" s="16"/>
      <c r="CB890" s="16"/>
      <c r="CC890" s="16"/>
      <c r="CD890" s="16"/>
      <c r="CE890" s="16"/>
      <c r="CF890" s="16"/>
      <c r="CG890" s="16"/>
      <c r="CH890" s="16"/>
    </row>
    <row r="891" spans="1:86">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Z891" s="18"/>
      <c r="AA891" s="18"/>
      <c r="AB891" s="18"/>
      <c r="AC891" s="18"/>
      <c r="AD891" s="18"/>
      <c r="AE891" s="18"/>
      <c r="AF891" s="18"/>
      <c r="AG891" s="18"/>
      <c r="AH891" s="18"/>
      <c r="AI891" s="18"/>
      <c r="AJ891" s="18"/>
      <c r="AK891" s="18"/>
      <c r="AL891" s="18"/>
      <c r="AM891" s="16"/>
      <c r="AN891" s="16"/>
      <c r="AO891" s="16"/>
      <c r="AP891" s="16"/>
      <c r="AQ891" s="16"/>
      <c r="AR891" s="16"/>
      <c r="AS891" s="16"/>
      <c r="AT891" s="16"/>
      <c r="AU891" s="16"/>
      <c r="AV891" s="16"/>
      <c r="AW891" s="16"/>
      <c r="AX891" s="16"/>
      <c r="AY891" s="16"/>
      <c r="AZ891" s="16"/>
      <c r="BA891" s="16"/>
      <c r="BB891" s="16"/>
      <c r="BC891" s="16"/>
      <c r="BD891" s="16"/>
      <c r="BE891" s="16"/>
      <c r="BF891" s="16"/>
      <c r="BG891" s="16"/>
      <c r="BH891" s="16"/>
      <c r="BI891" s="16"/>
      <c r="BJ891" s="16"/>
      <c r="BK891" s="16"/>
      <c r="BL891" s="16"/>
      <c r="BM891" s="16"/>
      <c r="BN891" s="16"/>
      <c r="BO891" s="16"/>
      <c r="BP891" s="16"/>
      <c r="BQ891" s="16"/>
      <c r="BR891" s="16"/>
      <c r="BS891" s="16"/>
      <c r="BT891" s="16"/>
      <c r="BU891" s="16"/>
      <c r="BV891" s="16"/>
      <c r="BW891" s="16"/>
      <c r="BX891" s="16"/>
      <c r="BY891" s="16"/>
      <c r="BZ891" s="16"/>
      <c r="CA891" s="16"/>
      <c r="CB891" s="16"/>
      <c r="CC891" s="16"/>
      <c r="CD891" s="16"/>
      <c r="CE891" s="16"/>
      <c r="CF891" s="16"/>
      <c r="CG891" s="16"/>
      <c r="CH891" s="16"/>
    </row>
    <row r="892" spans="1:86">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Z892" s="18"/>
      <c r="AA892" s="18"/>
      <c r="AB892" s="18"/>
      <c r="AC892" s="18"/>
      <c r="AD892" s="18"/>
      <c r="AE892" s="18"/>
      <c r="AF892" s="18"/>
      <c r="AG892" s="18"/>
      <c r="AH892" s="18"/>
      <c r="AI892" s="18"/>
      <c r="AJ892" s="18"/>
      <c r="AK892" s="18"/>
      <c r="AL892" s="18"/>
      <c r="AM892" s="16"/>
      <c r="AN892" s="16"/>
      <c r="AO892" s="16"/>
      <c r="AP892" s="16"/>
      <c r="AQ892" s="16"/>
      <c r="AR892" s="16"/>
      <c r="AS892" s="16"/>
      <c r="AT892" s="16"/>
      <c r="AU892" s="16"/>
      <c r="AV892" s="16"/>
      <c r="AW892" s="16"/>
      <c r="AX892" s="16"/>
      <c r="AY892" s="16"/>
      <c r="AZ892" s="16"/>
      <c r="BA892" s="16"/>
      <c r="BB892" s="16"/>
      <c r="BC892" s="16"/>
      <c r="BD892" s="16"/>
      <c r="BE892" s="16"/>
      <c r="BF892" s="16"/>
      <c r="BG892" s="16"/>
      <c r="BH892" s="16"/>
      <c r="BI892" s="16"/>
      <c r="BJ892" s="16"/>
      <c r="BK892" s="16"/>
      <c r="BL892" s="16"/>
      <c r="BM892" s="16"/>
      <c r="BN892" s="16"/>
      <c r="BO892" s="16"/>
      <c r="BP892" s="16"/>
      <c r="BQ892" s="16"/>
      <c r="BR892" s="16"/>
      <c r="BS892" s="16"/>
      <c r="BT892" s="16"/>
      <c r="BU892" s="16"/>
      <c r="BV892" s="16"/>
      <c r="BW892" s="16"/>
      <c r="BX892" s="16"/>
      <c r="BY892" s="16"/>
      <c r="BZ892" s="16"/>
      <c r="CA892" s="16"/>
      <c r="CB892" s="16"/>
      <c r="CC892" s="16"/>
      <c r="CD892" s="16"/>
      <c r="CE892" s="16"/>
      <c r="CF892" s="16"/>
      <c r="CG892" s="16"/>
      <c r="CH892" s="16"/>
    </row>
    <row r="893" spans="1:86">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Z893" s="18"/>
      <c r="AA893" s="18"/>
      <c r="AB893" s="18"/>
      <c r="AC893" s="18"/>
      <c r="AD893" s="18"/>
      <c r="AE893" s="18"/>
      <c r="AF893" s="18"/>
      <c r="AG893" s="18"/>
      <c r="AH893" s="18"/>
      <c r="AI893" s="18"/>
      <c r="AJ893" s="18"/>
      <c r="AK893" s="18"/>
      <c r="AL893" s="18"/>
      <c r="AM893" s="16"/>
      <c r="AN893" s="16"/>
      <c r="AO893" s="16"/>
      <c r="AP893" s="16"/>
      <c r="AQ893" s="16"/>
      <c r="AR893" s="16"/>
      <c r="AS893" s="16"/>
      <c r="AT893" s="16"/>
      <c r="AU893" s="16"/>
      <c r="AV893" s="16"/>
      <c r="AW893" s="16"/>
      <c r="AX893" s="16"/>
      <c r="AY893" s="16"/>
      <c r="AZ893" s="16"/>
      <c r="BA893" s="16"/>
      <c r="BB893" s="16"/>
      <c r="BC893" s="16"/>
      <c r="BD893" s="16"/>
      <c r="BE893" s="16"/>
      <c r="BF893" s="16"/>
      <c r="BG893" s="16"/>
      <c r="BH893" s="16"/>
      <c r="BI893" s="16"/>
      <c r="BJ893" s="16"/>
      <c r="BK893" s="16"/>
      <c r="BL893" s="16"/>
      <c r="BM893" s="16"/>
      <c r="BN893" s="16"/>
      <c r="BO893" s="16"/>
      <c r="BP893" s="16"/>
      <c r="BQ893" s="16"/>
      <c r="BR893" s="16"/>
      <c r="BS893" s="16"/>
      <c r="BT893" s="16"/>
      <c r="BU893" s="16"/>
      <c r="BV893" s="16"/>
      <c r="BW893" s="16"/>
      <c r="BX893" s="16"/>
      <c r="BY893" s="16"/>
      <c r="BZ893" s="16"/>
      <c r="CA893" s="16"/>
      <c r="CB893" s="16"/>
      <c r="CC893" s="16"/>
      <c r="CD893" s="16"/>
      <c r="CE893" s="16"/>
      <c r="CF893" s="16"/>
      <c r="CG893" s="16"/>
      <c r="CH893" s="16"/>
    </row>
    <row r="894" spans="1:86">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Z894" s="18"/>
      <c r="AA894" s="18"/>
      <c r="AB894" s="18"/>
      <c r="AC894" s="18"/>
      <c r="AD894" s="18"/>
      <c r="AE894" s="18"/>
      <c r="AF894" s="18"/>
      <c r="AG894" s="18"/>
      <c r="AH894" s="18"/>
      <c r="AI894" s="18"/>
      <c r="AJ894" s="18"/>
      <c r="AK894" s="18"/>
      <c r="AL894" s="18"/>
      <c r="AM894" s="16"/>
      <c r="AN894" s="16"/>
      <c r="AO894" s="16"/>
      <c r="AP894" s="16"/>
      <c r="AQ894" s="16"/>
      <c r="AR894" s="16"/>
      <c r="AS894" s="16"/>
      <c r="AT894" s="16"/>
      <c r="AU894" s="16"/>
      <c r="AV894" s="16"/>
      <c r="AW894" s="16"/>
      <c r="AX894" s="16"/>
      <c r="AY894" s="16"/>
      <c r="AZ894" s="16"/>
      <c r="BA894" s="16"/>
      <c r="BB894" s="16"/>
      <c r="BC894" s="16"/>
      <c r="BD894" s="16"/>
      <c r="BE894" s="16"/>
      <c r="BF894" s="16"/>
      <c r="BG894" s="16"/>
      <c r="BH894" s="16"/>
      <c r="BI894" s="16"/>
      <c r="BJ894" s="16"/>
      <c r="BK894" s="16"/>
      <c r="BL894" s="16"/>
      <c r="BM894" s="16"/>
      <c r="BN894" s="16"/>
      <c r="BO894" s="16"/>
      <c r="BP894" s="16"/>
      <c r="BQ894" s="16"/>
      <c r="BR894" s="16"/>
      <c r="BS894" s="16"/>
      <c r="BT894" s="16"/>
      <c r="BU894" s="16"/>
      <c r="BV894" s="16"/>
      <c r="BW894" s="16"/>
      <c r="BX894" s="16"/>
      <c r="BY894" s="16"/>
      <c r="BZ894" s="16"/>
      <c r="CA894" s="16"/>
      <c r="CB894" s="16"/>
      <c r="CC894" s="16"/>
      <c r="CD894" s="16"/>
      <c r="CE894" s="16"/>
      <c r="CF894" s="16"/>
      <c r="CG894" s="16"/>
      <c r="CH894" s="16"/>
    </row>
    <row r="895" spans="1:86">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Z895" s="18"/>
      <c r="AA895" s="18"/>
      <c r="AB895" s="18"/>
      <c r="AC895" s="18"/>
      <c r="AD895" s="18"/>
      <c r="AE895" s="18"/>
      <c r="AF895" s="18"/>
      <c r="AG895" s="18"/>
      <c r="AH895" s="18"/>
      <c r="AI895" s="18"/>
      <c r="AJ895" s="18"/>
      <c r="AK895" s="18"/>
      <c r="AL895" s="18"/>
      <c r="AM895" s="16"/>
      <c r="AN895" s="16"/>
      <c r="AO895" s="16"/>
      <c r="AP895" s="16"/>
      <c r="AQ895" s="16"/>
      <c r="AR895" s="16"/>
      <c r="AS895" s="16"/>
      <c r="AT895" s="16"/>
      <c r="AU895" s="16"/>
      <c r="AV895" s="16"/>
      <c r="AW895" s="16"/>
      <c r="AX895" s="16"/>
      <c r="AY895" s="16"/>
      <c r="AZ895" s="16"/>
      <c r="BA895" s="16"/>
      <c r="BB895" s="16"/>
      <c r="BC895" s="16"/>
      <c r="BD895" s="16"/>
      <c r="BE895" s="16"/>
      <c r="BF895" s="16"/>
      <c r="BG895" s="16"/>
      <c r="BH895" s="16"/>
      <c r="BI895" s="16"/>
      <c r="BJ895" s="16"/>
      <c r="BK895" s="16"/>
      <c r="BL895" s="16"/>
      <c r="BM895" s="16"/>
      <c r="BN895" s="16"/>
      <c r="BO895" s="16"/>
      <c r="BP895" s="16"/>
      <c r="BQ895" s="16"/>
      <c r="BR895" s="16"/>
      <c r="BS895" s="16"/>
      <c r="BT895" s="16"/>
      <c r="BU895" s="16"/>
      <c r="BV895" s="16"/>
      <c r="BW895" s="16"/>
      <c r="BX895" s="16"/>
      <c r="BY895" s="16"/>
      <c r="BZ895" s="16"/>
      <c r="CA895" s="16"/>
      <c r="CB895" s="16"/>
      <c r="CC895" s="16"/>
      <c r="CD895" s="16"/>
      <c r="CE895" s="16"/>
      <c r="CF895" s="16"/>
      <c r="CG895" s="16"/>
      <c r="CH895" s="16"/>
    </row>
    <row r="896" spans="1:8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Z896" s="18"/>
      <c r="AA896" s="18"/>
      <c r="AB896" s="18"/>
      <c r="AC896" s="18"/>
      <c r="AD896" s="18"/>
      <c r="AE896" s="18"/>
      <c r="AF896" s="18"/>
      <c r="AG896" s="18"/>
      <c r="AH896" s="18"/>
      <c r="AI896" s="18"/>
      <c r="AJ896" s="18"/>
      <c r="AK896" s="18"/>
      <c r="AL896" s="18"/>
      <c r="AM896" s="16"/>
      <c r="AN896" s="16"/>
      <c r="AO896" s="16"/>
      <c r="AP896" s="16"/>
      <c r="AQ896" s="16"/>
      <c r="AR896" s="16"/>
      <c r="AS896" s="16"/>
      <c r="AT896" s="16"/>
      <c r="AU896" s="16"/>
      <c r="AV896" s="16"/>
      <c r="AW896" s="16"/>
      <c r="AX896" s="16"/>
      <c r="AY896" s="16"/>
      <c r="AZ896" s="16"/>
      <c r="BA896" s="16"/>
      <c r="BB896" s="16"/>
      <c r="BC896" s="16"/>
      <c r="BD896" s="16"/>
      <c r="BE896" s="16"/>
      <c r="BF896" s="16"/>
      <c r="BG896" s="16"/>
      <c r="BH896" s="16"/>
      <c r="BI896" s="16"/>
      <c r="BJ896" s="16"/>
      <c r="BK896" s="16"/>
      <c r="BL896" s="16"/>
      <c r="BM896" s="16"/>
      <c r="BN896" s="16"/>
      <c r="BO896" s="16"/>
      <c r="BP896" s="16"/>
      <c r="BQ896" s="16"/>
      <c r="BR896" s="16"/>
      <c r="BS896" s="16"/>
      <c r="BT896" s="16"/>
      <c r="BU896" s="16"/>
      <c r="BV896" s="16"/>
      <c r="BW896" s="16"/>
      <c r="BX896" s="16"/>
      <c r="BY896" s="16"/>
      <c r="BZ896" s="16"/>
      <c r="CA896" s="16"/>
      <c r="CB896" s="16"/>
      <c r="CC896" s="16"/>
      <c r="CD896" s="16"/>
      <c r="CE896" s="16"/>
      <c r="CF896" s="16"/>
      <c r="CG896" s="16"/>
      <c r="CH896" s="16"/>
    </row>
    <row r="897" spans="1:86">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Z897" s="18"/>
      <c r="AA897" s="18"/>
      <c r="AB897" s="18"/>
      <c r="AC897" s="18"/>
      <c r="AD897" s="18"/>
      <c r="AE897" s="18"/>
      <c r="AF897" s="18"/>
      <c r="AG897" s="18"/>
      <c r="AH897" s="18"/>
      <c r="AI897" s="18"/>
      <c r="AJ897" s="18"/>
      <c r="AK897" s="18"/>
      <c r="AL897" s="18"/>
      <c r="AM897" s="16"/>
      <c r="AN897" s="16"/>
      <c r="AO897" s="16"/>
      <c r="AP897" s="16"/>
      <c r="AQ897" s="16"/>
      <c r="AR897" s="16"/>
      <c r="AS897" s="16"/>
      <c r="AT897" s="16"/>
      <c r="AU897" s="16"/>
      <c r="AV897" s="16"/>
      <c r="AW897" s="16"/>
      <c r="AX897" s="16"/>
      <c r="AY897" s="16"/>
      <c r="AZ897" s="16"/>
      <c r="BA897" s="16"/>
      <c r="BB897" s="16"/>
      <c r="BC897" s="16"/>
      <c r="BD897" s="16"/>
      <c r="BE897" s="16"/>
      <c r="BF897" s="16"/>
      <c r="BG897" s="16"/>
      <c r="BH897" s="16"/>
      <c r="BI897" s="16"/>
      <c r="BJ897" s="16"/>
      <c r="BK897" s="16"/>
      <c r="BL897" s="16"/>
      <c r="BM897" s="16"/>
      <c r="BN897" s="16"/>
      <c r="BO897" s="16"/>
      <c r="BP897" s="16"/>
      <c r="BQ897" s="16"/>
      <c r="BR897" s="16"/>
      <c r="BS897" s="16"/>
      <c r="BT897" s="16"/>
      <c r="BU897" s="16"/>
      <c r="BV897" s="16"/>
      <c r="BW897" s="16"/>
      <c r="BX897" s="16"/>
      <c r="BY897" s="16"/>
      <c r="BZ897" s="16"/>
      <c r="CA897" s="16"/>
      <c r="CB897" s="16"/>
      <c r="CC897" s="16"/>
      <c r="CD897" s="16"/>
      <c r="CE897" s="16"/>
      <c r="CF897" s="16"/>
      <c r="CG897" s="16"/>
      <c r="CH897" s="16"/>
    </row>
    <row r="898" spans="1:86">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Z898" s="18"/>
      <c r="AA898" s="18"/>
      <c r="AB898" s="18"/>
      <c r="AC898" s="18"/>
      <c r="AD898" s="18"/>
      <c r="AE898" s="18"/>
      <c r="AF898" s="18"/>
      <c r="AG898" s="18"/>
      <c r="AH898" s="18"/>
      <c r="AI898" s="18"/>
      <c r="AJ898" s="18"/>
      <c r="AK898" s="18"/>
      <c r="AL898" s="18"/>
      <c r="AM898" s="16"/>
      <c r="AN898" s="16"/>
      <c r="AO898" s="16"/>
      <c r="AP898" s="16"/>
      <c r="AQ898" s="16"/>
      <c r="AR898" s="16"/>
      <c r="AS898" s="16"/>
      <c r="AT898" s="16"/>
      <c r="AU898" s="16"/>
      <c r="AV898" s="16"/>
      <c r="AW898" s="16"/>
      <c r="AX898" s="16"/>
      <c r="AY898" s="16"/>
      <c r="AZ898" s="16"/>
      <c r="BA898" s="16"/>
      <c r="BB898" s="16"/>
      <c r="BC898" s="16"/>
      <c r="BD898" s="16"/>
      <c r="BE898" s="16"/>
      <c r="BF898" s="16"/>
      <c r="BG898" s="16"/>
      <c r="BH898" s="16"/>
      <c r="BI898" s="16"/>
      <c r="BJ898" s="16"/>
      <c r="BK898" s="16"/>
      <c r="BL898" s="16"/>
      <c r="BM898" s="16"/>
      <c r="BN898" s="16"/>
      <c r="BO898" s="16"/>
      <c r="BP898" s="16"/>
      <c r="BQ898" s="16"/>
      <c r="BR898" s="16"/>
      <c r="BS898" s="16"/>
      <c r="BT898" s="16"/>
      <c r="BU898" s="16"/>
      <c r="BV898" s="16"/>
      <c r="BW898" s="16"/>
      <c r="BX898" s="16"/>
      <c r="BY898" s="16"/>
      <c r="BZ898" s="16"/>
      <c r="CA898" s="16"/>
      <c r="CB898" s="16"/>
      <c r="CC898" s="16"/>
      <c r="CD898" s="16"/>
      <c r="CE898" s="16"/>
      <c r="CF898" s="16"/>
      <c r="CG898" s="16"/>
      <c r="CH898" s="16"/>
    </row>
    <row r="899" spans="1:86">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Z899" s="18"/>
      <c r="AA899" s="18"/>
      <c r="AB899" s="18"/>
      <c r="AC899" s="18"/>
      <c r="AD899" s="18"/>
      <c r="AE899" s="18"/>
      <c r="AF899" s="18"/>
      <c r="AG899" s="18"/>
      <c r="AH899" s="18"/>
      <c r="AI899" s="18"/>
      <c r="AJ899" s="18"/>
      <c r="AK899" s="18"/>
      <c r="AL899" s="18"/>
      <c r="AM899" s="16"/>
      <c r="AN899" s="16"/>
      <c r="AO899" s="16"/>
      <c r="AP899" s="16"/>
      <c r="AQ899" s="16"/>
      <c r="AR899" s="16"/>
      <c r="AS899" s="16"/>
      <c r="AT899" s="16"/>
      <c r="AU899" s="16"/>
      <c r="AV899" s="16"/>
      <c r="AW899" s="16"/>
      <c r="AX899" s="16"/>
      <c r="AY899" s="16"/>
      <c r="AZ899" s="16"/>
      <c r="BA899" s="16"/>
      <c r="BB899" s="16"/>
      <c r="BC899" s="16"/>
      <c r="BD899" s="16"/>
      <c r="BE899" s="16"/>
      <c r="BF899" s="16"/>
      <c r="BG899" s="16"/>
      <c r="BH899" s="16"/>
      <c r="BI899" s="16"/>
      <c r="BJ899" s="16"/>
      <c r="BK899" s="16"/>
      <c r="BL899" s="16"/>
      <c r="BM899" s="16"/>
      <c r="BN899" s="16"/>
      <c r="BO899" s="16"/>
      <c r="BP899" s="16"/>
      <c r="BQ899" s="16"/>
      <c r="BR899" s="16"/>
      <c r="BS899" s="16"/>
      <c r="BT899" s="16"/>
      <c r="BU899" s="16"/>
      <c r="BV899" s="16"/>
      <c r="BW899" s="16"/>
      <c r="BX899" s="16"/>
      <c r="BY899" s="16"/>
      <c r="BZ899" s="16"/>
      <c r="CA899" s="16"/>
      <c r="CB899" s="16"/>
      <c r="CC899" s="16"/>
      <c r="CD899" s="16"/>
      <c r="CE899" s="16"/>
      <c r="CF899" s="16"/>
      <c r="CG899" s="16"/>
      <c r="CH899" s="16"/>
    </row>
    <row r="900" spans="1:86">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Z900" s="18"/>
      <c r="AA900" s="18"/>
      <c r="AB900" s="18"/>
      <c r="AC900" s="18"/>
      <c r="AD900" s="18"/>
      <c r="AE900" s="18"/>
      <c r="AF900" s="18"/>
      <c r="AG900" s="18"/>
      <c r="AH900" s="18"/>
      <c r="AI900" s="18"/>
      <c r="AJ900" s="18"/>
      <c r="AK900" s="18"/>
      <c r="AL900" s="18"/>
      <c r="AM900" s="16"/>
      <c r="AN900" s="16"/>
      <c r="AO900" s="16"/>
      <c r="AP900" s="16"/>
      <c r="AQ900" s="16"/>
      <c r="AR900" s="16"/>
      <c r="AS900" s="16"/>
      <c r="AT900" s="16"/>
      <c r="AU900" s="16"/>
      <c r="AV900" s="16"/>
      <c r="AW900" s="16"/>
      <c r="AX900" s="16"/>
      <c r="AY900" s="16"/>
      <c r="AZ900" s="16"/>
      <c r="BA900" s="16"/>
      <c r="BB900" s="16"/>
      <c r="BC900" s="16"/>
      <c r="BD900" s="16"/>
      <c r="BE900" s="16"/>
      <c r="BF900" s="16"/>
      <c r="BG900" s="16"/>
      <c r="BH900" s="16"/>
      <c r="BI900" s="16"/>
      <c r="BJ900" s="16"/>
      <c r="BK900" s="16"/>
      <c r="BL900" s="16"/>
      <c r="BM900" s="16"/>
      <c r="BN900" s="16"/>
      <c r="BO900" s="16"/>
      <c r="BP900" s="16"/>
      <c r="BQ900" s="16"/>
      <c r="BR900" s="16"/>
      <c r="BS900" s="16"/>
      <c r="BT900" s="16"/>
      <c r="BU900" s="16"/>
      <c r="BV900" s="16"/>
      <c r="BW900" s="16"/>
      <c r="BX900" s="16"/>
      <c r="BY900" s="16"/>
      <c r="BZ900" s="16"/>
      <c r="CA900" s="16"/>
      <c r="CB900" s="16"/>
      <c r="CC900" s="16"/>
      <c r="CD900" s="16"/>
      <c r="CE900" s="16"/>
      <c r="CF900" s="16"/>
      <c r="CG900" s="16"/>
      <c r="CH900" s="16"/>
    </row>
    <row r="901" spans="1:86">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Z901" s="18"/>
      <c r="AA901" s="18"/>
      <c r="AB901" s="18"/>
      <c r="AC901" s="18"/>
      <c r="AD901" s="18"/>
      <c r="AE901" s="18"/>
      <c r="AF901" s="18"/>
      <c r="AG901" s="18"/>
      <c r="AH901" s="18"/>
      <c r="AI901" s="18"/>
      <c r="AJ901" s="18"/>
      <c r="AK901" s="18"/>
      <c r="AL901" s="18"/>
      <c r="AM901" s="16"/>
      <c r="AN901" s="16"/>
      <c r="AO901" s="16"/>
      <c r="AP901" s="16"/>
      <c r="AQ901" s="16"/>
      <c r="AR901" s="16"/>
      <c r="AS901" s="16"/>
      <c r="AT901" s="16"/>
      <c r="AU901" s="16"/>
      <c r="AV901" s="16"/>
      <c r="AW901" s="16"/>
      <c r="AX901" s="16"/>
      <c r="AY901" s="16"/>
      <c r="AZ901" s="16"/>
      <c r="BA901" s="16"/>
      <c r="BB901" s="16"/>
      <c r="BC901" s="16"/>
      <c r="BD901" s="16"/>
      <c r="BE901" s="16"/>
      <c r="BF901" s="16"/>
      <c r="BG901" s="16"/>
      <c r="BH901" s="16"/>
      <c r="BI901" s="16"/>
      <c r="BJ901" s="16"/>
      <c r="BK901" s="16"/>
      <c r="BL901" s="16"/>
      <c r="BM901" s="16"/>
      <c r="BN901" s="16"/>
      <c r="BO901" s="16"/>
      <c r="BP901" s="16"/>
      <c r="BQ901" s="16"/>
      <c r="BR901" s="16"/>
      <c r="BS901" s="16"/>
      <c r="BT901" s="16"/>
      <c r="BU901" s="16"/>
      <c r="BV901" s="16"/>
      <c r="BW901" s="16"/>
      <c r="BX901" s="16"/>
      <c r="BY901" s="16"/>
      <c r="BZ901" s="16"/>
      <c r="CA901" s="16"/>
      <c r="CB901" s="16"/>
      <c r="CC901" s="16"/>
      <c r="CD901" s="16"/>
      <c r="CE901" s="16"/>
      <c r="CF901" s="16"/>
      <c r="CG901" s="16"/>
      <c r="CH901" s="16"/>
    </row>
    <row r="902" spans="1:86">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Z902" s="18"/>
      <c r="AA902" s="18"/>
      <c r="AB902" s="18"/>
      <c r="AC902" s="18"/>
      <c r="AD902" s="18"/>
      <c r="AE902" s="18"/>
      <c r="AF902" s="18"/>
      <c r="AG902" s="18"/>
      <c r="AH902" s="18"/>
      <c r="AI902" s="18"/>
      <c r="AJ902" s="18"/>
      <c r="AK902" s="18"/>
      <c r="AL902" s="18"/>
      <c r="AM902" s="16"/>
      <c r="AN902" s="16"/>
      <c r="AO902" s="16"/>
      <c r="AP902" s="16"/>
      <c r="AQ902" s="16"/>
      <c r="AR902" s="16"/>
      <c r="AS902" s="16"/>
      <c r="AT902" s="16"/>
      <c r="AU902" s="16"/>
      <c r="AV902" s="16"/>
      <c r="AW902" s="16"/>
      <c r="AX902" s="16"/>
      <c r="AY902" s="16"/>
      <c r="AZ902" s="16"/>
      <c r="BA902" s="16"/>
      <c r="BB902" s="16"/>
      <c r="BC902" s="16"/>
      <c r="BD902" s="16"/>
      <c r="BE902" s="16"/>
      <c r="BF902" s="16"/>
      <c r="BG902" s="16"/>
      <c r="BH902" s="16"/>
      <c r="BI902" s="16"/>
      <c r="BJ902" s="16"/>
      <c r="BK902" s="16"/>
      <c r="BL902" s="16"/>
      <c r="BM902" s="16"/>
      <c r="BN902" s="16"/>
      <c r="BO902" s="16"/>
      <c r="BP902" s="16"/>
      <c r="BQ902" s="16"/>
      <c r="BR902" s="16"/>
      <c r="BS902" s="16"/>
      <c r="BT902" s="16"/>
      <c r="BU902" s="16"/>
      <c r="BV902" s="16"/>
      <c r="BW902" s="16"/>
      <c r="BX902" s="16"/>
      <c r="BY902" s="16"/>
      <c r="BZ902" s="16"/>
      <c r="CA902" s="16"/>
      <c r="CB902" s="16"/>
      <c r="CC902" s="16"/>
      <c r="CD902" s="16"/>
      <c r="CE902" s="16"/>
      <c r="CF902" s="16"/>
      <c r="CG902" s="16"/>
      <c r="CH902" s="16"/>
    </row>
    <row r="903" spans="1:86">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Z903" s="18"/>
      <c r="AA903" s="18"/>
      <c r="AB903" s="18"/>
      <c r="AC903" s="18"/>
      <c r="AD903" s="18"/>
      <c r="AE903" s="18"/>
      <c r="AF903" s="18"/>
      <c r="AG903" s="18"/>
      <c r="AH903" s="18"/>
      <c r="AI903" s="18"/>
      <c r="AJ903" s="18"/>
      <c r="AK903" s="18"/>
      <c r="AL903" s="18"/>
      <c r="AM903" s="16"/>
      <c r="AN903" s="16"/>
      <c r="AO903" s="16"/>
      <c r="AP903" s="16"/>
      <c r="AQ903" s="16"/>
      <c r="AR903" s="16"/>
      <c r="AS903" s="16"/>
      <c r="AT903" s="16"/>
      <c r="AU903" s="16"/>
      <c r="AV903" s="16"/>
      <c r="AW903" s="16"/>
      <c r="AX903" s="16"/>
      <c r="AY903" s="16"/>
      <c r="AZ903" s="16"/>
      <c r="BA903" s="16"/>
      <c r="BB903" s="16"/>
      <c r="BC903" s="16"/>
      <c r="BD903" s="16"/>
      <c r="BE903" s="16"/>
      <c r="BF903" s="16"/>
      <c r="BG903" s="16"/>
      <c r="BH903" s="16"/>
      <c r="BI903" s="16"/>
      <c r="BJ903" s="16"/>
      <c r="BK903" s="16"/>
      <c r="BL903" s="16"/>
      <c r="BM903" s="16"/>
      <c r="BN903" s="16"/>
      <c r="BO903" s="16"/>
      <c r="BP903" s="16"/>
      <c r="BQ903" s="16"/>
      <c r="BR903" s="16"/>
      <c r="BS903" s="16"/>
      <c r="BT903" s="16"/>
      <c r="BU903" s="16"/>
      <c r="BV903" s="16"/>
      <c r="BW903" s="16"/>
      <c r="BX903" s="16"/>
      <c r="BY903" s="16"/>
      <c r="BZ903" s="16"/>
      <c r="CA903" s="16"/>
      <c r="CB903" s="16"/>
      <c r="CC903" s="16"/>
      <c r="CD903" s="16"/>
      <c r="CE903" s="16"/>
      <c r="CF903" s="16"/>
      <c r="CG903" s="16"/>
      <c r="CH903" s="16"/>
    </row>
    <row r="904" spans="1:86">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Z904" s="18"/>
      <c r="AA904" s="18"/>
      <c r="AB904" s="18"/>
      <c r="AC904" s="18"/>
      <c r="AD904" s="18"/>
      <c r="AE904" s="18"/>
      <c r="AF904" s="18"/>
      <c r="AG904" s="18"/>
      <c r="AH904" s="18"/>
      <c r="AI904" s="18"/>
      <c r="AJ904" s="18"/>
      <c r="AK904" s="18"/>
      <c r="AL904" s="18"/>
      <c r="AM904" s="16"/>
      <c r="AN904" s="16"/>
      <c r="AO904" s="16"/>
      <c r="AP904" s="16"/>
      <c r="AQ904" s="16"/>
      <c r="AR904" s="16"/>
      <c r="AS904" s="16"/>
      <c r="AT904" s="16"/>
      <c r="AU904" s="16"/>
      <c r="AV904" s="16"/>
      <c r="AW904" s="16"/>
      <c r="AX904" s="16"/>
      <c r="AY904" s="16"/>
      <c r="AZ904" s="16"/>
      <c r="BA904" s="16"/>
      <c r="BB904" s="16"/>
      <c r="BC904" s="16"/>
      <c r="BD904" s="16"/>
      <c r="BE904" s="16"/>
      <c r="BF904" s="16"/>
      <c r="BG904" s="16"/>
      <c r="BH904" s="16"/>
      <c r="BI904" s="16"/>
      <c r="BJ904" s="16"/>
      <c r="BK904" s="16"/>
      <c r="BL904" s="16"/>
      <c r="BM904" s="16"/>
      <c r="BN904" s="16"/>
      <c r="BO904" s="16"/>
      <c r="BP904" s="16"/>
      <c r="BQ904" s="16"/>
      <c r="BR904" s="16"/>
      <c r="BS904" s="16"/>
      <c r="BT904" s="16"/>
      <c r="BU904" s="16"/>
      <c r="BV904" s="16"/>
      <c r="BW904" s="16"/>
      <c r="BX904" s="16"/>
      <c r="BY904" s="16"/>
      <c r="BZ904" s="16"/>
      <c r="CA904" s="16"/>
      <c r="CB904" s="16"/>
      <c r="CC904" s="16"/>
      <c r="CD904" s="16"/>
      <c r="CE904" s="16"/>
      <c r="CF904" s="16"/>
      <c r="CG904" s="16"/>
      <c r="CH904" s="16"/>
    </row>
    <row r="905" spans="1:86">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Z905" s="18"/>
      <c r="AA905" s="18"/>
      <c r="AB905" s="18"/>
      <c r="AC905" s="18"/>
      <c r="AD905" s="18"/>
      <c r="AE905" s="18"/>
      <c r="AF905" s="18"/>
      <c r="AG905" s="18"/>
      <c r="AH905" s="18"/>
      <c r="AI905" s="18"/>
      <c r="AJ905" s="18"/>
      <c r="AK905" s="18"/>
      <c r="AL905" s="18"/>
      <c r="AM905" s="16"/>
      <c r="AN905" s="16"/>
      <c r="AO905" s="16"/>
      <c r="AP905" s="16"/>
      <c r="AQ905" s="16"/>
      <c r="AR905" s="16"/>
      <c r="AS905" s="16"/>
      <c r="AT905" s="16"/>
      <c r="AU905" s="16"/>
      <c r="AV905" s="16"/>
      <c r="AW905" s="16"/>
      <c r="AX905" s="16"/>
      <c r="AY905" s="16"/>
      <c r="AZ905" s="16"/>
      <c r="BA905" s="16"/>
      <c r="BB905" s="16"/>
      <c r="BC905" s="16"/>
      <c r="BD905" s="16"/>
      <c r="BE905" s="16"/>
      <c r="BF905" s="16"/>
      <c r="BG905" s="16"/>
      <c r="BH905" s="16"/>
      <c r="BI905" s="16"/>
      <c r="BJ905" s="16"/>
      <c r="BK905" s="16"/>
      <c r="BL905" s="16"/>
      <c r="BM905" s="16"/>
      <c r="BN905" s="16"/>
      <c r="BO905" s="16"/>
      <c r="BP905" s="16"/>
      <c r="BQ905" s="16"/>
      <c r="BR905" s="16"/>
      <c r="BS905" s="16"/>
      <c r="BT905" s="16"/>
      <c r="BU905" s="16"/>
      <c r="BV905" s="16"/>
      <c r="BW905" s="16"/>
      <c r="BX905" s="16"/>
      <c r="BY905" s="16"/>
      <c r="BZ905" s="16"/>
      <c r="CA905" s="16"/>
      <c r="CB905" s="16"/>
      <c r="CC905" s="16"/>
      <c r="CD905" s="16"/>
      <c r="CE905" s="16"/>
      <c r="CF905" s="16"/>
      <c r="CG905" s="16"/>
      <c r="CH905" s="16"/>
    </row>
    <row r="906" spans="1:8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Z906" s="18"/>
      <c r="AA906" s="18"/>
      <c r="AB906" s="18"/>
      <c r="AC906" s="18"/>
      <c r="AD906" s="18"/>
      <c r="AE906" s="18"/>
      <c r="AF906" s="18"/>
      <c r="AG906" s="18"/>
      <c r="AH906" s="18"/>
      <c r="AI906" s="18"/>
      <c r="AJ906" s="18"/>
      <c r="AK906" s="18"/>
      <c r="AL906" s="18"/>
      <c r="AM906" s="16"/>
      <c r="AN906" s="16"/>
      <c r="AO906" s="16"/>
      <c r="AP906" s="16"/>
      <c r="AQ906" s="16"/>
      <c r="AR906" s="16"/>
      <c r="AS906" s="16"/>
      <c r="AT906" s="16"/>
      <c r="AU906" s="16"/>
      <c r="AV906" s="16"/>
      <c r="AW906" s="16"/>
      <c r="AX906" s="16"/>
      <c r="AY906" s="16"/>
      <c r="AZ906" s="16"/>
      <c r="BA906" s="16"/>
      <c r="BB906" s="16"/>
      <c r="BC906" s="16"/>
      <c r="BD906" s="16"/>
      <c r="BE906" s="16"/>
      <c r="BF906" s="16"/>
      <c r="BG906" s="16"/>
      <c r="BH906" s="16"/>
      <c r="BI906" s="16"/>
      <c r="BJ906" s="16"/>
      <c r="BK906" s="16"/>
      <c r="BL906" s="16"/>
      <c r="BM906" s="16"/>
      <c r="BN906" s="16"/>
      <c r="BO906" s="16"/>
      <c r="BP906" s="16"/>
      <c r="BQ906" s="16"/>
      <c r="BR906" s="16"/>
      <c r="BS906" s="16"/>
      <c r="BT906" s="16"/>
      <c r="BU906" s="16"/>
      <c r="BV906" s="16"/>
      <c r="BW906" s="16"/>
      <c r="BX906" s="16"/>
      <c r="BY906" s="16"/>
      <c r="BZ906" s="16"/>
      <c r="CA906" s="16"/>
      <c r="CB906" s="16"/>
      <c r="CC906" s="16"/>
      <c r="CD906" s="16"/>
      <c r="CE906" s="16"/>
      <c r="CF906" s="16"/>
      <c r="CG906" s="16"/>
      <c r="CH906" s="16"/>
    </row>
    <row r="907" spans="1:86">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Z907" s="18"/>
      <c r="AA907" s="18"/>
      <c r="AB907" s="18"/>
      <c r="AC907" s="18"/>
      <c r="AD907" s="18"/>
      <c r="AE907" s="18"/>
      <c r="AF907" s="18"/>
      <c r="AG907" s="18"/>
      <c r="AH907" s="18"/>
      <c r="AI907" s="18"/>
      <c r="AJ907" s="18"/>
      <c r="AK907" s="18"/>
      <c r="AL907" s="18"/>
      <c r="AM907" s="16"/>
      <c r="AN907" s="16"/>
      <c r="AO907" s="16"/>
      <c r="AP907" s="16"/>
      <c r="AQ907" s="16"/>
      <c r="AR907" s="16"/>
      <c r="AS907" s="16"/>
      <c r="AT907" s="16"/>
      <c r="AU907" s="16"/>
      <c r="AV907" s="16"/>
      <c r="AW907" s="16"/>
      <c r="AX907" s="16"/>
      <c r="AY907" s="16"/>
      <c r="AZ907" s="16"/>
      <c r="BA907" s="16"/>
      <c r="BB907" s="16"/>
      <c r="BC907" s="16"/>
      <c r="BD907" s="16"/>
      <c r="BE907" s="16"/>
      <c r="BF907" s="16"/>
      <c r="BG907" s="16"/>
      <c r="BH907" s="16"/>
      <c r="BI907" s="16"/>
      <c r="BJ907" s="16"/>
      <c r="BK907" s="16"/>
      <c r="BL907" s="16"/>
      <c r="BM907" s="16"/>
      <c r="BN907" s="16"/>
      <c r="BO907" s="16"/>
      <c r="BP907" s="16"/>
      <c r="BQ907" s="16"/>
      <c r="BR907" s="16"/>
      <c r="BS907" s="16"/>
      <c r="BT907" s="16"/>
      <c r="BU907" s="16"/>
      <c r="BV907" s="16"/>
      <c r="BW907" s="16"/>
      <c r="BX907" s="16"/>
      <c r="BY907" s="16"/>
      <c r="BZ907" s="16"/>
      <c r="CA907" s="16"/>
      <c r="CB907" s="16"/>
      <c r="CC907" s="16"/>
      <c r="CD907" s="16"/>
      <c r="CE907" s="16"/>
      <c r="CF907" s="16"/>
      <c r="CG907" s="16"/>
      <c r="CH907" s="16"/>
    </row>
    <row r="908" spans="1:86">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Z908" s="18"/>
      <c r="AA908" s="18"/>
      <c r="AB908" s="18"/>
      <c r="AC908" s="18"/>
      <c r="AD908" s="18"/>
      <c r="AE908" s="18"/>
      <c r="AF908" s="18"/>
      <c r="AG908" s="18"/>
      <c r="AH908" s="18"/>
      <c r="AI908" s="18"/>
      <c r="AJ908" s="18"/>
      <c r="AK908" s="18"/>
      <c r="AL908" s="18"/>
      <c r="AM908" s="16"/>
      <c r="AN908" s="16"/>
      <c r="AO908" s="16"/>
      <c r="AP908" s="16"/>
      <c r="AQ908" s="16"/>
      <c r="AR908" s="16"/>
      <c r="AS908" s="16"/>
      <c r="AT908" s="16"/>
      <c r="AU908" s="16"/>
      <c r="AV908" s="16"/>
      <c r="AW908" s="16"/>
      <c r="AX908" s="16"/>
      <c r="AY908" s="16"/>
      <c r="AZ908" s="16"/>
      <c r="BA908" s="16"/>
      <c r="BB908" s="16"/>
      <c r="BC908" s="16"/>
      <c r="BD908" s="16"/>
      <c r="BE908" s="16"/>
      <c r="BF908" s="16"/>
      <c r="BG908" s="16"/>
      <c r="BH908" s="16"/>
      <c r="BI908" s="16"/>
      <c r="BJ908" s="16"/>
      <c r="BK908" s="16"/>
      <c r="BL908" s="16"/>
      <c r="BM908" s="16"/>
      <c r="BN908" s="16"/>
      <c r="BO908" s="16"/>
      <c r="BP908" s="16"/>
      <c r="BQ908" s="16"/>
      <c r="BR908" s="16"/>
      <c r="BS908" s="16"/>
      <c r="BT908" s="16"/>
      <c r="BU908" s="16"/>
      <c r="BV908" s="16"/>
      <c r="BW908" s="16"/>
      <c r="BX908" s="16"/>
      <c r="BY908" s="16"/>
      <c r="BZ908" s="16"/>
      <c r="CA908" s="16"/>
      <c r="CB908" s="16"/>
      <c r="CC908" s="16"/>
      <c r="CD908" s="16"/>
      <c r="CE908" s="16"/>
      <c r="CF908" s="16"/>
      <c r="CG908" s="16"/>
      <c r="CH908" s="16"/>
    </row>
    <row r="909" spans="1:86">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Z909" s="18"/>
      <c r="AA909" s="18"/>
      <c r="AB909" s="18"/>
      <c r="AC909" s="18"/>
      <c r="AD909" s="18"/>
      <c r="AE909" s="18"/>
      <c r="AF909" s="18"/>
      <c r="AG909" s="18"/>
      <c r="AH909" s="18"/>
      <c r="AI909" s="18"/>
      <c r="AJ909" s="18"/>
      <c r="AK909" s="18"/>
      <c r="AL909" s="18"/>
      <c r="AM909" s="16"/>
      <c r="AN909" s="16"/>
      <c r="AO909" s="16"/>
      <c r="AP909" s="16"/>
      <c r="AQ909" s="16"/>
      <c r="AR909" s="16"/>
      <c r="AS909" s="16"/>
      <c r="AT909" s="16"/>
      <c r="AU909" s="16"/>
      <c r="AV909" s="16"/>
      <c r="AW909" s="16"/>
      <c r="AX909" s="16"/>
      <c r="AY909" s="16"/>
      <c r="AZ909" s="16"/>
      <c r="BA909" s="16"/>
      <c r="BB909" s="16"/>
      <c r="BC909" s="16"/>
      <c r="BD909" s="16"/>
      <c r="BE909" s="16"/>
      <c r="BF909" s="16"/>
      <c r="BG909" s="16"/>
      <c r="BH909" s="16"/>
      <c r="BI909" s="16"/>
      <c r="BJ909" s="16"/>
      <c r="BK909" s="16"/>
      <c r="BL909" s="16"/>
      <c r="BM909" s="16"/>
      <c r="BN909" s="16"/>
      <c r="BO909" s="16"/>
      <c r="BP909" s="16"/>
      <c r="BQ909" s="16"/>
      <c r="BR909" s="16"/>
      <c r="BS909" s="16"/>
      <c r="BT909" s="16"/>
      <c r="BU909" s="16"/>
      <c r="BV909" s="16"/>
      <c r="BW909" s="16"/>
      <c r="BX909" s="16"/>
      <c r="BY909" s="16"/>
      <c r="BZ909" s="16"/>
      <c r="CA909" s="16"/>
      <c r="CB909" s="16"/>
      <c r="CC909" s="16"/>
      <c r="CD909" s="16"/>
      <c r="CE909" s="16"/>
      <c r="CF909" s="16"/>
      <c r="CG909" s="16"/>
      <c r="CH909" s="16"/>
    </row>
    <row r="910" spans="1:86">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Z910" s="18"/>
      <c r="AA910" s="18"/>
      <c r="AB910" s="18"/>
      <c r="AC910" s="18"/>
      <c r="AD910" s="18"/>
      <c r="AE910" s="18"/>
      <c r="AF910" s="18"/>
      <c r="AG910" s="18"/>
      <c r="AH910" s="18"/>
      <c r="AI910" s="18"/>
      <c r="AJ910" s="18"/>
      <c r="AK910" s="18"/>
      <c r="AL910" s="18"/>
      <c r="AM910" s="16"/>
      <c r="AN910" s="16"/>
      <c r="AO910" s="16"/>
      <c r="AP910" s="16"/>
      <c r="AQ910" s="16"/>
      <c r="AR910" s="16"/>
      <c r="AS910" s="16"/>
      <c r="AT910" s="16"/>
      <c r="AU910" s="16"/>
      <c r="AV910" s="16"/>
      <c r="AW910" s="16"/>
      <c r="AX910" s="16"/>
      <c r="AY910" s="16"/>
      <c r="AZ910" s="16"/>
      <c r="BA910" s="16"/>
      <c r="BB910" s="16"/>
      <c r="BC910" s="16"/>
      <c r="BD910" s="16"/>
      <c r="BE910" s="16"/>
      <c r="BF910" s="16"/>
      <c r="BG910" s="16"/>
      <c r="BH910" s="16"/>
      <c r="BI910" s="16"/>
      <c r="BJ910" s="16"/>
      <c r="BK910" s="16"/>
      <c r="BL910" s="16"/>
      <c r="BM910" s="16"/>
      <c r="BN910" s="16"/>
      <c r="BO910" s="16"/>
      <c r="BP910" s="16"/>
      <c r="BQ910" s="16"/>
      <c r="BR910" s="16"/>
      <c r="BS910" s="16"/>
      <c r="BT910" s="16"/>
      <c r="BU910" s="16"/>
      <c r="BV910" s="16"/>
      <c r="BW910" s="16"/>
      <c r="BX910" s="16"/>
      <c r="BY910" s="16"/>
      <c r="BZ910" s="16"/>
      <c r="CA910" s="16"/>
      <c r="CB910" s="16"/>
      <c r="CC910" s="16"/>
      <c r="CD910" s="16"/>
      <c r="CE910" s="16"/>
      <c r="CF910" s="16"/>
      <c r="CG910" s="16"/>
      <c r="CH910" s="16"/>
    </row>
    <row r="911" spans="1:86">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Z911" s="18"/>
      <c r="AA911" s="18"/>
      <c r="AB911" s="18"/>
      <c r="AC911" s="18"/>
      <c r="AD911" s="18"/>
      <c r="AE911" s="18"/>
      <c r="AF911" s="18"/>
      <c r="AG911" s="18"/>
      <c r="AH911" s="18"/>
      <c r="AI911" s="18"/>
      <c r="AJ911" s="18"/>
      <c r="AK911" s="18"/>
      <c r="AL911" s="18"/>
      <c r="AM911" s="16"/>
      <c r="AN911" s="16"/>
      <c r="AO911" s="16"/>
      <c r="AP911" s="16"/>
      <c r="AQ911" s="16"/>
      <c r="AR911" s="16"/>
      <c r="AS911" s="16"/>
      <c r="AT911" s="16"/>
      <c r="AU911" s="16"/>
      <c r="AV911" s="16"/>
      <c r="AW911" s="16"/>
      <c r="AX911" s="16"/>
      <c r="AY911" s="16"/>
      <c r="AZ911" s="16"/>
      <c r="BA911" s="16"/>
      <c r="BB911" s="16"/>
      <c r="BC911" s="16"/>
      <c r="BD911" s="16"/>
      <c r="BE911" s="16"/>
      <c r="BF911" s="16"/>
      <c r="BG911" s="16"/>
      <c r="BH911" s="16"/>
      <c r="BI911" s="16"/>
      <c r="BJ911" s="16"/>
      <c r="BK911" s="16"/>
      <c r="BL911" s="16"/>
      <c r="BM911" s="16"/>
      <c r="BN911" s="16"/>
      <c r="BO911" s="16"/>
      <c r="BP911" s="16"/>
      <c r="BQ911" s="16"/>
      <c r="BR911" s="16"/>
      <c r="BS911" s="16"/>
      <c r="BT911" s="16"/>
      <c r="BU911" s="16"/>
      <c r="BV911" s="16"/>
      <c r="BW911" s="16"/>
      <c r="BX911" s="16"/>
      <c r="BY911" s="16"/>
      <c r="BZ911" s="16"/>
      <c r="CA911" s="16"/>
      <c r="CB911" s="16"/>
      <c r="CC911" s="16"/>
      <c r="CD911" s="16"/>
      <c r="CE911" s="16"/>
      <c r="CF911" s="16"/>
      <c r="CG911" s="16"/>
      <c r="CH911" s="16"/>
    </row>
    <row r="912" spans="1:86">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Z912" s="18"/>
      <c r="AA912" s="18"/>
      <c r="AB912" s="18"/>
      <c r="AC912" s="18"/>
      <c r="AD912" s="18"/>
      <c r="AE912" s="18"/>
      <c r="AF912" s="18"/>
      <c r="AG912" s="18"/>
      <c r="AH912" s="18"/>
      <c r="AI912" s="18"/>
      <c r="AJ912" s="18"/>
      <c r="AK912" s="18"/>
      <c r="AL912" s="18"/>
      <c r="AM912" s="16"/>
      <c r="AN912" s="16"/>
      <c r="AO912" s="16"/>
      <c r="AP912" s="16"/>
      <c r="AQ912" s="16"/>
      <c r="AR912" s="16"/>
      <c r="AS912" s="16"/>
      <c r="AT912" s="16"/>
      <c r="AU912" s="16"/>
      <c r="AV912" s="16"/>
      <c r="AW912" s="16"/>
      <c r="AX912" s="16"/>
      <c r="AY912" s="16"/>
      <c r="AZ912" s="16"/>
      <c r="BA912" s="16"/>
      <c r="BB912" s="16"/>
      <c r="BC912" s="16"/>
      <c r="BD912" s="16"/>
      <c r="BE912" s="16"/>
      <c r="BF912" s="16"/>
      <c r="BG912" s="16"/>
      <c r="BH912" s="16"/>
      <c r="BI912" s="16"/>
      <c r="BJ912" s="16"/>
      <c r="BK912" s="16"/>
      <c r="BL912" s="16"/>
      <c r="BM912" s="16"/>
      <c r="BN912" s="16"/>
      <c r="BO912" s="16"/>
      <c r="BP912" s="16"/>
      <c r="BQ912" s="16"/>
      <c r="BR912" s="16"/>
      <c r="BS912" s="16"/>
      <c r="BT912" s="16"/>
      <c r="BU912" s="16"/>
      <c r="BV912" s="16"/>
      <c r="BW912" s="16"/>
      <c r="BX912" s="16"/>
      <c r="BY912" s="16"/>
      <c r="BZ912" s="16"/>
      <c r="CA912" s="16"/>
      <c r="CB912" s="16"/>
      <c r="CC912" s="16"/>
      <c r="CD912" s="16"/>
      <c r="CE912" s="16"/>
      <c r="CF912" s="16"/>
      <c r="CG912" s="16"/>
      <c r="CH912" s="16"/>
    </row>
    <row r="913" spans="1:86">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Z913" s="18"/>
      <c r="AA913" s="18"/>
      <c r="AB913" s="18"/>
      <c r="AC913" s="18"/>
      <c r="AD913" s="18"/>
      <c r="AE913" s="18"/>
      <c r="AF913" s="18"/>
      <c r="AG913" s="18"/>
      <c r="AH913" s="18"/>
      <c r="AI913" s="18"/>
      <c r="AJ913" s="18"/>
      <c r="AK913" s="18"/>
      <c r="AL913" s="18"/>
      <c r="AM913" s="16"/>
      <c r="AN913" s="16"/>
      <c r="AO913" s="16"/>
      <c r="AP913" s="16"/>
      <c r="AQ913" s="16"/>
      <c r="AR913" s="16"/>
      <c r="AS913" s="16"/>
      <c r="AT913" s="16"/>
      <c r="AU913" s="16"/>
      <c r="AV913" s="16"/>
      <c r="AW913" s="16"/>
      <c r="AX913" s="16"/>
      <c r="AY913" s="16"/>
      <c r="AZ913" s="16"/>
      <c r="BA913" s="16"/>
      <c r="BB913" s="16"/>
      <c r="BC913" s="16"/>
      <c r="BD913" s="16"/>
      <c r="BE913" s="16"/>
      <c r="BF913" s="16"/>
      <c r="BG913" s="16"/>
      <c r="BH913" s="16"/>
      <c r="BI913" s="16"/>
      <c r="BJ913" s="16"/>
      <c r="BK913" s="16"/>
      <c r="BL913" s="16"/>
      <c r="BM913" s="16"/>
      <c r="BN913" s="16"/>
      <c r="BO913" s="16"/>
      <c r="BP913" s="16"/>
      <c r="BQ913" s="16"/>
      <c r="BR913" s="16"/>
      <c r="BS913" s="16"/>
      <c r="BT913" s="16"/>
      <c r="BU913" s="16"/>
      <c r="BV913" s="16"/>
      <c r="BW913" s="16"/>
      <c r="BX913" s="16"/>
      <c r="BY913" s="16"/>
      <c r="BZ913" s="16"/>
      <c r="CA913" s="16"/>
      <c r="CB913" s="16"/>
      <c r="CC913" s="16"/>
      <c r="CD913" s="16"/>
      <c r="CE913" s="16"/>
      <c r="CF913" s="16"/>
      <c r="CG913" s="16"/>
      <c r="CH913" s="16"/>
    </row>
    <row r="914" spans="1:86">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Z914" s="18"/>
      <c r="AA914" s="18"/>
      <c r="AB914" s="18"/>
      <c r="AC914" s="18"/>
      <c r="AD914" s="18"/>
      <c r="AE914" s="18"/>
      <c r="AF914" s="18"/>
      <c r="AG914" s="18"/>
      <c r="AH914" s="18"/>
      <c r="AI914" s="18"/>
      <c r="AJ914" s="18"/>
      <c r="AK914" s="18"/>
      <c r="AL914" s="18"/>
      <c r="AM914" s="16"/>
      <c r="AN914" s="16"/>
      <c r="AO914" s="16"/>
      <c r="AP914" s="16"/>
      <c r="AQ914" s="16"/>
      <c r="AR914" s="16"/>
      <c r="AS914" s="16"/>
      <c r="AT914" s="16"/>
      <c r="AU914" s="16"/>
      <c r="AV914" s="16"/>
      <c r="AW914" s="16"/>
      <c r="AX914" s="16"/>
      <c r="AY914" s="16"/>
      <c r="AZ914" s="16"/>
      <c r="BA914" s="16"/>
      <c r="BB914" s="16"/>
      <c r="BC914" s="16"/>
      <c r="BD914" s="16"/>
      <c r="BE914" s="16"/>
      <c r="BF914" s="16"/>
      <c r="BG914" s="16"/>
      <c r="BH914" s="16"/>
      <c r="BI914" s="16"/>
      <c r="BJ914" s="16"/>
      <c r="BK914" s="16"/>
      <c r="BL914" s="16"/>
      <c r="BM914" s="16"/>
      <c r="BN914" s="16"/>
      <c r="BO914" s="16"/>
      <c r="BP914" s="16"/>
      <c r="BQ914" s="16"/>
      <c r="BR914" s="16"/>
      <c r="BS914" s="16"/>
      <c r="BT914" s="16"/>
      <c r="BU914" s="16"/>
      <c r="BV914" s="16"/>
      <c r="BW914" s="16"/>
      <c r="BX914" s="16"/>
      <c r="BY914" s="16"/>
      <c r="BZ914" s="16"/>
      <c r="CA914" s="16"/>
      <c r="CB914" s="16"/>
      <c r="CC914" s="16"/>
      <c r="CD914" s="16"/>
      <c r="CE914" s="16"/>
      <c r="CF914" s="16"/>
      <c r="CG914" s="16"/>
      <c r="CH914" s="16"/>
    </row>
    <row r="915" spans="1:86">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Z915" s="18"/>
      <c r="AA915" s="18"/>
      <c r="AB915" s="18"/>
      <c r="AC915" s="18"/>
      <c r="AD915" s="18"/>
      <c r="AE915" s="18"/>
      <c r="AF915" s="18"/>
      <c r="AG915" s="18"/>
      <c r="AH915" s="18"/>
      <c r="AI915" s="18"/>
      <c r="AJ915" s="18"/>
      <c r="AK915" s="18"/>
      <c r="AL915" s="18"/>
      <c r="AM915" s="16"/>
      <c r="AN915" s="16"/>
      <c r="AO915" s="16"/>
      <c r="AP915" s="16"/>
      <c r="AQ915" s="16"/>
      <c r="AR915" s="16"/>
      <c r="AS915" s="16"/>
      <c r="AT915" s="16"/>
      <c r="AU915" s="16"/>
      <c r="AV915" s="16"/>
      <c r="AW915" s="16"/>
      <c r="AX915" s="16"/>
      <c r="AY915" s="16"/>
      <c r="AZ915" s="16"/>
      <c r="BA915" s="16"/>
      <c r="BB915" s="16"/>
      <c r="BC915" s="16"/>
      <c r="BD915" s="16"/>
      <c r="BE915" s="16"/>
      <c r="BF915" s="16"/>
      <c r="BG915" s="16"/>
      <c r="BH915" s="16"/>
      <c r="BI915" s="16"/>
      <c r="BJ915" s="16"/>
      <c r="BK915" s="16"/>
      <c r="BL915" s="16"/>
      <c r="BM915" s="16"/>
      <c r="BN915" s="16"/>
      <c r="BO915" s="16"/>
      <c r="BP915" s="16"/>
      <c r="BQ915" s="16"/>
      <c r="BR915" s="16"/>
      <c r="BS915" s="16"/>
      <c r="BT915" s="16"/>
      <c r="BU915" s="16"/>
      <c r="BV915" s="16"/>
      <c r="BW915" s="16"/>
      <c r="BX915" s="16"/>
      <c r="BY915" s="16"/>
      <c r="BZ915" s="16"/>
      <c r="CA915" s="16"/>
      <c r="CB915" s="16"/>
      <c r="CC915" s="16"/>
      <c r="CD915" s="16"/>
      <c r="CE915" s="16"/>
      <c r="CF915" s="16"/>
      <c r="CG915" s="16"/>
      <c r="CH915" s="16"/>
    </row>
    <row r="916" spans="1:8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Z916" s="18"/>
      <c r="AA916" s="18"/>
      <c r="AB916" s="18"/>
      <c r="AC916" s="18"/>
      <c r="AD916" s="18"/>
      <c r="AE916" s="18"/>
      <c r="AF916" s="18"/>
      <c r="AG916" s="18"/>
      <c r="AH916" s="18"/>
      <c r="AI916" s="18"/>
      <c r="AJ916" s="18"/>
      <c r="AK916" s="18"/>
      <c r="AL916" s="18"/>
      <c r="AM916" s="16"/>
      <c r="AN916" s="16"/>
      <c r="AO916" s="16"/>
      <c r="AP916" s="16"/>
      <c r="AQ916" s="16"/>
      <c r="AR916" s="16"/>
      <c r="AS916" s="16"/>
      <c r="AT916" s="16"/>
      <c r="AU916" s="16"/>
      <c r="AV916" s="16"/>
      <c r="AW916" s="16"/>
      <c r="AX916" s="16"/>
      <c r="AY916" s="16"/>
      <c r="AZ916" s="16"/>
      <c r="BA916" s="16"/>
      <c r="BB916" s="16"/>
      <c r="BC916" s="16"/>
      <c r="BD916" s="16"/>
      <c r="BE916" s="16"/>
      <c r="BF916" s="16"/>
      <c r="BG916" s="16"/>
      <c r="BH916" s="16"/>
      <c r="BI916" s="16"/>
      <c r="BJ916" s="16"/>
      <c r="BK916" s="16"/>
      <c r="BL916" s="16"/>
      <c r="BM916" s="16"/>
      <c r="BN916" s="16"/>
      <c r="BO916" s="16"/>
      <c r="BP916" s="16"/>
      <c r="BQ916" s="16"/>
      <c r="BR916" s="16"/>
      <c r="BS916" s="16"/>
      <c r="BT916" s="16"/>
      <c r="BU916" s="16"/>
      <c r="BV916" s="16"/>
      <c r="BW916" s="16"/>
      <c r="BX916" s="16"/>
      <c r="BY916" s="16"/>
      <c r="BZ916" s="16"/>
      <c r="CA916" s="16"/>
      <c r="CB916" s="16"/>
      <c r="CC916" s="16"/>
      <c r="CD916" s="16"/>
      <c r="CE916" s="16"/>
      <c r="CF916" s="16"/>
      <c r="CG916" s="16"/>
      <c r="CH916" s="16"/>
    </row>
    <row r="917" spans="1:86">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Z917" s="18"/>
      <c r="AA917" s="18"/>
      <c r="AB917" s="18"/>
      <c r="AC917" s="18"/>
      <c r="AD917" s="18"/>
      <c r="AE917" s="18"/>
      <c r="AF917" s="18"/>
      <c r="AG917" s="18"/>
      <c r="AH917" s="18"/>
      <c r="AI917" s="18"/>
      <c r="AJ917" s="18"/>
      <c r="AK917" s="18"/>
      <c r="AL917" s="18"/>
      <c r="AM917" s="16"/>
      <c r="AN917" s="16"/>
      <c r="AO917" s="16"/>
      <c r="AP917" s="16"/>
      <c r="AQ917" s="16"/>
      <c r="AR917" s="16"/>
      <c r="AS917" s="16"/>
      <c r="AT917" s="16"/>
      <c r="AU917" s="16"/>
      <c r="AV917" s="16"/>
      <c r="AW917" s="16"/>
      <c r="AX917" s="16"/>
      <c r="AY917" s="16"/>
      <c r="AZ917" s="16"/>
      <c r="BA917" s="16"/>
      <c r="BB917" s="16"/>
      <c r="BC917" s="16"/>
      <c r="BD917" s="16"/>
      <c r="BE917" s="16"/>
      <c r="BF917" s="16"/>
      <c r="BG917" s="16"/>
      <c r="BH917" s="16"/>
      <c r="BI917" s="16"/>
      <c r="BJ917" s="16"/>
      <c r="BK917" s="16"/>
      <c r="BL917" s="16"/>
      <c r="BM917" s="16"/>
      <c r="BN917" s="16"/>
      <c r="BO917" s="16"/>
      <c r="BP917" s="16"/>
      <c r="BQ917" s="16"/>
      <c r="BR917" s="16"/>
      <c r="BS917" s="16"/>
      <c r="BT917" s="16"/>
      <c r="BU917" s="16"/>
      <c r="BV917" s="16"/>
      <c r="BW917" s="16"/>
      <c r="BX917" s="16"/>
      <c r="BY917" s="16"/>
      <c r="BZ917" s="16"/>
      <c r="CA917" s="16"/>
      <c r="CB917" s="16"/>
      <c r="CC917" s="16"/>
      <c r="CD917" s="16"/>
      <c r="CE917" s="16"/>
      <c r="CF917" s="16"/>
      <c r="CG917" s="16"/>
      <c r="CH917" s="16"/>
    </row>
    <row r="918" spans="1:86">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Z918" s="18"/>
      <c r="AA918" s="18"/>
      <c r="AB918" s="18"/>
      <c r="AC918" s="18"/>
      <c r="AD918" s="18"/>
      <c r="AE918" s="18"/>
      <c r="AF918" s="18"/>
      <c r="AG918" s="18"/>
      <c r="AH918" s="18"/>
      <c r="AI918" s="18"/>
      <c r="AJ918" s="18"/>
      <c r="AK918" s="18"/>
      <c r="AL918" s="18"/>
      <c r="AM918" s="16"/>
      <c r="AN918" s="16"/>
      <c r="AO918" s="16"/>
      <c r="AP918" s="16"/>
      <c r="AQ918" s="16"/>
      <c r="AR918" s="16"/>
      <c r="AS918" s="16"/>
      <c r="AT918" s="16"/>
      <c r="AU918" s="16"/>
      <c r="AV918" s="16"/>
      <c r="AW918" s="16"/>
      <c r="AX918" s="16"/>
      <c r="AY918" s="16"/>
      <c r="AZ918" s="16"/>
      <c r="BA918" s="16"/>
      <c r="BB918" s="16"/>
      <c r="BC918" s="16"/>
      <c r="BD918" s="16"/>
      <c r="BE918" s="16"/>
      <c r="BF918" s="16"/>
      <c r="BG918" s="16"/>
      <c r="BH918" s="16"/>
      <c r="BI918" s="16"/>
      <c r="BJ918" s="16"/>
      <c r="BK918" s="16"/>
      <c r="BL918" s="16"/>
      <c r="BM918" s="16"/>
      <c r="BN918" s="16"/>
      <c r="BO918" s="16"/>
      <c r="BP918" s="16"/>
      <c r="BQ918" s="16"/>
      <c r="BR918" s="16"/>
      <c r="BS918" s="16"/>
      <c r="BT918" s="16"/>
      <c r="BU918" s="16"/>
      <c r="BV918" s="16"/>
      <c r="BW918" s="16"/>
      <c r="BX918" s="16"/>
      <c r="BY918" s="16"/>
      <c r="BZ918" s="16"/>
      <c r="CA918" s="16"/>
      <c r="CB918" s="16"/>
      <c r="CC918" s="16"/>
      <c r="CD918" s="16"/>
      <c r="CE918" s="16"/>
      <c r="CF918" s="16"/>
      <c r="CG918" s="16"/>
      <c r="CH918" s="16"/>
    </row>
    <row r="919" spans="1:86">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Z919" s="18"/>
      <c r="AA919" s="18"/>
      <c r="AB919" s="18"/>
      <c r="AC919" s="18"/>
      <c r="AD919" s="18"/>
      <c r="AE919" s="18"/>
      <c r="AF919" s="18"/>
      <c r="AG919" s="18"/>
      <c r="AH919" s="18"/>
      <c r="AI919" s="18"/>
      <c r="AJ919" s="18"/>
      <c r="AK919" s="18"/>
      <c r="AL919" s="18"/>
      <c r="AM919" s="16"/>
      <c r="AN919" s="16"/>
      <c r="AO919" s="16"/>
      <c r="AP919" s="16"/>
      <c r="AQ919" s="16"/>
      <c r="AR919" s="16"/>
      <c r="AS919" s="16"/>
      <c r="AT919" s="16"/>
      <c r="AU919" s="16"/>
      <c r="AV919" s="16"/>
      <c r="AW919" s="16"/>
      <c r="AX919" s="16"/>
      <c r="AY919" s="16"/>
      <c r="AZ919" s="16"/>
      <c r="BA919" s="16"/>
      <c r="BB919" s="16"/>
      <c r="BC919" s="16"/>
      <c r="BD919" s="16"/>
      <c r="BE919" s="16"/>
      <c r="BF919" s="16"/>
      <c r="BG919" s="16"/>
      <c r="BH919" s="16"/>
      <c r="BI919" s="16"/>
      <c r="BJ919" s="16"/>
      <c r="BK919" s="16"/>
      <c r="BL919" s="16"/>
      <c r="BM919" s="16"/>
      <c r="BN919" s="16"/>
      <c r="BO919" s="16"/>
      <c r="BP919" s="16"/>
      <c r="BQ919" s="16"/>
      <c r="BR919" s="16"/>
      <c r="BS919" s="16"/>
      <c r="BT919" s="16"/>
      <c r="BU919" s="16"/>
      <c r="BV919" s="16"/>
      <c r="BW919" s="16"/>
      <c r="BX919" s="16"/>
      <c r="BY919" s="16"/>
      <c r="BZ919" s="16"/>
      <c r="CA919" s="16"/>
      <c r="CB919" s="16"/>
      <c r="CC919" s="16"/>
      <c r="CD919" s="16"/>
      <c r="CE919" s="16"/>
      <c r="CF919" s="16"/>
      <c r="CG919" s="16"/>
      <c r="CH919" s="16"/>
    </row>
    <row r="920" spans="1:86">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Z920" s="18"/>
      <c r="AA920" s="18"/>
      <c r="AB920" s="18"/>
      <c r="AC920" s="18"/>
      <c r="AD920" s="18"/>
      <c r="AE920" s="18"/>
      <c r="AF920" s="18"/>
      <c r="AG920" s="18"/>
      <c r="AH920" s="18"/>
      <c r="AI920" s="18"/>
      <c r="AJ920" s="18"/>
      <c r="AK920" s="18"/>
      <c r="AL920" s="18"/>
      <c r="AM920" s="16"/>
      <c r="AN920" s="16"/>
      <c r="AO920" s="16"/>
      <c r="AP920" s="16"/>
      <c r="AQ920" s="16"/>
      <c r="AR920" s="16"/>
      <c r="AS920" s="16"/>
      <c r="AT920" s="16"/>
      <c r="AU920" s="16"/>
      <c r="AV920" s="16"/>
      <c r="AW920" s="16"/>
      <c r="AX920" s="16"/>
      <c r="AY920" s="16"/>
      <c r="AZ920" s="16"/>
      <c r="BA920" s="16"/>
      <c r="BB920" s="16"/>
      <c r="BC920" s="16"/>
      <c r="BD920" s="16"/>
      <c r="BE920" s="16"/>
      <c r="BF920" s="16"/>
      <c r="BG920" s="16"/>
      <c r="BH920" s="16"/>
      <c r="BI920" s="16"/>
      <c r="BJ920" s="16"/>
      <c r="BK920" s="16"/>
      <c r="BL920" s="16"/>
      <c r="BM920" s="16"/>
      <c r="BN920" s="16"/>
      <c r="BO920" s="16"/>
      <c r="BP920" s="16"/>
      <c r="BQ920" s="16"/>
      <c r="BR920" s="16"/>
      <c r="BS920" s="16"/>
      <c r="BT920" s="16"/>
      <c r="BU920" s="16"/>
      <c r="BV920" s="16"/>
      <c r="BW920" s="16"/>
      <c r="BX920" s="16"/>
      <c r="BY920" s="16"/>
      <c r="BZ920" s="16"/>
      <c r="CA920" s="16"/>
      <c r="CB920" s="16"/>
      <c r="CC920" s="16"/>
      <c r="CD920" s="16"/>
      <c r="CE920" s="16"/>
      <c r="CF920" s="16"/>
      <c r="CG920" s="16"/>
      <c r="CH920" s="16"/>
    </row>
    <row r="921" spans="1:86">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Z921" s="18"/>
      <c r="AA921" s="18"/>
      <c r="AB921" s="18"/>
      <c r="AC921" s="18"/>
      <c r="AD921" s="18"/>
      <c r="AE921" s="18"/>
      <c r="AF921" s="18"/>
      <c r="AG921" s="18"/>
      <c r="AH921" s="18"/>
      <c r="AI921" s="18"/>
      <c r="AJ921" s="18"/>
      <c r="AK921" s="18"/>
      <c r="AL921" s="18"/>
      <c r="AM921" s="16"/>
      <c r="AN921" s="16"/>
      <c r="AO921" s="16"/>
      <c r="AP921" s="16"/>
      <c r="AQ921" s="16"/>
      <c r="AR921" s="16"/>
      <c r="AS921" s="16"/>
      <c r="AT921" s="16"/>
      <c r="AU921" s="16"/>
      <c r="AV921" s="16"/>
      <c r="AW921" s="16"/>
      <c r="AX921" s="16"/>
      <c r="AY921" s="16"/>
      <c r="AZ921" s="16"/>
      <c r="BA921" s="16"/>
      <c r="BB921" s="16"/>
      <c r="BC921" s="16"/>
      <c r="BD921" s="16"/>
      <c r="BE921" s="16"/>
      <c r="BF921" s="16"/>
      <c r="BG921" s="16"/>
      <c r="BH921" s="16"/>
      <c r="BI921" s="16"/>
      <c r="BJ921" s="16"/>
      <c r="BK921" s="16"/>
      <c r="BL921" s="16"/>
      <c r="BM921" s="16"/>
      <c r="BN921" s="16"/>
      <c r="BO921" s="16"/>
      <c r="BP921" s="16"/>
      <c r="BQ921" s="16"/>
      <c r="BR921" s="16"/>
      <c r="BS921" s="16"/>
      <c r="BT921" s="16"/>
      <c r="BU921" s="16"/>
      <c r="BV921" s="16"/>
      <c r="BW921" s="16"/>
      <c r="BX921" s="16"/>
      <c r="BY921" s="16"/>
      <c r="BZ921" s="16"/>
      <c r="CA921" s="16"/>
      <c r="CB921" s="16"/>
      <c r="CC921" s="16"/>
      <c r="CD921" s="16"/>
      <c r="CE921" s="16"/>
      <c r="CF921" s="16"/>
      <c r="CG921" s="16"/>
      <c r="CH921" s="16"/>
    </row>
    <row r="922" spans="1:86">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Z922" s="18"/>
      <c r="AA922" s="18"/>
      <c r="AB922" s="18"/>
      <c r="AC922" s="18"/>
      <c r="AD922" s="18"/>
      <c r="AE922" s="18"/>
      <c r="AF922" s="18"/>
      <c r="AG922" s="18"/>
      <c r="AH922" s="18"/>
      <c r="AI922" s="18"/>
      <c r="AJ922" s="18"/>
      <c r="AK922" s="18"/>
      <c r="AL922" s="18"/>
      <c r="AM922" s="16"/>
      <c r="AN922" s="16"/>
      <c r="AO922" s="16"/>
      <c r="AP922" s="16"/>
      <c r="AQ922" s="16"/>
      <c r="AR922" s="16"/>
      <c r="AS922" s="16"/>
      <c r="AT922" s="16"/>
      <c r="AU922" s="16"/>
      <c r="AV922" s="16"/>
      <c r="AW922" s="16"/>
      <c r="AX922" s="16"/>
      <c r="AY922" s="16"/>
      <c r="AZ922" s="16"/>
      <c r="BA922" s="16"/>
      <c r="BB922" s="16"/>
      <c r="BC922" s="16"/>
      <c r="BD922" s="16"/>
      <c r="BE922" s="16"/>
      <c r="BF922" s="16"/>
      <c r="BG922" s="16"/>
      <c r="BH922" s="16"/>
      <c r="BI922" s="16"/>
      <c r="BJ922" s="16"/>
      <c r="BK922" s="16"/>
      <c r="BL922" s="16"/>
      <c r="BM922" s="16"/>
      <c r="BN922" s="16"/>
      <c r="BO922" s="16"/>
      <c r="BP922" s="16"/>
      <c r="BQ922" s="16"/>
      <c r="BR922" s="16"/>
      <c r="BS922" s="16"/>
      <c r="BT922" s="16"/>
      <c r="BU922" s="16"/>
      <c r="BV922" s="16"/>
      <c r="BW922" s="16"/>
      <c r="BX922" s="16"/>
      <c r="BY922" s="16"/>
      <c r="BZ922" s="16"/>
      <c r="CA922" s="16"/>
      <c r="CB922" s="16"/>
      <c r="CC922" s="16"/>
      <c r="CD922" s="16"/>
      <c r="CE922" s="16"/>
      <c r="CF922" s="16"/>
      <c r="CG922" s="16"/>
      <c r="CH922" s="16"/>
    </row>
    <row r="923" spans="1:86">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Z923" s="18"/>
      <c r="AA923" s="18"/>
      <c r="AB923" s="18"/>
      <c r="AC923" s="18"/>
      <c r="AD923" s="18"/>
      <c r="AE923" s="18"/>
      <c r="AF923" s="18"/>
      <c r="AG923" s="18"/>
      <c r="AH923" s="18"/>
      <c r="AI923" s="18"/>
      <c r="AJ923" s="18"/>
      <c r="AK923" s="18"/>
      <c r="AL923" s="18"/>
      <c r="AM923" s="16"/>
      <c r="AN923" s="16"/>
      <c r="AO923" s="16"/>
      <c r="AP923" s="16"/>
      <c r="AQ923" s="16"/>
      <c r="AR923" s="16"/>
      <c r="AS923" s="16"/>
      <c r="AT923" s="16"/>
      <c r="AU923" s="16"/>
      <c r="AV923" s="16"/>
      <c r="AW923" s="16"/>
      <c r="AX923" s="16"/>
      <c r="AY923" s="16"/>
      <c r="AZ923" s="16"/>
      <c r="BA923" s="16"/>
      <c r="BB923" s="16"/>
      <c r="BC923" s="16"/>
      <c r="BD923" s="16"/>
      <c r="BE923" s="16"/>
      <c r="BF923" s="16"/>
      <c r="BG923" s="16"/>
      <c r="BH923" s="16"/>
      <c r="BI923" s="16"/>
      <c r="BJ923" s="16"/>
      <c r="BK923" s="16"/>
      <c r="BL923" s="16"/>
      <c r="BM923" s="16"/>
      <c r="BN923" s="16"/>
      <c r="BO923" s="16"/>
      <c r="BP923" s="16"/>
      <c r="BQ923" s="16"/>
      <c r="BR923" s="16"/>
      <c r="BS923" s="16"/>
      <c r="BT923" s="16"/>
      <c r="BU923" s="16"/>
      <c r="BV923" s="16"/>
      <c r="BW923" s="16"/>
      <c r="BX923" s="16"/>
      <c r="BY923" s="16"/>
      <c r="BZ923" s="16"/>
      <c r="CA923" s="16"/>
      <c r="CB923" s="16"/>
      <c r="CC923" s="16"/>
      <c r="CD923" s="16"/>
      <c r="CE923" s="16"/>
      <c r="CF923" s="16"/>
      <c r="CG923" s="16"/>
      <c r="CH923" s="16"/>
    </row>
    <row r="924" spans="1:86">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Z924" s="18"/>
      <c r="AA924" s="18"/>
      <c r="AB924" s="18"/>
      <c r="AC924" s="18"/>
      <c r="AD924" s="18"/>
      <c r="AE924" s="18"/>
      <c r="AF924" s="18"/>
      <c r="AG924" s="18"/>
      <c r="AH924" s="18"/>
      <c r="AI924" s="18"/>
      <c r="AJ924" s="18"/>
      <c r="AK924" s="18"/>
      <c r="AL924" s="18"/>
      <c r="AM924" s="16"/>
      <c r="AN924" s="16"/>
      <c r="AO924" s="16"/>
      <c r="AP924" s="16"/>
      <c r="AQ924" s="16"/>
      <c r="AR924" s="16"/>
      <c r="AS924" s="16"/>
      <c r="AT924" s="16"/>
      <c r="AU924" s="16"/>
      <c r="AV924" s="16"/>
      <c r="AW924" s="16"/>
      <c r="AX924" s="16"/>
      <c r="AY924" s="16"/>
      <c r="AZ924" s="16"/>
      <c r="BA924" s="16"/>
      <c r="BB924" s="16"/>
      <c r="BC924" s="16"/>
      <c r="BD924" s="16"/>
      <c r="BE924" s="16"/>
      <c r="BF924" s="16"/>
      <c r="BG924" s="16"/>
      <c r="BH924" s="16"/>
      <c r="BI924" s="16"/>
      <c r="BJ924" s="16"/>
      <c r="BK924" s="16"/>
      <c r="BL924" s="16"/>
      <c r="BM924" s="16"/>
      <c r="BN924" s="16"/>
      <c r="BO924" s="16"/>
      <c r="BP924" s="16"/>
      <c r="BQ924" s="16"/>
      <c r="BR924" s="16"/>
      <c r="BS924" s="16"/>
      <c r="BT924" s="16"/>
      <c r="BU924" s="16"/>
      <c r="BV924" s="16"/>
      <c r="BW924" s="16"/>
      <c r="BX924" s="16"/>
      <c r="BY924" s="16"/>
      <c r="BZ924" s="16"/>
      <c r="CA924" s="16"/>
      <c r="CB924" s="16"/>
      <c r="CC924" s="16"/>
      <c r="CD924" s="16"/>
      <c r="CE924" s="16"/>
      <c r="CF924" s="16"/>
      <c r="CG924" s="16"/>
      <c r="CH924" s="16"/>
    </row>
    <row r="925" spans="1:86">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Z925" s="18"/>
      <c r="AA925" s="18"/>
      <c r="AB925" s="18"/>
      <c r="AC925" s="18"/>
      <c r="AD925" s="18"/>
      <c r="AE925" s="18"/>
      <c r="AF925" s="18"/>
      <c r="AG925" s="18"/>
      <c r="AH925" s="18"/>
      <c r="AI925" s="18"/>
      <c r="AJ925" s="18"/>
      <c r="AK925" s="18"/>
      <c r="AL925" s="18"/>
      <c r="AM925" s="16"/>
      <c r="AN925" s="16"/>
      <c r="AO925" s="16"/>
      <c r="AP925" s="16"/>
      <c r="AQ925" s="16"/>
      <c r="AR925" s="16"/>
      <c r="AS925" s="16"/>
      <c r="AT925" s="16"/>
      <c r="AU925" s="16"/>
      <c r="AV925" s="16"/>
      <c r="AW925" s="16"/>
      <c r="AX925" s="16"/>
      <c r="AY925" s="16"/>
      <c r="AZ925" s="16"/>
      <c r="BA925" s="16"/>
      <c r="BB925" s="16"/>
      <c r="BC925" s="16"/>
      <c r="BD925" s="16"/>
      <c r="BE925" s="16"/>
      <c r="BF925" s="16"/>
      <c r="BG925" s="16"/>
      <c r="BH925" s="16"/>
      <c r="BI925" s="16"/>
      <c r="BJ925" s="16"/>
      <c r="BK925" s="16"/>
      <c r="BL925" s="16"/>
      <c r="BM925" s="16"/>
      <c r="BN925" s="16"/>
      <c r="BO925" s="16"/>
      <c r="BP925" s="16"/>
      <c r="BQ925" s="16"/>
      <c r="BR925" s="16"/>
      <c r="BS925" s="16"/>
      <c r="BT925" s="16"/>
      <c r="BU925" s="16"/>
      <c r="BV925" s="16"/>
      <c r="BW925" s="16"/>
      <c r="BX925" s="16"/>
      <c r="BY925" s="16"/>
      <c r="BZ925" s="16"/>
      <c r="CA925" s="16"/>
      <c r="CB925" s="16"/>
      <c r="CC925" s="16"/>
      <c r="CD925" s="16"/>
      <c r="CE925" s="16"/>
      <c r="CF925" s="16"/>
      <c r="CG925" s="16"/>
      <c r="CH925" s="16"/>
    </row>
    <row r="926" spans="1:8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Z926" s="18"/>
      <c r="AA926" s="18"/>
      <c r="AB926" s="18"/>
      <c r="AC926" s="18"/>
      <c r="AD926" s="18"/>
      <c r="AE926" s="18"/>
      <c r="AF926" s="18"/>
      <c r="AG926" s="18"/>
      <c r="AH926" s="18"/>
      <c r="AI926" s="18"/>
      <c r="AJ926" s="18"/>
      <c r="AK926" s="18"/>
      <c r="AL926" s="18"/>
      <c r="AM926" s="16"/>
      <c r="AN926" s="16"/>
      <c r="AO926" s="16"/>
      <c r="AP926" s="16"/>
      <c r="AQ926" s="16"/>
      <c r="AR926" s="16"/>
      <c r="AS926" s="16"/>
      <c r="AT926" s="16"/>
      <c r="AU926" s="16"/>
      <c r="AV926" s="16"/>
      <c r="AW926" s="16"/>
      <c r="AX926" s="16"/>
      <c r="AY926" s="16"/>
      <c r="AZ926" s="16"/>
      <c r="BA926" s="16"/>
      <c r="BB926" s="16"/>
      <c r="BC926" s="16"/>
      <c r="BD926" s="16"/>
      <c r="BE926" s="16"/>
      <c r="BF926" s="16"/>
      <c r="BG926" s="16"/>
      <c r="BH926" s="16"/>
      <c r="BI926" s="16"/>
      <c r="BJ926" s="16"/>
      <c r="BK926" s="16"/>
      <c r="BL926" s="16"/>
      <c r="BM926" s="16"/>
      <c r="BN926" s="16"/>
      <c r="BO926" s="16"/>
      <c r="BP926" s="16"/>
      <c r="BQ926" s="16"/>
      <c r="BR926" s="16"/>
      <c r="BS926" s="16"/>
      <c r="BT926" s="16"/>
      <c r="BU926" s="16"/>
      <c r="BV926" s="16"/>
      <c r="BW926" s="16"/>
      <c r="BX926" s="16"/>
      <c r="BY926" s="16"/>
      <c r="BZ926" s="16"/>
      <c r="CA926" s="16"/>
      <c r="CB926" s="16"/>
      <c r="CC926" s="16"/>
      <c r="CD926" s="16"/>
      <c r="CE926" s="16"/>
      <c r="CF926" s="16"/>
      <c r="CG926" s="16"/>
      <c r="CH926" s="16"/>
    </row>
    <row r="927" spans="1:86">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Z927" s="18"/>
      <c r="AA927" s="18"/>
      <c r="AB927" s="18"/>
      <c r="AC927" s="18"/>
      <c r="AD927" s="18"/>
      <c r="AE927" s="18"/>
      <c r="AF927" s="18"/>
      <c r="AG927" s="18"/>
      <c r="AH927" s="18"/>
      <c r="AI927" s="18"/>
      <c r="AJ927" s="18"/>
      <c r="AK927" s="18"/>
      <c r="AL927" s="18"/>
      <c r="AM927" s="16"/>
      <c r="AN927" s="16"/>
      <c r="AO927" s="16"/>
      <c r="AP927" s="16"/>
      <c r="AQ927" s="16"/>
      <c r="AR927" s="16"/>
      <c r="AS927" s="16"/>
      <c r="AT927" s="16"/>
      <c r="AU927" s="16"/>
      <c r="AV927" s="16"/>
      <c r="AW927" s="16"/>
      <c r="AX927" s="16"/>
      <c r="AY927" s="16"/>
      <c r="AZ927" s="16"/>
      <c r="BA927" s="16"/>
      <c r="BB927" s="16"/>
      <c r="BC927" s="16"/>
      <c r="BD927" s="16"/>
      <c r="BE927" s="16"/>
      <c r="BF927" s="16"/>
      <c r="BG927" s="16"/>
      <c r="BH927" s="16"/>
      <c r="BI927" s="16"/>
      <c r="BJ927" s="16"/>
      <c r="BK927" s="16"/>
      <c r="BL927" s="16"/>
      <c r="BM927" s="16"/>
      <c r="BN927" s="16"/>
      <c r="BO927" s="16"/>
      <c r="BP927" s="16"/>
      <c r="BQ927" s="16"/>
      <c r="BR927" s="16"/>
      <c r="BS927" s="16"/>
      <c r="BT927" s="16"/>
      <c r="BU927" s="16"/>
      <c r="BV927" s="16"/>
      <c r="BW927" s="16"/>
      <c r="BX927" s="16"/>
      <c r="BY927" s="16"/>
      <c r="BZ927" s="16"/>
      <c r="CA927" s="16"/>
      <c r="CB927" s="16"/>
      <c r="CC927" s="16"/>
      <c r="CD927" s="16"/>
      <c r="CE927" s="16"/>
      <c r="CF927" s="16"/>
      <c r="CG927" s="16"/>
      <c r="CH927" s="16"/>
    </row>
    <row r="928" spans="1:86">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Z928" s="18"/>
      <c r="AA928" s="18"/>
      <c r="AB928" s="18"/>
      <c r="AC928" s="18"/>
      <c r="AD928" s="18"/>
      <c r="AE928" s="18"/>
      <c r="AF928" s="18"/>
      <c r="AG928" s="18"/>
      <c r="AH928" s="18"/>
      <c r="AI928" s="18"/>
      <c r="AJ928" s="18"/>
      <c r="AK928" s="18"/>
      <c r="AL928" s="18"/>
      <c r="AM928" s="16"/>
      <c r="AN928" s="16"/>
      <c r="AO928" s="16"/>
      <c r="AP928" s="16"/>
      <c r="AQ928" s="16"/>
      <c r="AR928" s="16"/>
      <c r="AS928" s="16"/>
      <c r="AT928" s="16"/>
      <c r="AU928" s="16"/>
      <c r="AV928" s="16"/>
      <c r="AW928" s="16"/>
      <c r="AX928" s="16"/>
      <c r="AY928" s="16"/>
      <c r="AZ928" s="16"/>
      <c r="BA928" s="16"/>
      <c r="BB928" s="16"/>
      <c r="BC928" s="16"/>
      <c r="BD928" s="16"/>
      <c r="BE928" s="16"/>
      <c r="BF928" s="16"/>
      <c r="BG928" s="16"/>
      <c r="BH928" s="16"/>
      <c r="BI928" s="16"/>
      <c r="BJ928" s="16"/>
      <c r="BK928" s="16"/>
      <c r="BL928" s="16"/>
      <c r="BM928" s="16"/>
      <c r="BN928" s="16"/>
      <c r="BO928" s="16"/>
      <c r="BP928" s="16"/>
      <c r="BQ928" s="16"/>
      <c r="BR928" s="16"/>
      <c r="BS928" s="16"/>
      <c r="BT928" s="16"/>
      <c r="BU928" s="16"/>
      <c r="BV928" s="16"/>
      <c r="BW928" s="16"/>
      <c r="BX928" s="16"/>
      <c r="BY928" s="16"/>
      <c r="BZ928" s="16"/>
      <c r="CA928" s="16"/>
      <c r="CB928" s="16"/>
      <c r="CC928" s="16"/>
      <c r="CD928" s="16"/>
      <c r="CE928" s="16"/>
      <c r="CF928" s="16"/>
      <c r="CG928" s="16"/>
      <c r="CH928" s="16"/>
    </row>
    <row r="929" spans="1:86">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Z929" s="18"/>
      <c r="AA929" s="18"/>
      <c r="AB929" s="18"/>
      <c r="AC929" s="18"/>
      <c r="AD929" s="18"/>
      <c r="AE929" s="18"/>
      <c r="AF929" s="18"/>
      <c r="AG929" s="18"/>
      <c r="AH929" s="18"/>
      <c r="AI929" s="18"/>
      <c r="AJ929" s="18"/>
      <c r="AK929" s="18"/>
      <c r="AL929" s="18"/>
      <c r="AM929" s="16"/>
      <c r="AN929" s="16"/>
      <c r="AO929" s="16"/>
      <c r="AP929" s="16"/>
      <c r="AQ929" s="16"/>
      <c r="AR929" s="16"/>
      <c r="AS929" s="16"/>
      <c r="AT929" s="16"/>
      <c r="AU929" s="16"/>
      <c r="AV929" s="16"/>
      <c r="AW929" s="16"/>
      <c r="AX929" s="16"/>
      <c r="AY929" s="16"/>
      <c r="AZ929" s="16"/>
      <c r="BA929" s="16"/>
      <c r="BB929" s="16"/>
      <c r="BC929" s="16"/>
      <c r="BD929" s="16"/>
      <c r="BE929" s="16"/>
      <c r="BF929" s="16"/>
      <c r="BG929" s="16"/>
      <c r="BH929" s="16"/>
      <c r="BI929" s="16"/>
      <c r="BJ929" s="16"/>
      <c r="BK929" s="16"/>
      <c r="BL929" s="16"/>
      <c r="BM929" s="16"/>
      <c r="BN929" s="16"/>
      <c r="BO929" s="16"/>
      <c r="BP929" s="16"/>
      <c r="BQ929" s="16"/>
      <c r="BR929" s="16"/>
      <c r="BS929" s="16"/>
      <c r="BT929" s="16"/>
      <c r="BU929" s="16"/>
      <c r="BV929" s="16"/>
      <c r="BW929" s="16"/>
      <c r="BX929" s="16"/>
      <c r="BY929" s="16"/>
      <c r="BZ929" s="16"/>
      <c r="CA929" s="16"/>
      <c r="CB929" s="16"/>
      <c r="CC929" s="16"/>
      <c r="CD929" s="16"/>
      <c r="CE929" s="16"/>
      <c r="CF929" s="16"/>
      <c r="CG929" s="16"/>
      <c r="CH929" s="16"/>
    </row>
    <row r="930" spans="1:86">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Z930" s="18"/>
      <c r="AA930" s="18"/>
      <c r="AB930" s="18"/>
      <c r="AC930" s="18"/>
      <c r="AD930" s="18"/>
      <c r="AE930" s="18"/>
      <c r="AF930" s="18"/>
      <c r="AG930" s="18"/>
      <c r="AH930" s="18"/>
      <c r="AI930" s="18"/>
      <c r="AJ930" s="18"/>
      <c r="AK930" s="18"/>
      <c r="AL930" s="18"/>
      <c r="AM930" s="16"/>
      <c r="AN930" s="16"/>
      <c r="AO930" s="16"/>
      <c r="AP930" s="16"/>
      <c r="AQ930" s="16"/>
      <c r="AR930" s="16"/>
      <c r="AS930" s="16"/>
      <c r="AT930" s="16"/>
      <c r="AU930" s="16"/>
      <c r="AV930" s="16"/>
      <c r="AW930" s="16"/>
      <c r="AX930" s="16"/>
      <c r="AY930" s="16"/>
      <c r="AZ930" s="16"/>
      <c r="BA930" s="16"/>
      <c r="BB930" s="16"/>
      <c r="BC930" s="16"/>
      <c r="BD930" s="16"/>
      <c r="BE930" s="16"/>
      <c r="BF930" s="16"/>
      <c r="BG930" s="16"/>
      <c r="BH930" s="16"/>
      <c r="BI930" s="16"/>
      <c r="BJ930" s="16"/>
      <c r="BK930" s="16"/>
      <c r="BL930" s="16"/>
      <c r="BM930" s="16"/>
      <c r="BN930" s="16"/>
      <c r="BO930" s="16"/>
      <c r="BP930" s="16"/>
      <c r="BQ930" s="16"/>
      <c r="BR930" s="16"/>
      <c r="BS930" s="16"/>
      <c r="BT930" s="16"/>
      <c r="BU930" s="16"/>
      <c r="BV930" s="16"/>
      <c r="BW930" s="16"/>
      <c r="BX930" s="16"/>
      <c r="BY930" s="16"/>
      <c r="BZ930" s="16"/>
      <c r="CA930" s="16"/>
      <c r="CB930" s="16"/>
      <c r="CC930" s="16"/>
      <c r="CD930" s="16"/>
      <c r="CE930" s="16"/>
      <c r="CF930" s="16"/>
      <c r="CG930" s="16"/>
      <c r="CH930" s="16"/>
    </row>
    <row r="931" spans="1:86">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Z931" s="18"/>
      <c r="AA931" s="18"/>
      <c r="AB931" s="18"/>
      <c r="AC931" s="18"/>
      <c r="AD931" s="18"/>
      <c r="AE931" s="18"/>
      <c r="AF931" s="18"/>
      <c r="AG931" s="18"/>
      <c r="AH931" s="18"/>
      <c r="AI931" s="18"/>
      <c r="AJ931" s="18"/>
      <c r="AK931" s="18"/>
      <c r="AL931" s="18"/>
      <c r="AM931" s="16"/>
      <c r="AN931" s="16"/>
      <c r="AO931" s="16"/>
      <c r="AP931" s="16"/>
      <c r="AQ931" s="16"/>
      <c r="AR931" s="16"/>
      <c r="AS931" s="16"/>
      <c r="AT931" s="16"/>
      <c r="AU931" s="16"/>
      <c r="AV931" s="16"/>
      <c r="AW931" s="16"/>
      <c r="AX931" s="16"/>
      <c r="AY931" s="16"/>
      <c r="AZ931" s="16"/>
      <c r="BA931" s="16"/>
      <c r="BB931" s="16"/>
      <c r="BC931" s="16"/>
      <c r="BD931" s="16"/>
      <c r="BE931" s="16"/>
      <c r="BF931" s="16"/>
      <c r="BG931" s="16"/>
      <c r="BH931" s="16"/>
      <c r="BI931" s="16"/>
      <c r="BJ931" s="16"/>
      <c r="BK931" s="16"/>
      <c r="BL931" s="16"/>
      <c r="BM931" s="16"/>
      <c r="BN931" s="16"/>
      <c r="BO931" s="16"/>
      <c r="BP931" s="16"/>
      <c r="BQ931" s="16"/>
      <c r="BR931" s="16"/>
      <c r="BS931" s="16"/>
      <c r="BT931" s="16"/>
      <c r="BU931" s="16"/>
      <c r="BV931" s="16"/>
      <c r="BW931" s="16"/>
      <c r="BX931" s="16"/>
      <c r="BY931" s="16"/>
      <c r="BZ931" s="16"/>
      <c r="CA931" s="16"/>
      <c r="CB931" s="16"/>
      <c r="CC931" s="16"/>
      <c r="CD931" s="16"/>
      <c r="CE931" s="16"/>
      <c r="CF931" s="16"/>
      <c r="CG931" s="16"/>
      <c r="CH931" s="16"/>
    </row>
    <row r="932" spans="1:86">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Z932" s="18"/>
      <c r="AA932" s="18"/>
      <c r="AB932" s="18"/>
      <c r="AC932" s="18"/>
      <c r="AD932" s="18"/>
      <c r="AE932" s="18"/>
      <c r="AF932" s="18"/>
      <c r="AG932" s="18"/>
      <c r="AH932" s="18"/>
      <c r="AI932" s="18"/>
      <c r="AJ932" s="18"/>
      <c r="AK932" s="18"/>
      <c r="AL932" s="18"/>
      <c r="AM932" s="16"/>
      <c r="AN932" s="16"/>
      <c r="AO932" s="16"/>
      <c r="AP932" s="16"/>
      <c r="AQ932" s="16"/>
      <c r="AR932" s="16"/>
      <c r="AS932" s="16"/>
      <c r="AT932" s="16"/>
      <c r="AU932" s="16"/>
      <c r="AV932" s="16"/>
      <c r="AW932" s="16"/>
      <c r="AX932" s="16"/>
      <c r="AY932" s="16"/>
      <c r="AZ932" s="16"/>
      <c r="BA932" s="16"/>
      <c r="BB932" s="16"/>
      <c r="BC932" s="16"/>
      <c r="BD932" s="16"/>
      <c r="BE932" s="16"/>
      <c r="BF932" s="16"/>
      <c r="BG932" s="16"/>
      <c r="BH932" s="16"/>
      <c r="BI932" s="16"/>
      <c r="BJ932" s="16"/>
      <c r="BK932" s="16"/>
      <c r="BL932" s="16"/>
      <c r="BM932" s="16"/>
      <c r="BN932" s="16"/>
      <c r="BO932" s="16"/>
      <c r="BP932" s="16"/>
      <c r="BQ932" s="16"/>
      <c r="BR932" s="16"/>
      <c r="BS932" s="16"/>
      <c r="BT932" s="16"/>
      <c r="BU932" s="16"/>
      <c r="BV932" s="16"/>
      <c r="BW932" s="16"/>
      <c r="BX932" s="16"/>
      <c r="BY932" s="16"/>
      <c r="BZ932" s="16"/>
      <c r="CA932" s="16"/>
      <c r="CB932" s="16"/>
      <c r="CC932" s="16"/>
      <c r="CD932" s="16"/>
      <c r="CE932" s="16"/>
      <c r="CF932" s="16"/>
      <c r="CG932" s="16"/>
      <c r="CH932" s="16"/>
    </row>
    <row r="933" spans="1:86">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Z933" s="18"/>
      <c r="AA933" s="18"/>
      <c r="AB933" s="18"/>
      <c r="AC933" s="18"/>
      <c r="AD933" s="18"/>
      <c r="AE933" s="18"/>
      <c r="AF933" s="18"/>
      <c r="AG933" s="18"/>
      <c r="AH933" s="18"/>
      <c r="AI933" s="18"/>
      <c r="AJ933" s="18"/>
      <c r="AK933" s="18"/>
      <c r="AL933" s="18"/>
      <c r="AM933" s="16"/>
      <c r="AN933" s="16"/>
      <c r="AO933" s="16"/>
      <c r="AP933" s="16"/>
      <c r="AQ933" s="16"/>
      <c r="AR933" s="16"/>
      <c r="AS933" s="16"/>
      <c r="AT933" s="16"/>
      <c r="AU933" s="16"/>
      <c r="AV933" s="16"/>
      <c r="AW933" s="16"/>
      <c r="AX933" s="16"/>
      <c r="AY933" s="16"/>
      <c r="AZ933" s="16"/>
      <c r="BA933" s="16"/>
      <c r="BB933" s="16"/>
      <c r="BC933" s="16"/>
      <c r="BD933" s="16"/>
      <c r="BE933" s="16"/>
      <c r="BF933" s="16"/>
      <c r="BG933" s="16"/>
      <c r="BH933" s="16"/>
      <c r="BI933" s="16"/>
      <c r="BJ933" s="16"/>
      <c r="BK933" s="16"/>
      <c r="BL933" s="16"/>
      <c r="BM933" s="16"/>
      <c r="BN933" s="16"/>
      <c r="BO933" s="16"/>
      <c r="BP933" s="16"/>
      <c r="BQ933" s="16"/>
      <c r="BR933" s="16"/>
      <c r="BS933" s="16"/>
      <c r="BT933" s="16"/>
      <c r="BU933" s="16"/>
      <c r="BV933" s="16"/>
      <c r="BW933" s="16"/>
      <c r="BX933" s="16"/>
      <c r="BY933" s="16"/>
      <c r="BZ933" s="16"/>
      <c r="CA933" s="16"/>
      <c r="CB933" s="16"/>
      <c r="CC933" s="16"/>
      <c r="CD933" s="16"/>
      <c r="CE933" s="16"/>
      <c r="CF933" s="16"/>
      <c r="CG933" s="16"/>
      <c r="CH933" s="16"/>
    </row>
    <row r="934" spans="1:86">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Z934" s="18"/>
      <c r="AA934" s="18"/>
      <c r="AB934" s="18"/>
      <c r="AC934" s="18"/>
      <c r="AD934" s="18"/>
      <c r="AE934" s="18"/>
      <c r="AF934" s="18"/>
      <c r="AG934" s="18"/>
      <c r="AH934" s="18"/>
      <c r="AI934" s="18"/>
      <c r="AJ934" s="18"/>
      <c r="AK934" s="18"/>
      <c r="AL934" s="18"/>
      <c r="AM934" s="16"/>
      <c r="AN934" s="16"/>
      <c r="AO934" s="16"/>
      <c r="AP934" s="16"/>
      <c r="AQ934" s="16"/>
      <c r="AR934" s="16"/>
      <c r="AS934" s="16"/>
      <c r="AT934" s="16"/>
      <c r="AU934" s="16"/>
      <c r="AV934" s="16"/>
      <c r="AW934" s="16"/>
      <c r="AX934" s="16"/>
      <c r="AY934" s="16"/>
      <c r="AZ934" s="16"/>
      <c r="BA934" s="16"/>
      <c r="BB934" s="16"/>
      <c r="BC934" s="16"/>
      <c r="BD934" s="16"/>
      <c r="BE934" s="16"/>
      <c r="BF934" s="16"/>
      <c r="BG934" s="16"/>
      <c r="BH934" s="16"/>
      <c r="BI934" s="16"/>
      <c r="BJ934" s="16"/>
      <c r="BK934" s="16"/>
      <c r="BL934" s="16"/>
      <c r="BM934" s="16"/>
      <c r="BN934" s="16"/>
      <c r="BO934" s="16"/>
      <c r="BP934" s="16"/>
      <c r="BQ934" s="16"/>
      <c r="BR934" s="16"/>
      <c r="BS934" s="16"/>
      <c r="BT934" s="16"/>
      <c r="BU934" s="16"/>
      <c r="BV934" s="16"/>
      <c r="BW934" s="16"/>
      <c r="BX934" s="16"/>
      <c r="BY934" s="16"/>
      <c r="BZ934" s="16"/>
      <c r="CA934" s="16"/>
      <c r="CB934" s="16"/>
      <c r="CC934" s="16"/>
      <c r="CD934" s="16"/>
      <c r="CE934" s="16"/>
      <c r="CF934" s="16"/>
      <c r="CG934" s="16"/>
      <c r="CH934" s="16"/>
    </row>
    <row r="935" spans="1:86">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Z935" s="18"/>
      <c r="AA935" s="18"/>
      <c r="AB935" s="18"/>
      <c r="AC935" s="18"/>
      <c r="AD935" s="18"/>
      <c r="AE935" s="18"/>
      <c r="AF935" s="18"/>
      <c r="AG935" s="18"/>
      <c r="AH935" s="18"/>
      <c r="AI935" s="18"/>
      <c r="AJ935" s="18"/>
      <c r="AK935" s="18"/>
      <c r="AL935" s="18"/>
      <c r="AM935" s="16"/>
      <c r="AN935" s="16"/>
      <c r="AO935" s="16"/>
      <c r="AP935" s="16"/>
      <c r="AQ935" s="16"/>
      <c r="AR935" s="16"/>
      <c r="AS935" s="16"/>
      <c r="AT935" s="16"/>
      <c r="AU935" s="16"/>
      <c r="AV935" s="16"/>
      <c r="AW935" s="16"/>
      <c r="AX935" s="16"/>
      <c r="AY935" s="16"/>
      <c r="AZ935" s="16"/>
      <c r="BA935" s="16"/>
      <c r="BB935" s="16"/>
      <c r="BC935" s="16"/>
      <c r="BD935" s="16"/>
      <c r="BE935" s="16"/>
      <c r="BF935" s="16"/>
      <c r="BG935" s="16"/>
      <c r="BH935" s="16"/>
      <c r="BI935" s="16"/>
      <c r="BJ935" s="16"/>
      <c r="BK935" s="16"/>
      <c r="BL935" s="16"/>
      <c r="BM935" s="16"/>
      <c r="BN935" s="16"/>
      <c r="BO935" s="16"/>
      <c r="BP935" s="16"/>
      <c r="BQ935" s="16"/>
      <c r="BR935" s="16"/>
      <c r="BS935" s="16"/>
      <c r="BT935" s="16"/>
      <c r="BU935" s="16"/>
      <c r="BV935" s="16"/>
      <c r="BW935" s="16"/>
      <c r="BX935" s="16"/>
      <c r="BY935" s="16"/>
      <c r="BZ935" s="16"/>
      <c r="CA935" s="16"/>
      <c r="CB935" s="16"/>
      <c r="CC935" s="16"/>
      <c r="CD935" s="16"/>
      <c r="CE935" s="16"/>
      <c r="CF935" s="16"/>
      <c r="CG935" s="16"/>
      <c r="CH935" s="16"/>
    </row>
    <row r="936" spans="1:8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Z936" s="18"/>
      <c r="AA936" s="18"/>
      <c r="AB936" s="18"/>
      <c r="AC936" s="18"/>
      <c r="AD936" s="18"/>
      <c r="AE936" s="18"/>
      <c r="AF936" s="18"/>
      <c r="AG936" s="18"/>
      <c r="AH936" s="18"/>
      <c r="AI936" s="18"/>
      <c r="AJ936" s="18"/>
      <c r="AK936" s="18"/>
      <c r="AL936" s="18"/>
      <c r="AM936" s="16"/>
      <c r="AN936" s="16"/>
      <c r="AO936" s="16"/>
      <c r="AP936" s="16"/>
      <c r="AQ936" s="16"/>
      <c r="AR936" s="16"/>
      <c r="AS936" s="16"/>
      <c r="AT936" s="16"/>
      <c r="AU936" s="16"/>
      <c r="AV936" s="16"/>
      <c r="AW936" s="16"/>
      <c r="AX936" s="16"/>
      <c r="AY936" s="16"/>
      <c r="AZ936" s="16"/>
      <c r="BA936" s="16"/>
      <c r="BB936" s="16"/>
      <c r="BC936" s="16"/>
      <c r="BD936" s="16"/>
      <c r="BE936" s="16"/>
      <c r="BF936" s="16"/>
      <c r="BG936" s="16"/>
      <c r="BH936" s="16"/>
      <c r="BI936" s="16"/>
      <c r="BJ936" s="16"/>
      <c r="BK936" s="16"/>
      <c r="BL936" s="16"/>
      <c r="BM936" s="16"/>
      <c r="BN936" s="16"/>
      <c r="BO936" s="16"/>
      <c r="BP936" s="16"/>
      <c r="BQ936" s="16"/>
      <c r="BR936" s="16"/>
      <c r="BS936" s="16"/>
      <c r="BT936" s="16"/>
      <c r="BU936" s="16"/>
      <c r="BV936" s="16"/>
      <c r="BW936" s="16"/>
      <c r="BX936" s="16"/>
      <c r="BY936" s="16"/>
      <c r="BZ936" s="16"/>
      <c r="CA936" s="16"/>
      <c r="CB936" s="16"/>
      <c r="CC936" s="16"/>
      <c r="CD936" s="16"/>
      <c r="CE936" s="16"/>
      <c r="CF936" s="16"/>
      <c r="CG936" s="16"/>
      <c r="CH936" s="16"/>
    </row>
    <row r="937" spans="1:86">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Z937" s="18"/>
      <c r="AA937" s="18"/>
      <c r="AB937" s="18"/>
      <c r="AC937" s="18"/>
      <c r="AD937" s="18"/>
      <c r="AE937" s="18"/>
      <c r="AF937" s="18"/>
      <c r="AG937" s="18"/>
      <c r="AH937" s="18"/>
      <c r="AI937" s="18"/>
      <c r="AJ937" s="18"/>
      <c r="AK937" s="18"/>
      <c r="AL937" s="18"/>
      <c r="AM937" s="16"/>
      <c r="AN937" s="16"/>
      <c r="AO937" s="16"/>
      <c r="AP937" s="16"/>
      <c r="AQ937" s="16"/>
      <c r="AR937" s="16"/>
      <c r="AS937" s="16"/>
      <c r="AT937" s="16"/>
      <c r="AU937" s="16"/>
      <c r="AV937" s="16"/>
      <c r="AW937" s="16"/>
      <c r="AX937" s="16"/>
      <c r="AY937" s="16"/>
      <c r="AZ937" s="16"/>
      <c r="BA937" s="16"/>
      <c r="BB937" s="16"/>
      <c r="BC937" s="16"/>
      <c r="BD937" s="16"/>
      <c r="BE937" s="16"/>
      <c r="BF937" s="16"/>
      <c r="BG937" s="16"/>
      <c r="BH937" s="16"/>
      <c r="BI937" s="16"/>
      <c r="BJ937" s="16"/>
      <c r="BK937" s="16"/>
      <c r="BL937" s="16"/>
      <c r="BM937" s="16"/>
      <c r="BN937" s="16"/>
      <c r="BO937" s="16"/>
      <c r="BP937" s="16"/>
      <c r="BQ937" s="16"/>
      <c r="BR937" s="16"/>
      <c r="BS937" s="16"/>
      <c r="BT937" s="16"/>
      <c r="BU937" s="16"/>
      <c r="BV937" s="16"/>
      <c r="BW937" s="16"/>
      <c r="BX937" s="16"/>
      <c r="BY937" s="16"/>
      <c r="BZ937" s="16"/>
      <c r="CA937" s="16"/>
      <c r="CB937" s="16"/>
      <c r="CC937" s="16"/>
      <c r="CD937" s="16"/>
      <c r="CE937" s="16"/>
      <c r="CF937" s="16"/>
      <c r="CG937" s="16"/>
      <c r="CH937" s="16"/>
    </row>
    <row r="938" spans="1:86">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Z938" s="18"/>
      <c r="AA938" s="18"/>
      <c r="AB938" s="18"/>
      <c r="AC938" s="18"/>
      <c r="AD938" s="18"/>
      <c r="AE938" s="18"/>
      <c r="AF938" s="18"/>
      <c r="AG938" s="18"/>
      <c r="AH938" s="18"/>
      <c r="AI938" s="18"/>
      <c r="AJ938" s="18"/>
      <c r="AK938" s="18"/>
      <c r="AL938" s="18"/>
      <c r="AM938" s="16"/>
      <c r="AN938" s="16"/>
      <c r="AO938" s="16"/>
      <c r="AP938" s="16"/>
      <c r="AQ938" s="16"/>
      <c r="AR938" s="16"/>
      <c r="AS938" s="16"/>
      <c r="AT938" s="16"/>
      <c r="AU938" s="16"/>
      <c r="AV938" s="16"/>
      <c r="AW938" s="16"/>
      <c r="AX938" s="16"/>
      <c r="AY938" s="16"/>
      <c r="AZ938" s="16"/>
      <c r="BA938" s="16"/>
      <c r="BB938" s="16"/>
      <c r="BC938" s="16"/>
      <c r="BD938" s="16"/>
      <c r="BE938" s="16"/>
      <c r="BF938" s="16"/>
      <c r="BG938" s="16"/>
      <c r="BH938" s="16"/>
      <c r="BI938" s="16"/>
      <c r="BJ938" s="16"/>
      <c r="BK938" s="16"/>
      <c r="BL938" s="16"/>
      <c r="BM938" s="16"/>
      <c r="BN938" s="16"/>
      <c r="BO938" s="16"/>
      <c r="BP938" s="16"/>
      <c r="BQ938" s="16"/>
      <c r="BR938" s="16"/>
      <c r="BS938" s="16"/>
      <c r="BT938" s="16"/>
      <c r="BU938" s="16"/>
      <c r="BV938" s="16"/>
      <c r="BW938" s="16"/>
      <c r="BX938" s="16"/>
      <c r="BY938" s="16"/>
      <c r="BZ938" s="16"/>
      <c r="CA938" s="16"/>
      <c r="CB938" s="16"/>
      <c r="CC938" s="16"/>
      <c r="CD938" s="16"/>
      <c r="CE938" s="16"/>
      <c r="CF938" s="16"/>
      <c r="CG938" s="16"/>
      <c r="CH938" s="16"/>
    </row>
    <row r="939" spans="1:86">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Z939" s="18"/>
      <c r="AA939" s="18"/>
      <c r="AB939" s="18"/>
      <c r="AC939" s="18"/>
      <c r="AD939" s="18"/>
      <c r="AE939" s="18"/>
      <c r="AF939" s="18"/>
      <c r="AG939" s="18"/>
      <c r="AH939" s="18"/>
      <c r="AI939" s="18"/>
      <c r="AJ939" s="18"/>
      <c r="AK939" s="18"/>
      <c r="AL939" s="18"/>
      <c r="AM939" s="16"/>
      <c r="AN939" s="16"/>
      <c r="AO939" s="16"/>
      <c r="AP939" s="16"/>
      <c r="AQ939" s="16"/>
      <c r="AR939" s="16"/>
      <c r="AS939" s="16"/>
      <c r="AT939" s="16"/>
      <c r="AU939" s="16"/>
      <c r="AV939" s="16"/>
      <c r="AW939" s="16"/>
      <c r="AX939" s="16"/>
      <c r="AY939" s="16"/>
      <c r="AZ939" s="16"/>
      <c r="BA939" s="16"/>
      <c r="BB939" s="16"/>
      <c r="BC939" s="16"/>
      <c r="BD939" s="16"/>
      <c r="BE939" s="16"/>
      <c r="BF939" s="16"/>
      <c r="BG939" s="16"/>
      <c r="BH939" s="16"/>
      <c r="BI939" s="16"/>
      <c r="BJ939" s="16"/>
      <c r="BK939" s="16"/>
      <c r="BL939" s="16"/>
      <c r="BM939" s="16"/>
      <c r="BN939" s="16"/>
      <c r="BO939" s="16"/>
      <c r="BP939" s="16"/>
      <c r="BQ939" s="16"/>
      <c r="BR939" s="16"/>
      <c r="BS939" s="16"/>
      <c r="BT939" s="16"/>
      <c r="BU939" s="16"/>
      <c r="BV939" s="16"/>
      <c r="BW939" s="16"/>
      <c r="BX939" s="16"/>
      <c r="BY939" s="16"/>
      <c r="BZ939" s="16"/>
      <c r="CA939" s="16"/>
      <c r="CB939" s="16"/>
      <c r="CC939" s="16"/>
      <c r="CD939" s="16"/>
      <c r="CE939" s="16"/>
      <c r="CF939" s="16"/>
      <c r="CG939" s="16"/>
      <c r="CH939" s="16"/>
    </row>
    <row r="940" spans="1:86">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Z940" s="18"/>
      <c r="AA940" s="18"/>
      <c r="AB940" s="18"/>
      <c r="AC940" s="18"/>
      <c r="AD940" s="18"/>
      <c r="AE940" s="18"/>
      <c r="AF940" s="18"/>
      <c r="AG940" s="18"/>
      <c r="AH940" s="18"/>
      <c r="AI940" s="18"/>
      <c r="AJ940" s="18"/>
      <c r="AK940" s="18"/>
      <c r="AL940" s="18"/>
      <c r="AM940" s="16"/>
      <c r="AN940" s="16"/>
      <c r="AO940" s="16"/>
      <c r="AP940" s="16"/>
      <c r="AQ940" s="16"/>
      <c r="AR940" s="16"/>
      <c r="AS940" s="16"/>
      <c r="AT940" s="16"/>
      <c r="AU940" s="16"/>
      <c r="AV940" s="16"/>
      <c r="AW940" s="16"/>
      <c r="AX940" s="16"/>
      <c r="AY940" s="16"/>
      <c r="AZ940" s="16"/>
      <c r="BA940" s="16"/>
      <c r="BB940" s="16"/>
      <c r="BC940" s="16"/>
      <c r="BD940" s="16"/>
      <c r="BE940" s="16"/>
      <c r="BF940" s="16"/>
      <c r="BG940" s="16"/>
      <c r="BH940" s="16"/>
      <c r="BI940" s="16"/>
      <c r="BJ940" s="16"/>
      <c r="BK940" s="16"/>
      <c r="BL940" s="16"/>
      <c r="BM940" s="16"/>
      <c r="BN940" s="16"/>
      <c r="BO940" s="16"/>
      <c r="BP940" s="16"/>
      <c r="BQ940" s="16"/>
      <c r="BR940" s="16"/>
      <c r="BS940" s="16"/>
      <c r="BT940" s="16"/>
      <c r="BU940" s="16"/>
      <c r="BV940" s="16"/>
      <c r="BW940" s="16"/>
      <c r="BX940" s="16"/>
      <c r="BY940" s="16"/>
      <c r="BZ940" s="16"/>
      <c r="CA940" s="16"/>
      <c r="CB940" s="16"/>
      <c r="CC940" s="16"/>
      <c r="CD940" s="16"/>
      <c r="CE940" s="16"/>
      <c r="CF940" s="16"/>
      <c r="CG940" s="16"/>
      <c r="CH940" s="16"/>
    </row>
    <row r="941" spans="1:86">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Z941" s="18"/>
      <c r="AA941" s="18"/>
      <c r="AB941" s="18"/>
      <c r="AC941" s="18"/>
      <c r="AD941" s="18"/>
      <c r="AE941" s="18"/>
      <c r="AF941" s="18"/>
      <c r="AG941" s="18"/>
      <c r="AH941" s="18"/>
      <c r="AI941" s="18"/>
      <c r="AJ941" s="18"/>
      <c r="AK941" s="18"/>
      <c r="AL941" s="18"/>
      <c r="AM941" s="16"/>
      <c r="AN941" s="16"/>
      <c r="AO941" s="16"/>
      <c r="AP941" s="16"/>
      <c r="AQ941" s="16"/>
      <c r="AR941" s="16"/>
      <c r="AS941" s="16"/>
      <c r="AT941" s="16"/>
      <c r="AU941" s="16"/>
      <c r="AV941" s="16"/>
      <c r="AW941" s="16"/>
      <c r="AX941" s="16"/>
      <c r="AY941" s="16"/>
      <c r="AZ941" s="16"/>
      <c r="BA941" s="16"/>
      <c r="BB941" s="16"/>
      <c r="BC941" s="16"/>
      <c r="BD941" s="16"/>
      <c r="BE941" s="16"/>
      <c r="BF941" s="16"/>
      <c r="BG941" s="16"/>
      <c r="BH941" s="16"/>
      <c r="BI941" s="16"/>
      <c r="BJ941" s="16"/>
      <c r="BK941" s="16"/>
      <c r="BL941" s="16"/>
      <c r="BM941" s="16"/>
      <c r="BN941" s="16"/>
      <c r="BO941" s="16"/>
      <c r="BP941" s="16"/>
      <c r="BQ941" s="16"/>
      <c r="BR941" s="16"/>
      <c r="BS941" s="16"/>
      <c r="BT941" s="16"/>
      <c r="BU941" s="16"/>
      <c r="BV941" s="16"/>
      <c r="BW941" s="16"/>
      <c r="BX941" s="16"/>
      <c r="BY941" s="16"/>
      <c r="BZ941" s="16"/>
      <c r="CA941" s="16"/>
      <c r="CB941" s="16"/>
      <c r="CC941" s="16"/>
      <c r="CD941" s="16"/>
      <c r="CE941" s="16"/>
      <c r="CF941" s="16"/>
      <c r="CG941" s="16"/>
      <c r="CH941" s="16"/>
    </row>
    <row r="942" spans="1:86">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Z942" s="18"/>
      <c r="AA942" s="18"/>
      <c r="AB942" s="18"/>
      <c r="AC942" s="18"/>
      <c r="AD942" s="18"/>
      <c r="AE942" s="18"/>
      <c r="AF942" s="18"/>
      <c r="AG942" s="18"/>
      <c r="AH942" s="18"/>
      <c r="AI942" s="18"/>
      <c r="AJ942" s="18"/>
      <c r="AK942" s="18"/>
      <c r="AL942" s="18"/>
      <c r="AM942" s="16"/>
      <c r="AN942" s="16"/>
      <c r="AO942" s="16"/>
      <c r="AP942" s="16"/>
      <c r="AQ942" s="16"/>
      <c r="AR942" s="16"/>
      <c r="AS942" s="16"/>
      <c r="AT942" s="16"/>
      <c r="AU942" s="16"/>
      <c r="AV942" s="16"/>
      <c r="AW942" s="16"/>
      <c r="AX942" s="16"/>
      <c r="AY942" s="16"/>
      <c r="AZ942" s="16"/>
      <c r="BA942" s="16"/>
      <c r="BB942" s="16"/>
      <c r="BC942" s="16"/>
      <c r="BD942" s="16"/>
      <c r="BE942" s="16"/>
      <c r="BF942" s="16"/>
      <c r="BG942" s="16"/>
      <c r="BH942" s="16"/>
      <c r="BI942" s="16"/>
      <c r="BJ942" s="16"/>
      <c r="BK942" s="16"/>
      <c r="BL942" s="16"/>
      <c r="BM942" s="16"/>
      <c r="BN942" s="16"/>
      <c r="BO942" s="16"/>
      <c r="BP942" s="16"/>
      <c r="BQ942" s="16"/>
      <c r="BR942" s="16"/>
      <c r="BS942" s="16"/>
      <c r="BT942" s="16"/>
      <c r="BU942" s="16"/>
      <c r="BV942" s="16"/>
      <c r="BW942" s="16"/>
      <c r="BX942" s="16"/>
      <c r="BY942" s="16"/>
      <c r="BZ942" s="16"/>
      <c r="CA942" s="16"/>
      <c r="CB942" s="16"/>
      <c r="CC942" s="16"/>
      <c r="CD942" s="16"/>
      <c r="CE942" s="16"/>
      <c r="CF942" s="16"/>
      <c r="CG942" s="16"/>
      <c r="CH942" s="16"/>
    </row>
    <row r="943" spans="1:86">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Z943" s="18"/>
      <c r="AA943" s="18"/>
      <c r="AB943" s="18"/>
      <c r="AC943" s="18"/>
      <c r="AD943" s="18"/>
      <c r="AE943" s="18"/>
      <c r="AF943" s="18"/>
      <c r="AG943" s="18"/>
      <c r="AH943" s="18"/>
      <c r="AI943" s="18"/>
      <c r="AJ943" s="18"/>
      <c r="AK943" s="18"/>
      <c r="AL943" s="18"/>
      <c r="AM943" s="16"/>
      <c r="AN943" s="16"/>
      <c r="AO943" s="16"/>
      <c r="AP943" s="16"/>
      <c r="AQ943" s="16"/>
      <c r="AR943" s="16"/>
      <c r="AS943" s="16"/>
      <c r="AT943" s="16"/>
      <c r="AU943" s="16"/>
      <c r="AV943" s="16"/>
      <c r="AW943" s="16"/>
      <c r="AX943" s="16"/>
      <c r="AY943" s="16"/>
      <c r="AZ943" s="16"/>
      <c r="BA943" s="16"/>
      <c r="BB943" s="16"/>
      <c r="BC943" s="16"/>
      <c r="BD943" s="16"/>
      <c r="BE943" s="16"/>
      <c r="BF943" s="16"/>
      <c r="BG943" s="16"/>
      <c r="BH943" s="16"/>
      <c r="BI943" s="16"/>
      <c r="BJ943" s="16"/>
      <c r="BK943" s="16"/>
      <c r="BL943" s="16"/>
      <c r="BM943" s="16"/>
      <c r="BN943" s="16"/>
      <c r="BO943" s="16"/>
      <c r="BP943" s="16"/>
      <c r="BQ943" s="16"/>
      <c r="BR943" s="16"/>
      <c r="BS943" s="16"/>
      <c r="BT943" s="16"/>
      <c r="BU943" s="16"/>
      <c r="BV943" s="16"/>
      <c r="BW943" s="16"/>
      <c r="BX943" s="16"/>
      <c r="BY943" s="16"/>
      <c r="BZ943" s="16"/>
      <c r="CA943" s="16"/>
      <c r="CB943" s="16"/>
      <c r="CC943" s="16"/>
      <c r="CD943" s="16"/>
      <c r="CE943" s="16"/>
      <c r="CF943" s="16"/>
      <c r="CG943" s="16"/>
      <c r="CH943" s="16"/>
    </row>
    <row r="944" spans="1:86">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Z944" s="18"/>
      <c r="AA944" s="18"/>
      <c r="AB944" s="18"/>
      <c r="AC944" s="18"/>
      <c r="AD944" s="18"/>
      <c r="AE944" s="18"/>
      <c r="AF944" s="18"/>
      <c r="AG944" s="18"/>
      <c r="AH944" s="18"/>
      <c r="AI944" s="18"/>
      <c r="AJ944" s="18"/>
      <c r="AK944" s="18"/>
      <c r="AL944" s="18"/>
      <c r="AM944" s="16"/>
      <c r="AN944" s="16"/>
      <c r="AO944" s="16"/>
      <c r="AP944" s="16"/>
      <c r="AQ944" s="16"/>
      <c r="AR944" s="16"/>
      <c r="AS944" s="16"/>
      <c r="AT944" s="16"/>
      <c r="AU944" s="16"/>
      <c r="AV944" s="16"/>
      <c r="AW944" s="16"/>
      <c r="AX944" s="16"/>
      <c r="AY944" s="16"/>
      <c r="AZ944" s="16"/>
      <c r="BA944" s="16"/>
      <c r="BB944" s="16"/>
      <c r="BC944" s="16"/>
      <c r="BD944" s="16"/>
      <c r="BE944" s="16"/>
      <c r="BF944" s="16"/>
      <c r="BG944" s="16"/>
      <c r="BH944" s="16"/>
      <c r="BI944" s="16"/>
      <c r="BJ944" s="16"/>
      <c r="BK944" s="16"/>
      <c r="BL944" s="16"/>
      <c r="BM944" s="16"/>
      <c r="BN944" s="16"/>
      <c r="BO944" s="16"/>
      <c r="BP944" s="16"/>
      <c r="BQ944" s="16"/>
      <c r="BR944" s="16"/>
      <c r="BS944" s="16"/>
      <c r="BT944" s="16"/>
      <c r="BU944" s="16"/>
      <c r="BV944" s="16"/>
      <c r="BW944" s="16"/>
      <c r="BX944" s="16"/>
      <c r="BY944" s="16"/>
      <c r="BZ944" s="16"/>
      <c r="CA944" s="16"/>
      <c r="CB944" s="16"/>
      <c r="CC944" s="16"/>
      <c r="CD944" s="16"/>
      <c r="CE944" s="16"/>
      <c r="CF944" s="16"/>
      <c r="CG944" s="16"/>
      <c r="CH944" s="16"/>
    </row>
    <row r="945" spans="1:86">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Z945" s="18"/>
      <c r="AA945" s="18"/>
      <c r="AB945" s="18"/>
      <c r="AC945" s="18"/>
      <c r="AD945" s="18"/>
      <c r="AE945" s="18"/>
      <c r="AF945" s="18"/>
      <c r="AG945" s="18"/>
      <c r="AH945" s="18"/>
      <c r="AI945" s="18"/>
      <c r="AJ945" s="18"/>
      <c r="AK945" s="18"/>
      <c r="AL945" s="18"/>
      <c r="AM945" s="16"/>
      <c r="AN945" s="16"/>
      <c r="AO945" s="16"/>
      <c r="AP945" s="16"/>
      <c r="AQ945" s="16"/>
      <c r="AR945" s="16"/>
      <c r="AS945" s="16"/>
      <c r="AT945" s="16"/>
      <c r="AU945" s="16"/>
      <c r="AV945" s="16"/>
      <c r="AW945" s="16"/>
      <c r="AX945" s="16"/>
      <c r="AY945" s="16"/>
      <c r="AZ945" s="16"/>
      <c r="BA945" s="16"/>
      <c r="BB945" s="16"/>
      <c r="BC945" s="16"/>
      <c r="BD945" s="16"/>
      <c r="BE945" s="16"/>
      <c r="BF945" s="16"/>
      <c r="BG945" s="16"/>
      <c r="BH945" s="16"/>
      <c r="BI945" s="16"/>
      <c r="BJ945" s="16"/>
      <c r="BK945" s="16"/>
      <c r="BL945" s="16"/>
      <c r="BM945" s="16"/>
      <c r="BN945" s="16"/>
      <c r="BO945" s="16"/>
      <c r="BP945" s="16"/>
      <c r="BQ945" s="16"/>
      <c r="BR945" s="16"/>
      <c r="BS945" s="16"/>
      <c r="BT945" s="16"/>
      <c r="BU945" s="16"/>
      <c r="BV945" s="16"/>
      <c r="BW945" s="16"/>
      <c r="BX945" s="16"/>
      <c r="BY945" s="16"/>
      <c r="BZ945" s="16"/>
      <c r="CA945" s="16"/>
      <c r="CB945" s="16"/>
      <c r="CC945" s="16"/>
      <c r="CD945" s="16"/>
      <c r="CE945" s="16"/>
      <c r="CF945" s="16"/>
      <c r="CG945" s="16"/>
      <c r="CH945" s="16"/>
    </row>
    <row r="946" spans="1:8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Z946" s="18"/>
      <c r="AA946" s="18"/>
      <c r="AB946" s="18"/>
      <c r="AC946" s="18"/>
      <c r="AD946" s="18"/>
      <c r="AE946" s="18"/>
      <c r="AF946" s="18"/>
      <c r="AG946" s="18"/>
      <c r="AH946" s="18"/>
      <c r="AI946" s="18"/>
      <c r="AJ946" s="18"/>
      <c r="AK946" s="18"/>
      <c r="AL946" s="18"/>
      <c r="AM946" s="16"/>
      <c r="AN946" s="16"/>
      <c r="AO946" s="16"/>
      <c r="AP946" s="16"/>
      <c r="AQ946" s="16"/>
      <c r="AR946" s="16"/>
      <c r="AS946" s="16"/>
      <c r="AT946" s="16"/>
      <c r="AU946" s="16"/>
      <c r="AV946" s="16"/>
      <c r="AW946" s="16"/>
      <c r="AX946" s="16"/>
      <c r="AY946" s="16"/>
      <c r="AZ946" s="16"/>
      <c r="BA946" s="16"/>
      <c r="BB946" s="16"/>
      <c r="BC946" s="16"/>
      <c r="BD946" s="16"/>
      <c r="BE946" s="16"/>
      <c r="BF946" s="16"/>
      <c r="BG946" s="16"/>
      <c r="BH946" s="16"/>
      <c r="BI946" s="16"/>
      <c r="BJ946" s="16"/>
      <c r="BK946" s="16"/>
      <c r="BL946" s="16"/>
      <c r="BM946" s="16"/>
      <c r="BN946" s="16"/>
      <c r="BO946" s="16"/>
      <c r="BP946" s="16"/>
      <c r="BQ946" s="16"/>
      <c r="BR946" s="16"/>
      <c r="BS946" s="16"/>
      <c r="BT946" s="16"/>
      <c r="BU946" s="16"/>
      <c r="BV946" s="16"/>
      <c r="BW946" s="16"/>
      <c r="BX946" s="16"/>
      <c r="BY946" s="16"/>
      <c r="BZ946" s="16"/>
      <c r="CA946" s="16"/>
      <c r="CB946" s="16"/>
      <c r="CC946" s="16"/>
      <c r="CD946" s="16"/>
      <c r="CE946" s="16"/>
      <c r="CF946" s="16"/>
      <c r="CG946" s="16"/>
      <c r="CH946" s="16"/>
    </row>
    <row r="947" spans="1:86">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Z947" s="18"/>
      <c r="AA947" s="18"/>
      <c r="AB947" s="18"/>
      <c r="AC947" s="18"/>
      <c r="AD947" s="18"/>
      <c r="AE947" s="18"/>
      <c r="AF947" s="18"/>
      <c r="AG947" s="18"/>
      <c r="AH947" s="18"/>
      <c r="AI947" s="18"/>
      <c r="AJ947" s="18"/>
      <c r="AK947" s="18"/>
      <c r="AL947" s="18"/>
      <c r="AM947" s="16"/>
      <c r="AN947" s="16"/>
      <c r="AO947" s="16"/>
      <c r="AP947" s="16"/>
      <c r="AQ947" s="16"/>
      <c r="AR947" s="16"/>
      <c r="AS947" s="16"/>
      <c r="AT947" s="16"/>
      <c r="AU947" s="16"/>
      <c r="AV947" s="16"/>
      <c r="AW947" s="16"/>
      <c r="AX947" s="16"/>
      <c r="AY947" s="16"/>
      <c r="AZ947" s="16"/>
      <c r="BA947" s="16"/>
      <c r="BB947" s="16"/>
      <c r="BC947" s="16"/>
      <c r="BD947" s="16"/>
      <c r="BE947" s="16"/>
      <c r="BF947" s="16"/>
      <c r="BG947" s="16"/>
      <c r="BH947" s="16"/>
      <c r="BI947" s="16"/>
      <c r="BJ947" s="16"/>
      <c r="BK947" s="16"/>
      <c r="BL947" s="16"/>
      <c r="BM947" s="16"/>
      <c r="BN947" s="16"/>
      <c r="BO947" s="16"/>
      <c r="BP947" s="16"/>
      <c r="BQ947" s="16"/>
      <c r="BR947" s="16"/>
      <c r="BS947" s="16"/>
      <c r="BT947" s="16"/>
      <c r="BU947" s="16"/>
      <c r="BV947" s="16"/>
      <c r="BW947" s="16"/>
      <c r="BX947" s="16"/>
      <c r="BY947" s="16"/>
      <c r="BZ947" s="16"/>
      <c r="CA947" s="16"/>
      <c r="CB947" s="16"/>
      <c r="CC947" s="16"/>
      <c r="CD947" s="16"/>
      <c r="CE947" s="16"/>
      <c r="CF947" s="16"/>
      <c r="CG947" s="16"/>
      <c r="CH947" s="16"/>
    </row>
    <row r="948" spans="1:86">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Z948" s="18"/>
      <c r="AA948" s="18"/>
      <c r="AB948" s="18"/>
      <c r="AC948" s="18"/>
      <c r="AD948" s="18"/>
      <c r="AE948" s="18"/>
      <c r="AF948" s="18"/>
      <c r="AG948" s="18"/>
      <c r="AH948" s="18"/>
      <c r="AI948" s="18"/>
      <c r="AJ948" s="18"/>
      <c r="AK948" s="18"/>
      <c r="AL948" s="18"/>
      <c r="AM948" s="16"/>
      <c r="AN948" s="16"/>
      <c r="AO948" s="16"/>
      <c r="AP948" s="16"/>
      <c r="AQ948" s="16"/>
      <c r="AR948" s="16"/>
      <c r="AS948" s="16"/>
      <c r="AT948" s="16"/>
      <c r="AU948" s="16"/>
      <c r="AV948" s="16"/>
      <c r="AW948" s="16"/>
      <c r="AX948" s="16"/>
      <c r="AY948" s="16"/>
      <c r="AZ948" s="16"/>
      <c r="BA948" s="16"/>
      <c r="BB948" s="16"/>
      <c r="BC948" s="16"/>
      <c r="BD948" s="16"/>
      <c r="BE948" s="16"/>
      <c r="BF948" s="16"/>
      <c r="BG948" s="16"/>
      <c r="BH948" s="16"/>
      <c r="BI948" s="16"/>
      <c r="BJ948" s="16"/>
      <c r="BK948" s="16"/>
      <c r="BL948" s="16"/>
      <c r="BM948" s="16"/>
      <c r="BN948" s="16"/>
      <c r="BO948" s="16"/>
      <c r="BP948" s="16"/>
      <c r="BQ948" s="16"/>
      <c r="BR948" s="16"/>
      <c r="BS948" s="16"/>
      <c r="BT948" s="16"/>
      <c r="BU948" s="16"/>
      <c r="BV948" s="16"/>
      <c r="BW948" s="16"/>
      <c r="BX948" s="16"/>
      <c r="BY948" s="16"/>
      <c r="BZ948" s="16"/>
      <c r="CA948" s="16"/>
      <c r="CB948" s="16"/>
      <c r="CC948" s="16"/>
      <c r="CD948" s="16"/>
      <c r="CE948" s="16"/>
      <c r="CF948" s="16"/>
      <c r="CG948" s="16"/>
      <c r="CH948" s="16"/>
    </row>
    <row r="949" spans="1:86">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Z949" s="18"/>
      <c r="AA949" s="18"/>
      <c r="AB949" s="18"/>
      <c r="AC949" s="18"/>
      <c r="AD949" s="18"/>
      <c r="AE949" s="18"/>
      <c r="AF949" s="18"/>
      <c r="AG949" s="18"/>
      <c r="AH949" s="18"/>
      <c r="AI949" s="18"/>
      <c r="AJ949" s="18"/>
      <c r="AK949" s="18"/>
      <c r="AL949" s="18"/>
      <c r="AM949" s="16"/>
      <c r="AN949" s="16"/>
      <c r="AO949" s="16"/>
      <c r="AP949" s="16"/>
      <c r="AQ949" s="16"/>
      <c r="AR949" s="16"/>
      <c r="AS949" s="16"/>
      <c r="AT949" s="16"/>
      <c r="AU949" s="16"/>
      <c r="AV949" s="16"/>
      <c r="AW949" s="16"/>
      <c r="AX949" s="16"/>
      <c r="AY949" s="16"/>
      <c r="AZ949" s="16"/>
      <c r="BA949" s="16"/>
      <c r="BB949" s="16"/>
      <c r="BC949" s="16"/>
      <c r="BD949" s="16"/>
      <c r="BE949" s="16"/>
      <c r="BF949" s="16"/>
      <c r="BG949" s="16"/>
      <c r="BH949" s="16"/>
      <c r="BI949" s="16"/>
      <c r="BJ949" s="16"/>
      <c r="BK949" s="16"/>
      <c r="BL949" s="16"/>
      <c r="BM949" s="16"/>
      <c r="BN949" s="16"/>
      <c r="BO949" s="16"/>
      <c r="BP949" s="16"/>
      <c r="BQ949" s="16"/>
      <c r="BR949" s="16"/>
      <c r="BS949" s="16"/>
      <c r="BT949" s="16"/>
      <c r="BU949" s="16"/>
      <c r="BV949" s="16"/>
      <c r="BW949" s="16"/>
      <c r="BX949" s="16"/>
      <c r="BY949" s="16"/>
      <c r="BZ949" s="16"/>
      <c r="CA949" s="16"/>
      <c r="CB949" s="16"/>
      <c r="CC949" s="16"/>
      <c r="CD949" s="16"/>
      <c r="CE949" s="16"/>
      <c r="CF949" s="16"/>
      <c r="CG949" s="16"/>
      <c r="CH949" s="16"/>
    </row>
    <row r="950" spans="1:86">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Z950" s="18"/>
      <c r="AA950" s="18"/>
      <c r="AB950" s="18"/>
      <c r="AC950" s="18"/>
      <c r="AD950" s="18"/>
      <c r="AE950" s="18"/>
      <c r="AF950" s="18"/>
      <c r="AG950" s="18"/>
      <c r="AH950" s="18"/>
      <c r="AI950" s="18"/>
      <c r="AJ950" s="18"/>
      <c r="AK950" s="18"/>
      <c r="AL950" s="18"/>
      <c r="AM950" s="16"/>
      <c r="AN950" s="16"/>
      <c r="AO950" s="16"/>
      <c r="AP950" s="16"/>
      <c r="AQ950" s="16"/>
      <c r="AR950" s="16"/>
      <c r="AS950" s="16"/>
      <c r="AT950" s="16"/>
      <c r="AU950" s="16"/>
      <c r="AV950" s="16"/>
      <c r="AW950" s="16"/>
      <c r="AX950" s="16"/>
      <c r="AY950" s="16"/>
      <c r="AZ950" s="16"/>
      <c r="BA950" s="16"/>
      <c r="BB950" s="16"/>
      <c r="BC950" s="16"/>
      <c r="BD950" s="16"/>
      <c r="BE950" s="16"/>
      <c r="BF950" s="16"/>
      <c r="BG950" s="16"/>
      <c r="BH950" s="16"/>
      <c r="BI950" s="16"/>
      <c r="BJ950" s="16"/>
      <c r="BK950" s="16"/>
      <c r="BL950" s="16"/>
      <c r="BM950" s="16"/>
      <c r="BN950" s="16"/>
      <c r="BO950" s="16"/>
      <c r="BP950" s="16"/>
      <c r="BQ950" s="16"/>
      <c r="BR950" s="16"/>
      <c r="BS950" s="16"/>
      <c r="BT950" s="16"/>
      <c r="BU950" s="16"/>
      <c r="BV950" s="16"/>
      <c r="BW950" s="16"/>
      <c r="BX950" s="16"/>
      <c r="BY950" s="16"/>
      <c r="BZ950" s="16"/>
      <c r="CA950" s="16"/>
      <c r="CB950" s="16"/>
      <c r="CC950" s="16"/>
      <c r="CD950" s="16"/>
      <c r="CE950" s="16"/>
      <c r="CF950" s="16"/>
      <c r="CG950" s="16"/>
      <c r="CH950" s="16"/>
    </row>
    <row r="951" spans="1:86">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Z951" s="18"/>
      <c r="AA951" s="18"/>
      <c r="AB951" s="18"/>
      <c r="AC951" s="18"/>
      <c r="AD951" s="18"/>
      <c r="AE951" s="18"/>
      <c r="AF951" s="18"/>
      <c r="AG951" s="18"/>
      <c r="AH951" s="18"/>
      <c r="AI951" s="18"/>
      <c r="AJ951" s="18"/>
      <c r="AK951" s="18"/>
      <c r="AL951" s="18"/>
      <c r="AM951" s="16"/>
      <c r="AN951" s="16"/>
      <c r="AO951" s="16"/>
      <c r="AP951" s="16"/>
      <c r="AQ951" s="16"/>
      <c r="AR951" s="16"/>
      <c r="AS951" s="16"/>
      <c r="AT951" s="16"/>
      <c r="AU951" s="16"/>
      <c r="AV951" s="16"/>
      <c r="AW951" s="16"/>
      <c r="AX951" s="16"/>
      <c r="AY951" s="16"/>
      <c r="AZ951" s="16"/>
      <c r="BA951" s="16"/>
      <c r="BB951" s="16"/>
      <c r="BC951" s="16"/>
      <c r="BD951" s="16"/>
      <c r="BE951" s="16"/>
      <c r="BF951" s="16"/>
      <c r="BG951" s="16"/>
      <c r="BH951" s="16"/>
      <c r="BI951" s="16"/>
      <c r="BJ951" s="16"/>
      <c r="BK951" s="16"/>
      <c r="BL951" s="16"/>
      <c r="BM951" s="16"/>
      <c r="BN951" s="16"/>
      <c r="BO951" s="16"/>
      <c r="BP951" s="16"/>
      <c r="BQ951" s="16"/>
      <c r="BR951" s="16"/>
      <c r="BS951" s="16"/>
      <c r="BT951" s="16"/>
      <c r="BU951" s="16"/>
      <c r="BV951" s="16"/>
      <c r="BW951" s="16"/>
      <c r="BX951" s="16"/>
      <c r="BY951" s="16"/>
      <c r="BZ951" s="16"/>
      <c r="CA951" s="16"/>
      <c r="CB951" s="16"/>
      <c r="CC951" s="16"/>
      <c r="CD951" s="16"/>
      <c r="CE951" s="16"/>
      <c r="CF951" s="16"/>
      <c r="CG951" s="16"/>
      <c r="CH951" s="16"/>
    </row>
    <row r="952" spans="1:86">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Z952" s="18"/>
      <c r="AA952" s="18"/>
      <c r="AB952" s="18"/>
      <c r="AC952" s="18"/>
      <c r="AD952" s="18"/>
      <c r="AE952" s="18"/>
      <c r="AF952" s="18"/>
      <c r="AG952" s="18"/>
      <c r="AH952" s="18"/>
      <c r="AI952" s="18"/>
      <c r="AJ952" s="18"/>
      <c r="AK952" s="18"/>
      <c r="AL952" s="18"/>
      <c r="AM952" s="16"/>
      <c r="AN952" s="16"/>
      <c r="AO952" s="16"/>
      <c r="AP952" s="16"/>
      <c r="AQ952" s="16"/>
      <c r="AR952" s="16"/>
      <c r="AS952" s="16"/>
      <c r="AT952" s="16"/>
      <c r="AU952" s="16"/>
      <c r="AV952" s="16"/>
      <c r="AW952" s="16"/>
      <c r="AX952" s="16"/>
      <c r="AY952" s="16"/>
      <c r="AZ952" s="16"/>
      <c r="BA952" s="16"/>
      <c r="BB952" s="16"/>
      <c r="BC952" s="16"/>
      <c r="BD952" s="16"/>
      <c r="BE952" s="16"/>
      <c r="BF952" s="16"/>
      <c r="BG952" s="16"/>
      <c r="BH952" s="16"/>
      <c r="BI952" s="16"/>
      <c r="BJ952" s="16"/>
      <c r="BK952" s="16"/>
      <c r="BL952" s="16"/>
      <c r="BM952" s="16"/>
      <c r="BN952" s="16"/>
      <c r="BO952" s="16"/>
      <c r="BP952" s="16"/>
      <c r="BQ952" s="16"/>
      <c r="BR952" s="16"/>
      <c r="BS952" s="16"/>
      <c r="BT952" s="16"/>
      <c r="BU952" s="16"/>
      <c r="BV952" s="16"/>
      <c r="BW952" s="16"/>
      <c r="BX952" s="16"/>
      <c r="BY952" s="16"/>
      <c r="BZ952" s="16"/>
      <c r="CA952" s="16"/>
      <c r="CB952" s="16"/>
      <c r="CC952" s="16"/>
      <c r="CD952" s="16"/>
      <c r="CE952" s="16"/>
      <c r="CF952" s="16"/>
      <c r="CG952" s="16"/>
      <c r="CH952" s="16"/>
    </row>
    <row r="953" spans="1:86">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Z953" s="18"/>
      <c r="AA953" s="18"/>
      <c r="AB953" s="18"/>
      <c r="AC953" s="18"/>
      <c r="AD953" s="18"/>
      <c r="AE953" s="18"/>
      <c r="AF953" s="18"/>
      <c r="AG953" s="18"/>
      <c r="AH953" s="18"/>
      <c r="AI953" s="18"/>
      <c r="AJ953" s="18"/>
      <c r="AK953" s="18"/>
      <c r="AL953" s="18"/>
      <c r="AM953" s="16"/>
      <c r="AN953" s="16"/>
      <c r="AO953" s="16"/>
      <c r="AP953" s="16"/>
      <c r="AQ953" s="16"/>
      <c r="AR953" s="16"/>
      <c r="AS953" s="16"/>
      <c r="AT953" s="16"/>
      <c r="AU953" s="16"/>
      <c r="AV953" s="16"/>
      <c r="AW953" s="16"/>
      <c r="AX953" s="16"/>
      <c r="AY953" s="16"/>
      <c r="AZ953" s="16"/>
      <c r="BA953" s="16"/>
      <c r="BB953" s="16"/>
      <c r="BC953" s="16"/>
      <c r="BD953" s="16"/>
      <c r="BE953" s="16"/>
      <c r="BF953" s="16"/>
      <c r="BG953" s="16"/>
      <c r="BH953" s="16"/>
      <c r="BI953" s="16"/>
      <c r="BJ953" s="16"/>
      <c r="BK953" s="16"/>
      <c r="BL953" s="16"/>
      <c r="BM953" s="16"/>
      <c r="BN953" s="16"/>
      <c r="BO953" s="16"/>
      <c r="BP953" s="16"/>
      <c r="BQ953" s="16"/>
      <c r="BR953" s="16"/>
      <c r="BS953" s="16"/>
      <c r="BT953" s="16"/>
      <c r="BU953" s="16"/>
      <c r="BV953" s="16"/>
      <c r="BW953" s="16"/>
      <c r="BX953" s="16"/>
      <c r="BY953" s="16"/>
      <c r="BZ953" s="16"/>
      <c r="CA953" s="16"/>
      <c r="CB953" s="16"/>
      <c r="CC953" s="16"/>
      <c r="CD953" s="16"/>
      <c r="CE953" s="16"/>
      <c r="CF953" s="16"/>
      <c r="CG953" s="16"/>
      <c r="CH953" s="16"/>
    </row>
    <row r="954" spans="1:86">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Z954" s="18"/>
      <c r="AA954" s="18"/>
      <c r="AB954" s="18"/>
      <c r="AC954" s="18"/>
      <c r="AD954" s="18"/>
      <c r="AE954" s="18"/>
      <c r="AF954" s="18"/>
      <c r="AG954" s="18"/>
      <c r="AH954" s="18"/>
      <c r="AI954" s="18"/>
      <c r="AJ954" s="18"/>
      <c r="AK954" s="18"/>
      <c r="AL954" s="18"/>
      <c r="AM954" s="16"/>
      <c r="AN954" s="16"/>
      <c r="AO954" s="16"/>
      <c r="AP954" s="16"/>
      <c r="AQ954" s="16"/>
      <c r="AR954" s="16"/>
      <c r="AS954" s="16"/>
      <c r="AT954" s="16"/>
      <c r="AU954" s="16"/>
      <c r="AV954" s="16"/>
      <c r="AW954" s="16"/>
      <c r="AX954" s="16"/>
      <c r="AY954" s="16"/>
      <c r="AZ954" s="16"/>
      <c r="BA954" s="16"/>
      <c r="BB954" s="16"/>
      <c r="BC954" s="16"/>
      <c r="BD954" s="16"/>
      <c r="BE954" s="16"/>
      <c r="BF954" s="16"/>
      <c r="BG954" s="16"/>
      <c r="BH954" s="16"/>
      <c r="BI954" s="16"/>
      <c r="BJ954" s="16"/>
      <c r="BK954" s="16"/>
      <c r="BL954" s="16"/>
      <c r="BM954" s="16"/>
      <c r="BN954" s="16"/>
      <c r="BO954" s="16"/>
      <c r="BP954" s="16"/>
      <c r="BQ954" s="16"/>
      <c r="BR954" s="16"/>
      <c r="BS954" s="16"/>
      <c r="BT954" s="16"/>
      <c r="BU954" s="16"/>
      <c r="BV954" s="16"/>
      <c r="BW954" s="16"/>
      <c r="BX954" s="16"/>
      <c r="BY954" s="16"/>
      <c r="BZ954" s="16"/>
      <c r="CA954" s="16"/>
      <c r="CB954" s="16"/>
      <c r="CC954" s="16"/>
      <c r="CD954" s="16"/>
      <c r="CE954" s="16"/>
      <c r="CF954" s="16"/>
      <c r="CG954" s="16"/>
      <c r="CH954" s="16"/>
    </row>
    <row r="955" spans="1:86">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Z955" s="18"/>
      <c r="AA955" s="18"/>
      <c r="AB955" s="18"/>
      <c r="AC955" s="18"/>
      <c r="AD955" s="18"/>
      <c r="AE955" s="18"/>
      <c r="AF955" s="18"/>
      <c r="AG955" s="18"/>
      <c r="AH955" s="18"/>
      <c r="AI955" s="18"/>
      <c r="AJ955" s="18"/>
      <c r="AK955" s="18"/>
      <c r="AL955" s="18"/>
      <c r="AM955" s="16"/>
      <c r="AN955" s="16"/>
      <c r="AO955" s="16"/>
      <c r="AP955" s="16"/>
      <c r="AQ955" s="16"/>
      <c r="AR955" s="16"/>
      <c r="AS955" s="16"/>
      <c r="AT955" s="16"/>
      <c r="AU955" s="16"/>
      <c r="AV955" s="16"/>
      <c r="AW955" s="16"/>
      <c r="AX955" s="16"/>
      <c r="AY955" s="16"/>
      <c r="AZ955" s="16"/>
      <c r="BA955" s="16"/>
      <c r="BB955" s="16"/>
      <c r="BC955" s="16"/>
      <c r="BD955" s="16"/>
      <c r="BE955" s="16"/>
      <c r="BF955" s="16"/>
      <c r="BG955" s="16"/>
      <c r="BH955" s="16"/>
      <c r="BI955" s="16"/>
      <c r="BJ955" s="16"/>
      <c r="BK955" s="16"/>
      <c r="BL955" s="16"/>
      <c r="BM955" s="16"/>
      <c r="BN955" s="16"/>
      <c r="BO955" s="16"/>
      <c r="BP955" s="16"/>
      <c r="BQ955" s="16"/>
      <c r="BR955" s="16"/>
      <c r="BS955" s="16"/>
      <c r="BT955" s="16"/>
      <c r="BU955" s="16"/>
      <c r="BV955" s="16"/>
      <c r="BW955" s="16"/>
      <c r="BX955" s="16"/>
      <c r="BY955" s="16"/>
      <c r="BZ955" s="16"/>
      <c r="CA955" s="16"/>
      <c r="CB955" s="16"/>
      <c r="CC955" s="16"/>
      <c r="CD955" s="16"/>
      <c r="CE955" s="16"/>
      <c r="CF955" s="16"/>
      <c r="CG955" s="16"/>
      <c r="CH955" s="16"/>
    </row>
    <row r="956" spans="1:8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Z956" s="18"/>
      <c r="AA956" s="18"/>
      <c r="AB956" s="18"/>
      <c r="AC956" s="18"/>
      <c r="AD956" s="18"/>
      <c r="AE956" s="18"/>
      <c r="AF956" s="18"/>
      <c r="AG956" s="18"/>
      <c r="AH956" s="18"/>
      <c r="AI956" s="18"/>
      <c r="AJ956" s="18"/>
      <c r="AK956" s="18"/>
      <c r="AL956" s="18"/>
      <c r="AM956" s="16"/>
      <c r="AN956" s="16"/>
      <c r="AO956" s="16"/>
      <c r="AP956" s="16"/>
      <c r="AQ956" s="16"/>
      <c r="AR956" s="16"/>
      <c r="AS956" s="16"/>
      <c r="AT956" s="16"/>
      <c r="AU956" s="16"/>
      <c r="AV956" s="16"/>
      <c r="AW956" s="16"/>
      <c r="AX956" s="16"/>
      <c r="AY956" s="16"/>
      <c r="AZ956" s="16"/>
      <c r="BA956" s="16"/>
      <c r="BB956" s="16"/>
      <c r="BC956" s="16"/>
      <c r="BD956" s="16"/>
      <c r="BE956" s="16"/>
      <c r="BF956" s="16"/>
      <c r="BG956" s="16"/>
      <c r="BH956" s="16"/>
      <c r="BI956" s="16"/>
      <c r="BJ956" s="16"/>
      <c r="BK956" s="16"/>
      <c r="BL956" s="16"/>
      <c r="BM956" s="16"/>
      <c r="BN956" s="16"/>
      <c r="BO956" s="16"/>
      <c r="BP956" s="16"/>
      <c r="BQ956" s="16"/>
      <c r="BR956" s="16"/>
      <c r="BS956" s="16"/>
      <c r="BT956" s="16"/>
      <c r="BU956" s="16"/>
      <c r="BV956" s="16"/>
      <c r="BW956" s="16"/>
      <c r="BX956" s="16"/>
      <c r="BY956" s="16"/>
      <c r="BZ956" s="16"/>
      <c r="CA956" s="16"/>
      <c r="CB956" s="16"/>
      <c r="CC956" s="16"/>
      <c r="CD956" s="16"/>
      <c r="CE956" s="16"/>
      <c r="CF956" s="16"/>
      <c r="CG956" s="16"/>
      <c r="CH956" s="16"/>
    </row>
    <row r="957" spans="1:86">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Z957" s="18"/>
      <c r="AA957" s="18"/>
      <c r="AB957" s="18"/>
      <c r="AC957" s="18"/>
      <c r="AD957" s="18"/>
      <c r="AE957" s="18"/>
      <c r="AF957" s="18"/>
      <c r="AG957" s="18"/>
      <c r="AH957" s="18"/>
      <c r="AI957" s="18"/>
      <c r="AJ957" s="18"/>
      <c r="AK957" s="18"/>
      <c r="AL957" s="18"/>
      <c r="AM957" s="16"/>
      <c r="AN957" s="16"/>
      <c r="AO957" s="16"/>
      <c r="AP957" s="16"/>
      <c r="AQ957" s="16"/>
      <c r="AR957" s="16"/>
      <c r="AS957" s="16"/>
      <c r="AT957" s="16"/>
      <c r="AU957" s="16"/>
      <c r="AV957" s="16"/>
      <c r="AW957" s="16"/>
      <c r="AX957" s="16"/>
      <c r="AY957" s="16"/>
      <c r="AZ957" s="16"/>
      <c r="BA957" s="16"/>
      <c r="BB957" s="16"/>
      <c r="BC957" s="16"/>
      <c r="BD957" s="16"/>
      <c r="BE957" s="16"/>
      <c r="BF957" s="16"/>
      <c r="BG957" s="16"/>
      <c r="BH957" s="16"/>
      <c r="BI957" s="16"/>
      <c r="BJ957" s="16"/>
      <c r="BK957" s="16"/>
      <c r="BL957" s="16"/>
      <c r="BM957" s="16"/>
      <c r="BN957" s="16"/>
      <c r="BO957" s="16"/>
      <c r="BP957" s="16"/>
      <c r="BQ957" s="16"/>
      <c r="BR957" s="16"/>
      <c r="BS957" s="16"/>
      <c r="BT957" s="16"/>
      <c r="BU957" s="16"/>
      <c r="BV957" s="16"/>
      <c r="BW957" s="16"/>
      <c r="BX957" s="16"/>
      <c r="BY957" s="16"/>
      <c r="BZ957" s="16"/>
      <c r="CA957" s="16"/>
      <c r="CB957" s="16"/>
      <c r="CC957" s="16"/>
      <c r="CD957" s="16"/>
      <c r="CE957" s="16"/>
      <c r="CF957" s="16"/>
      <c r="CG957" s="16"/>
      <c r="CH957" s="16"/>
    </row>
    <row r="958" spans="1:86">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Z958" s="18"/>
      <c r="AA958" s="18"/>
      <c r="AB958" s="18"/>
      <c r="AC958" s="18"/>
      <c r="AD958" s="18"/>
      <c r="AE958" s="18"/>
      <c r="AF958" s="18"/>
      <c r="AG958" s="18"/>
      <c r="AH958" s="18"/>
      <c r="AI958" s="18"/>
      <c r="AJ958" s="18"/>
      <c r="AK958" s="18"/>
      <c r="AL958" s="18"/>
      <c r="AM958" s="16"/>
      <c r="AN958" s="16"/>
      <c r="AO958" s="16"/>
      <c r="AP958" s="16"/>
      <c r="AQ958" s="16"/>
      <c r="AR958" s="16"/>
      <c r="AS958" s="16"/>
      <c r="AT958" s="16"/>
      <c r="AU958" s="16"/>
      <c r="AV958" s="16"/>
      <c r="AW958" s="16"/>
      <c r="AX958" s="16"/>
      <c r="AY958" s="16"/>
      <c r="AZ958" s="16"/>
      <c r="BA958" s="16"/>
      <c r="BB958" s="16"/>
      <c r="BC958" s="16"/>
      <c r="BD958" s="16"/>
      <c r="BE958" s="16"/>
      <c r="BF958" s="16"/>
      <c r="BG958" s="16"/>
      <c r="BH958" s="16"/>
      <c r="BI958" s="16"/>
      <c r="BJ958" s="16"/>
      <c r="BK958" s="16"/>
      <c r="BL958" s="16"/>
      <c r="BM958" s="16"/>
      <c r="BN958" s="16"/>
      <c r="BO958" s="16"/>
      <c r="BP958" s="16"/>
      <c r="BQ958" s="16"/>
      <c r="BR958" s="16"/>
      <c r="BS958" s="16"/>
      <c r="BT958" s="16"/>
      <c r="BU958" s="16"/>
      <c r="BV958" s="16"/>
      <c r="BW958" s="16"/>
      <c r="BX958" s="16"/>
      <c r="BY958" s="16"/>
      <c r="BZ958" s="16"/>
      <c r="CA958" s="16"/>
      <c r="CB958" s="16"/>
      <c r="CC958" s="16"/>
      <c r="CD958" s="16"/>
      <c r="CE958" s="16"/>
      <c r="CF958" s="16"/>
      <c r="CG958" s="16"/>
      <c r="CH958" s="16"/>
    </row>
    <row r="959" spans="1:86">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Z959" s="18"/>
      <c r="AA959" s="18"/>
      <c r="AB959" s="18"/>
      <c r="AC959" s="18"/>
      <c r="AD959" s="18"/>
      <c r="AE959" s="18"/>
      <c r="AF959" s="18"/>
      <c r="AG959" s="18"/>
      <c r="AH959" s="18"/>
      <c r="AI959" s="18"/>
      <c r="AJ959" s="18"/>
      <c r="AK959" s="18"/>
      <c r="AL959" s="18"/>
      <c r="AM959" s="16"/>
      <c r="AN959" s="16"/>
      <c r="AO959" s="16"/>
      <c r="AP959" s="16"/>
      <c r="AQ959" s="16"/>
      <c r="AR959" s="16"/>
      <c r="AS959" s="16"/>
      <c r="AT959" s="16"/>
      <c r="AU959" s="16"/>
      <c r="AV959" s="16"/>
      <c r="AW959" s="16"/>
      <c r="AX959" s="16"/>
      <c r="AY959" s="16"/>
      <c r="AZ959" s="16"/>
      <c r="BA959" s="16"/>
      <c r="BB959" s="16"/>
      <c r="BC959" s="16"/>
      <c r="BD959" s="16"/>
      <c r="BE959" s="16"/>
      <c r="BF959" s="16"/>
      <c r="BG959" s="16"/>
      <c r="BH959" s="16"/>
      <c r="BI959" s="16"/>
      <c r="BJ959" s="16"/>
      <c r="BK959" s="16"/>
      <c r="BL959" s="16"/>
      <c r="BM959" s="16"/>
      <c r="BN959" s="16"/>
      <c r="BO959" s="16"/>
      <c r="BP959" s="16"/>
      <c r="BQ959" s="16"/>
      <c r="BR959" s="16"/>
      <c r="BS959" s="16"/>
      <c r="BT959" s="16"/>
      <c r="BU959" s="16"/>
      <c r="BV959" s="16"/>
      <c r="BW959" s="16"/>
      <c r="BX959" s="16"/>
      <c r="BY959" s="16"/>
      <c r="BZ959" s="16"/>
      <c r="CA959" s="16"/>
      <c r="CB959" s="16"/>
      <c r="CC959" s="16"/>
      <c r="CD959" s="16"/>
      <c r="CE959" s="16"/>
      <c r="CF959" s="16"/>
      <c r="CG959" s="16"/>
      <c r="CH959" s="16"/>
    </row>
    <row r="960" spans="1:86">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Z960" s="18"/>
      <c r="AA960" s="18"/>
      <c r="AB960" s="18"/>
      <c r="AC960" s="18"/>
      <c r="AD960" s="18"/>
      <c r="AE960" s="18"/>
      <c r="AF960" s="18"/>
      <c r="AG960" s="18"/>
      <c r="AH960" s="18"/>
      <c r="AI960" s="18"/>
      <c r="AJ960" s="18"/>
      <c r="AK960" s="18"/>
      <c r="AL960" s="18"/>
      <c r="AM960" s="16"/>
      <c r="AN960" s="16"/>
      <c r="AO960" s="16"/>
      <c r="AP960" s="16"/>
      <c r="AQ960" s="16"/>
      <c r="AR960" s="16"/>
      <c r="AS960" s="16"/>
      <c r="AT960" s="16"/>
      <c r="AU960" s="16"/>
      <c r="AV960" s="16"/>
      <c r="AW960" s="16"/>
      <c r="AX960" s="16"/>
      <c r="AY960" s="16"/>
      <c r="AZ960" s="16"/>
      <c r="BA960" s="16"/>
      <c r="BB960" s="16"/>
      <c r="BC960" s="16"/>
      <c r="BD960" s="16"/>
      <c r="BE960" s="16"/>
      <c r="BF960" s="16"/>
      <c r="BG960" s="16"/>
      <c r="BH960" s="16"/>
      <c r="BI960" s="16"/>
      <c r="BJ960" s="16"/>
      <c r="BK960" s="16"/>
      <c r="BL960" s="16"/>
      <c r="BM960" s="16"/>
      <c r="BN960" s="16"/>
      <c r="BO960" s="16"/>
      <c r="BP960" s="16"/>
      <c r="BQ960" s="16"/>
      <c r="BR960" s="16"/>
      <c r="BS960" s="16"/>
      <c r="BT960" s="16"/>
      <c r="BU960" s="16"/>
      <c r="BV960" s="16"/>
      <c r="BW960" s="16"/>
      <c r="BX960" s="16"/>
      <c r="BY960" s="16"/>
      <c r="BZ960" s="16"/>
      <c r="CA960" s="16"/>
      <c r="CB960" s="16"/>
      <c r="CC960" s="16"/>
      <c r="CD960" s="16"/>
      <c r="CE960" s="16"/>
      <c r="CF960" s="16"/>
      <c r="CG960" s="16"/>
      <c r="CH960" s="16"/>
    </row>
    <row r="961" spans="1:86">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Z961" s="18"/>
      <c r="AA961" s="18"/>
      <c r="AB961" s="18"/>
      <c r="AC961" s="18"/>
      <c r="AD961" s="18"/>
      <c r="AE961" s="18"/>
      <c r="AF961" s="18"/>
      <c r="AG961" s="18"/>
      <c r="AH961" s="18"/>
      <c r="AI961" s="18"/>
      <c r="AJ961" s="18"/>
      <c r="AK961" s="18"/>
      <c r="AL961" s="18"/>
      <c r="AM961" s="16"/>
      <c r="AN961" s="16"/>
      <c r="AO961" s="16"/>
      <c r="AP961" s="16"/>
      <c r="AQ961" s="16"/>
      <c r="AR961" s="16"/>
      <c r="AS961" s="16"/>
      <c r="AT961" s="16"/>
      <c r="AU961" s="16"/>
      <c r="AV961" s="16"/>
      <c r="AW961" s="16"/>
      <c r="AX961" s="16"/>
      <c r="AY961" s="16"/>
      <c r="AZ961" s="16"/>
      <c r="BA961" s="16"/>
      <c r="BB961" s="16"/>
      <c r="BC961" s="16"/>
      <c r="BD961" s="16"/>
      <c r="BE961" s="16"/>
      <c r="BF961" s="16"/>
      <c r="BG961" s="16"/>
      <c r="BH961" s="16"/>
      <c r="BI961" s="16"/>
      <c r="BJ961" s="16"/>
      <c r="BK961" s="16"/>
      <c r="BL961" s="16"/>
      <c r="BM961" s="16"/>
      <c r="BN961" s="16"/>
      <c r="BO961" s="16"/>
      <c r="BP961" s="16"/>
      <c r="BQ961" s="16"/>
      <c r="BR961" s="16"/>
      <c r="BS961" s="16"/>
      <c r="BT961" s="16"/>
      <c r="BU961" s="16"/>
      <c r="BV961" s="16"/>
      <c r="BW961" s="16"/>
      <c r="BX961" s="16"/>
      <c r="BY961" s="16"/>
      <c r="BZ961" s="16"/>
      <c r="CA961" s="16"/>
      <c r="CB961" s="16"/>
      <c r="CC961" s="16"/>
      <c r="CD961" s="16"/>
      <c r="CE961" s="16"/>
      <c r="CF961" s="16"/>
      <c r="CG961" s="16"/>
      <c r="CH961" s="16"/>
    </row>
    <row r="962" spans="1:86">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Z962" s="18"/>
      <c r="AA962" s="18"/>
      <c r="AB962" s="18"/>
      <c r="AC962" s="18"/>
      <c r="AD962" s="18"/>
      <c r="AE962" s="18"/>
      <c r="AF962" s="18"/>
      <c r="AG962" s="18"/>
      <c r="AH962" s="18"/>
      <c r="AI962" s="18"/>
      <c r="AJ962" s="18"/>
      <c r="AK962" s="18"/>
      <c r="AL962" s="18"/>
      <c r="AM962" s="16"/>
      <c r="AN962" s="16"/>
      <c r="AO962" s="16"/>
      <c r="AP962" s="16"/>
      <c r="AQ962" s="16"/>
      <c r="AR962" s="16"/>
      <c r="AS962" s="16"/>
      <c r="AT962" s="16"/>
      <c r="AU962" s="16"/>
      <c r="AV962" s="16"/>
      <c r="AW962" s="16"/>
      <c r="AX962" s="16"/>
      <c r="AY962" s="16"/>
      <c r="AZ962" s="16"/>
      <c r="BA962" s="16"/>
      <c r="BB962" s="16"/>
      <c r="BC962" s="16"/>
      <c r="BD962" s="16"/>
      <c r="BE962" s="16"/>
      <c r="BF962" s="16"/>
      <c r="BG962" s="16"/>
      <c r="BH962" s="16"/>
      <c r="BI962" s="16"/>
      <c r="BJ962" s="16"/>
      <c r="BK962" s="16"/>
      <c r="BL962" s="16"/>
      <c r="BM962" s="16"/>
      <c r="BN962" s="16"/>
      <c r="BO962" s="16"/>
      <c r="BP962" s="16"/>
      <c r="BQ962" s="16"/>
      <c r="BR962" s="16"/>
      <c r="BS962" s="16"/>
      <c r="BT962" s="16"/>
      <c r="BU962" s="16"/>
      <c r="BV962" s="16"/>
      <c r="BW962" s="16"/>
      <c r="BX962" s="16"/>
      <c r="BY962" s="16"/>
      <c r="BZ962" s="16"/>
      <c r="CA962" s="16"/>
      <c r="CB962" s="16"/>
      <c r="CC962" s="16"/>
      <c r="CD962" s="16"/>
      <c r="CE962" s="16"/>
      <c r="CF962" s="16"/>
      <c r="CG962" s="16"/>
      <c r="CH962" s="16"/>
    </row>
    <row r="963" spans="1:86">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Z963" s="18"/>
      <c r="AA963" s="18"/>
      <c r="AB963" s="18"/>
      <c r="AC963" s="18"/>
      <c r="AD963" s="18"/>
      <c r="AE963" s="18"/>
      <c r="AF963" s="18"/>
      <c r="AG963" s="18"/>
      <c r="AH963" s="18"/>
      <c r="AI963" s="18"/>
      <c r="AJ963" s="18"/>
      <c r="AK963" s="18"/>
      <c r="AL963" s="18"/>
      <c r="AM963" s="16"/>
      <c r="AN963" s="16"/>
      <c r="AO963" s="16"/>
      <c r="AP963" s="16"/>
      <c r="AQ963" s="16"/>
      <c r="AR963" s="16"/>
      <c r="AS963" s="16"/>
      <c r="AT963" s="16"/>
      <c r="AU963" s="16"/>
      <c r="AV963" s="16"/>
      <c r="AW963" s="16"/>
      <c r="AX963" s="16"/>
      <c r="AY963" s="16"/>
      <c r="AZ963" s="16"/>
      <c r="BA963" s="16"/>
      <c r="BB963" s="16"/>
      <c r="BC963" s="16"/>
      <c r="BD963" s="16"/>
      <c r="BE963" s="16"/>
      <c r="BF963" s="16"/>
      <c r="BG963" s="16"/>
      <c r="BH963" s="16"/>
      <c r="BI963" s="16"/>
      <c r="BJ963" s="16"/>
      <c r="BK963" s="16"/>
      <c r="BL963" s="16"/>
      <c r="BM963" s="16"/>
      <c r="BN963" s="16"/>
      <c r="BO963" s="16"/>
      <c r="BP963" s="16"/>
      <c r="BQ963" s="16"/>
      <c r="BR963" s="16"/>
      <c r="BS963" s="16"/>
      <c r="BT963" s="16"/>
      <c r="BU963" s="16"/>
      <c r="BV963" s="16"/>
      <c r="BW963" s="16"/>
      <c r="BX963" s="16"/>
      <c r="BY963" s="16"/>
      <c r="BZ963" s="16"/>
      <c r="CA963" s="16"/>
      <c r="CB963" s="16"/>
      <c r="CC963" s="16"/>
      <c r="CD963" s="16"/>
      <c r="CE963" s="16"/>
      <c r="CF963" s="16"/>
      <c r="CG963" s="16"/>
      <c r="CH963" s="16"/>
    </row>
    <row r="964" spans="1:86">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Z964" s="18"/>
      <c r="AA964" s="18"/>
      <c r="AB964" s="18"/>
      <c r="AC964" s="18"/>
      <c r="AD964" s="18"/>
      <c r="AE964" s="18"/>
      <c r="AF964" s="18"/>
      <c r="AG964" s="18"/>
      <c r="AH964" s="18"/>
      <c r="AI964" s="18"/>
      <c r="AJ964" s="18"/>
      <c r="AK964" s="18"/>
      <c r="AL964" s="18"/>
      <c r="AM964" s="16"/>
      <c r="AN964" s="16"/>
      <c r="AO964" s="16"/>
      <c r="AP964" s="16"/>
      <c r="AQ964" s="16"/>
      <c r="AR964" s="16"/>
      <c r="AS964" s="16"/>
      <c r="AT964" s="16"/>
      <c r="AU964" s="16"/>
      <c r="AV964" s="16"/>
      <c r="AW964" s="16"/>
      <c r="AX964" s="16"/>
      <c r="AY964" s="16"/>
      <c r="AZ964" s="16"/>
      <c r="BA964" s="16"/>
      <c r="BB964" s="16"/>
      <c r="BC964" s="16"/>
      <c r="BD964" s="16"/>
      <c r="BE964" s="16"/>
      <c r="BF964" s="16"/>
      <c r="BG964" s="16"/>
      <c r="BH964" s="16"/>
      <c r="BI964" s="16"/>
      <c r="BJ964" s="16"/>
      <c r="BK964" s="16"/>
      <c r="BL964" s="16"/>
      <c r="BM964" s="16"/>
      <c r="BN964" s="16"/>
      <c r="BO964" s="16"/>
      <c r="BP964" s="16"/>
      <c r="BQ964" s="16"/>
      <c r="BR964" s="16"/>
      <c r="BS964" s="16"/>
      <c r="BT964" s="16"/>
      <c r="BU964" s="16"/>
      <c r="BV964" s="16"/>
      <c r="BW964" s="16"/>
      <c r="BX964" s="16"/>
      <c r="BY964" s="16"/>
      <c r="BZ964" s="16"/>
      <c r="CA964" s="16"/>
      <c r="CB964" s="16"/>
      <c r="CC964" s="16"/>
      <c r="CD964" s="16"/>
      <c r="CE964" s="16"/>
      <c r="CF964" s="16"/>
      <c r="CG964" s="16"/>
      <c r="CH964" s="16"/>
    </row>
    <row r="965" spans="1:86">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Z965" s="18"/>
      <c r="AA965" s="18"/>
      <c r="AB965" s="18"/>
      <c r="AC965" s="18"/>
      <c r="AD965" s="18"/>
      <c r="AE965" s="18"/>
      <c r="AF965" s="18"/>
      <c r="AG965" s="18"/>
      <c r="AH965" s="18"/>
      <c r="AI965" s="18"/>
      <c r="AJ965" s="18"/>
      <c r="AK965" s="18"/>
      <c r="AL965" s="18"/>
      <c r="AM965" s="16"/>
      <c r="AN965" s="16"/>
      <c r="AO965" s="16"/>
      <c r="AP965" s="16"/>
      <c r="AQ965" s="16"/>
      <c r="AR965" s="16"/>
      <c r="AS965" s="16"/>
      <c r="AT965" s="16"/>
      <c r="AU965" s="16"/>
      <c r="AV965" s="16"/>
      <c r="AW965" s="16"/>
      <c r="AX965" s="16"/>
      <c r="AY965" s="16"/>
      <c r="AZ965" s="16"/>
      <c r="BA965" s="16"/>
      <c r="BB965" s="16"/>
      <c r="BC965" s="16"/>
      <c r="BD965" s="16"/>
      <c r="BE965" s="16"/>
      <c r="BF965" s="16"/>
      <c r="BG965" s="16"/>
      <c r="BH965" s="16"/>
      <c r="BI965" s="16"/>
      <c r="BJ965" s="16"/>
      <c r="BK965" s="16"/>
      <c r="BL965" s="16"/>
      <c r="BM965" s="16"/>
      <c r="BN965" s="16"/>
      <c r="BO965" s="16"/>
      <c r="BP965" s="16"/>
      <c r="BQ965" s="16"/>
      <c r="BR965" s="16"/>
      <c r="BS965" s="16"/>
      <c r="BT965" s="16"/>
      <c r="BU965" s="16"/>
      <c r="BV965" s="16"/>
      <c r="BW965" s="16"/>
      <c r="BX965" s="16"/>
      <c r="BY965" s="16"/>
      <c r="BZ965" s="16"/>
      <c r="CA965" s="16"/>
      <c r="CB965" s="16"/>
      <c r="CC965" s="16"/>
      <c r="CD965" s="16"/>
      <c r="CE965" s="16"/>
      <c r="CF965" s="16"/>
      <c r="CG965" s="16"/>
      <c r="CH965" s="16"/>
    </row>
    <row r="966" spans="1:8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Z966" s="18"/>
      <c r="AA966" s="18"/>
      <c r="AB966" s="18"/>
      <c r="AC966" s="18"/>
      <c r="AD966" s="18"/>
      <c r="AE966" s="18"/>
      <c r="AF966" s="18"/>
      <c r="AG966" s="18"/>
      <c r="AH966" s="18"/>
      <c r="AI966" s="18"/>
      <c r="AJ966" s="18"/>
      <c r="AK966" s="18"/>
      <c r="AL966" s="18"/>
      <c r="AM966" s="16"/>
      <c r="AN966" s="16"/>
      <c r="AO966" s="16"/>
      <c r="AP966" s="16"/>
      <c r="AQ966" s="16"/>
      <c r="AR966" s="16"/>
      <c r="AS966" s="16"/>
      <c r="AT966" s="16"/>
      <c r="AU966" s="16"/>
      <c r="AV966" s="16"/>
      <c r="AW966" s="16"/>
      <c r="AX966" s="16"/>
      <c r="AY966" s="16"/>
      <c r="AZ966" s="16"/>
      <c r="BA966" s="16"/>
      <c r="BB966" s="16"/>
      <c r="BC966" s="16"/>
      <c r="BD966" s="16"/>
      <c r="BE966" s="16"/>
      <c r="BF966" s="16"/>
      <c r="BG966" s="16"/>
      <c r="BH966" s="16"/>
      <c r="BI966" s="16"/>
      <c r="BJ966" s="16"/>
      <c r="BK966" s="16"/>
      <c r="BL966" s="16"/>
      <c r="BM966" s="16"/>
      <c r="BN966" s="16"/>
      <c r="BO966" s="16"/>
      <c r="BP966" s="16"/>
      <c r="BQ966" s="16"/>
      <c r="BR966" s="16"/>
      <c r="BS966" s="16"/>
      <c r="BT966" s="16"/>
      <c r="BU966" s="16"/>
      <c r="BV966" s="16"/>
      <c r="BW966" s="16"/>
      <c r="BX966" s="16"/>
      <c r="BY966" s="16"/>
      <c r="BZ966" s="16"/>
      <c r="CA966" s="16"/>
      <c r="CB966" s="16"/>
      <c r="CC966" s="16"/>
      <c r="CD966" s="16"/>
      <c r="CE966" s="16"/>
      <c r="CF966" s="16"/>
      <c r="CG966" s="16"/>
      <c r="CH966" s="16"/>
    </row>
    <row r="967" spans="1:86">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Z967" s="18"/>
      <c r="AA967" s="18"/>
      <c r="AB967" s="18"/>
      <c r="AC967" s="18"/>
      <c r="AD967" s="18"/>
      <c r="AE967" s="18"/>
      <c r="AF967" s="18"/>
      <c r="AG967" s="18"/>
      <c r="AH967" s="18"/>
      <c r="AI967" s="18"/>
      <c r="AJ967" s="18"/>
      <c r="AK967" s="18"/>
      <c r="AL967" s="18"/>
      <c r="AM967" s="16"/>
      <c r="AN967" s="16"/>
      <c r="AO967" s="16"/>
      <c r="AP967" s="16"/>
      <c r="AQ967" s="16"/>
      <c r="AR967" s="16"/>
      <c r="AS967" s="16"/>
      <c r="AT967" s="16"/>
      <c r="AU967" s="16"/>
      <c r="AV967" s="16"/>
      <c r="AW967" s="16"/>
      <c r="AX967" s="16"/>
      <c r="AY967" s="16"/>
      <c r="AZ967" s="16"/>
      <c r="BA967" s="16"/>
      <c r="BB967" s="16"/>
      <c r="BC967" s="16"/>
      <c r="BD967" s="16"/>
      <c r="BE967" s="16"/>
      <c r="BF967" s="16"/>
      <c r="BG967" s="16"/>
      <c r="BH967" s="16"/>
      <c r="BI967" s="16"/>
      <c r="BJ967" s="16"/>
      <c r="BK967" s="16"/>
      <c r="BL967" s="16"/>
      <c r="BM967" s="16"/>
      <c r="BN967" s="16"/>
      <c r="BO967" s="16"/>
      <c r="BP967" s="16"/>
      <c r="BQ967" s="16"/>
      <c r="BR967" s="16"/>
      <c r="BS967" s="16"/>
      <c r="BT967" s="16"/>
      <c r="BU967" s="16"/>
      <c r="BV967" s="16"/>
      <c r="BW967" s="16"/>
      <c r="BX967" s="16"/>
      <c r="BY967" s="16"/>
      <c r="BZ967" s="16"/>
      <c r="CA967" s="16"/>
      <c r="CB967" s="16"/>
      <c r="CC967" s="16"/>
      <c r="CD967" s="16"/>
      <c r="CE967" s="16"/>
      <c r="CF967" s="16"/>
      <c r="CG967" s="16"/>
      <c r="CH967" s="16"/>
    </row>
    <row r="968" spans="1:86">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Z968" s="18"/>
      <c r="AA968" s="18"/>
      <c r="AB968" s="18"/>
      <c r="AC968" s="18"/>
      <c r="AD968" s="18"/>
      <c r="AE968" s="18"/>
      <c r="AF968" s="18"/>
      <c r="AG968" s="18"/>
      <c r="AH968" s="18"/>
      <c r="AI968" s="18"/>
      <c r="AJ968" s="18"/>
      <c r="AK968" s="18"/>
      <c r="AL968" s="18"/>
      <c r="AM968" s="16"/>
      <c r="AN968" s="16"/>
      <c r="AO968" s="16"/>
      <c r="AP968" s="16"/>
      <c r="AQ968" s="16"/>
      <c r="AR968" s="16"/>
      <c r="AS968" s="16"/>
      <c r="AT968" s="16"/>
      <c r="AU968" s="16"/>
      <c r="AV968" s="16"/>
      <c r="AW968" s="16"/>
      <c r="AX968" s="16"/>
      <c r="AY968" s="16"/>
      <c r="AZ968" s="16"/>
      <c r="BA968" s="16"/>
      <c r="BB968" s="16"/>
      <c r="BC968" s="16"/>
      <c r="BD968" s="16"/>
      <c r="BE968" s="16"/>
      <c r="BF968" s="16"/>
      <c r="BG968" s="16"/>
      <c r="BH968" s="16"/>
      <c r="BI968" s="16"/>
      <c r="BJ968" s="16"/>
      <c r="BK968" s="16"/>
      <c r="BL968" s="16"/>
      <c r="BM968" s="16"/>
      <c r="BN968" s="16"/>
      <c r="BO968" s="16"/>
      <c r="BP968" s="16"/>
      <c r="BQ968" s="16"/>
      <c r="BR968" s="16"/>
      <c r="BS968" s="16"/>
      <c r="BT968" s="16"/>
      <c r="BU968" s="16"/>
      <c r="BV968" s="16"/>
      <c r="BW968" s="16"/>
      <c r="BX968" s="16"/>
      <c r="BY968" s="16"/>
      <c r="BZ968" s="16"/>
      <c r="CA968" s="16"/>
      <c r="CB968" s="16"/>
      <c r="CC968" s="16"/>
      <c r="CD968" s="16"/>
      <c r="CE968" s="16"/>
      <c r="CF968" s="16"/>
      <c r="CG968" s="16"/>
      <c r="CH968" s="16"/>
    </row>
    <row r="969" spans="1:86">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Z969" s="18"/>
      <c r="AA969" s="18"/>
      <c r="AB969" s="18"/>
      <c r="AC969" s="18"/>
      <c r="AD969" s="18"/>
      <c r="AE969" s="18"/>
      <c r="AF969" s="18"/>
      <c r="AG969" s="18"/>
      <c r="AH969" s="18"/>
      <c r="AI969" s="18"/>
      <c r="AJ969" s="18"/>
      <c r="AK969" s="18"/>
      <c r="AL969" s="18"/>
      <c r="AM969" s="16"/>
      <c r="AN969" s="16"/>
      <c r="AO969" s="16"/>
      <c r="AP969" s="16"/>
      <c r="AQ969" s="16"/>
      <c r="AR969" s="16"/>
      <c r="AS969" s="16"/>
      <c r="AT969" s="16"/>
      <c r="AU969" s="16"/>
      <c r="AV969" s="16"/>
      <c r="AW969" s="16"/>
      <c r="AX969" s="16"/>
      <c r="AY969" s="16"/>
      <c r="AZ969" s="16"/>
      <c r="BA969" s="16"/>
      <c r="BB969" s="16"/>
      <c r="BC969" s="16"/>
      <c r="BD969" s="16"/>
      <c r="BE969" s="16"/>
      <c r="BF969" s="16"/>
      <c r="BG969" s="16"/>
      <c r="BH969" s="16"/>
      <c r="BI969" s="16"/>
      <c r="BJ969" s="16"/>
      <c r="BK969" s="16"/>
      <c r="BL969" s="16"/>
      <c r="BM969" s="16"/>
      <c r="BN969" s="16"/>
      <c r="BO969" s="16"/>
      <c r="BP969" s="16"/>
      <c r="BQ969" s="16"/>
      <c r="BR969" s="16"/>
      <c r="BS969" s="16"/>
      <c r="BT969" s="16"/>
      <c r="BU969" s="16"/>
      <c r="BV969" s="16"/>
      <c r="BW969" s="16"/>
      <c r="BX969" s="16"/>
      <c r="BY969" s="16"/>
      <c r="BZ969" s="16"/>
      <c r="CA969" s="16"/>
      <c r="CB969" s="16"/>
      <c r="CC969" s="16"/>
      <c r="CD969" s="16"/>
      <c r="CE969" s="16"/>
      <c r="CF969" s="16"/>
      <c r="CG969" s="16"/>
      <c r="CH969" s="16"/>
    </row>
    <row r="970" spans="1:86">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Z970" s="18"/>
      <c r="AA970" s="18"/>
      <c r="AB970" s="18"/>
      <c r="AC970" s="18"/>
      <c r="AD970" s="18"/>
      <c r="AE970" s="18"/>
      <c r="AF970" s="18"/>
      <c r="AG970" s="18"/>
      <c r="AH970" s="18"/>
      <c r="AI970" s="18"/>
      <c r="AJ970" s="18"/>
      <c r="AK970" s="18"/>
      <c r="AL970" s="18"/>
      <c r="AM970" s="16"/>
      <c r="AN970" s="16"/>
      <c r="AO970" s="16"/>
      <c r="AP970" s="16"/>
      <c r="AQ970" s="16"/>
      <c r="AR970" s="16"/>
      <c r="AS970" s="16"/>
      <c r="AT970" s="16"/>
      <c r="AU970" s="16"/>
      <c r="AV970" s="16"/>
      <c r="AW970" s="16"/>
      <c r="AX970" s="16"/>
      <c r="AY970" s="16"/>
      <c r="AZ970" s="16"/>
      <c r="BA970" s="16"/>
      <c r="BB970" s="16"/>
      <c r="BC970" s="16"/>
      <c r="BD970" s="16"/>
      <c r="BE970" s="16"/>
      <c r="BF970" s="16"/>
      <c r="BG970" s="16"/>
      <c r="BH970" s="16"/>
      <c r="BI970" s="16"/>
      <c r="BJ970" s="16"/>
      <c r="BK970" s="16"/>
      <c r="BL970" s="16"/>
      <c r="BM970" s="16"/>
      <c r="BN970" s="16"/>
      <c r="BO970" s="16"/>
      <c r="BP970" s="16"/>
      <c r="BQ970" s="16"/>
      <c r="BR970" s="16"/>
      <c r="BS970" s="16"/>
      <c r="BT970" s="16"/>
      <c r="BU970" s="16"/>
      <c r="BV970" s="16"/>
      <c r="BW970" s="16"/>
      <c r="BX970" s="16"/>
      <c r="BY970" s="16"/>
      <c r="BZ970" s="16"/>
      <c r="CA970" s="16"/>
      <c r="CB970" s="16"/>
      <c r="CC970" s="16"/>
      <c r="CD970" s="16"/>
      <c r="CE970" s="16"/>
      <c r="CF970" s="16"/>
      <c r="CG970" s="16"/>
      <c r="CH970" s="16"/>
    </row>
    <row r="971" spans="1:86">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Z971" s="18"/>
      <c r="AA971" s="18"/>
      <c r="AB971" s="18"/>
      <c r="AC971" s="18"/>
      <c r="AD971" s="18"/>
      <c r="AE971" s="18"/>
      <c r="AF971" s="18"/>
      <c r="AG971" s="18"/>
      <c r="AH971" s="18"/>
      <c r="AI971" s="18"/>
      <c r="AJ971" s="18"/>
      <c r="AK971" s="18"/>
      <c r="AL971" s="18"/>
      <c r="AM971" s="16"/>
      <c r="AN971" s="16"/>
      <c r="AO971" s="16"/>
      <c r="AP971" s="16"/>
      <c r="AQ971" s="16"/>
      <c r="AR971" s="16"/>
      <c r="AS971" s="16"/>
      <c r="AT971" s="16"/>
      <c r="AU971" s="16"/>
      <c r="AV971" s="16"/>
      <c r="AW971" s="16"/>
      <c r="AX971" s="16"/>
      <c r="AY971" s="16"/>
      <c r="AZ971" s="16"/>
      <c r="BA971" s="16"/>
      <c r="BB971" s="16"/>
      <c r="BC971" s="16"/>
      <c r="BD971" s="16"/>
      <c r="BE971" s="16"/>
      <c r="BF971" s="16"/>
      <c r="BG971" s="16"/>
      <c r="BH971" s="16"/>
      <c r="BI971" s="16"/>
      <c r="BJ971" s="16"/>
      <c r="BK971" s="16"/>
      <c r="BL971" s="16"/>
      <c r="BM971" s="16"/>
      <c r="BN971" s="16"/>
      <c r="BO971" s="16"/>
      <c r="BP971" s="16"/>
      <c r="BQ971" s="16"/>
      <c r="BR971" s="16"/>
      <c r="BS971" s="16"/>
      <c r="BT971" s="16"/>
      <c r="BU971" s="16"/>
      <c r="BV971" s="16"/>
      <c r="BW971" s="16"/>
      <c r="BX971" s="16"/>
      <c r="BY971" s="16"/>
      <c r="BZ971" s="16"/>
      <c r="CA971" s="16"/>
      <c r="CB971" s="16"/>
      <c r="CC971" s="16"/>
      <c r="CD971" s="16"/>
      <c r="CE971" s="16"/>
      <c r="CF971" s="16"/>
      <c r="CG971" s="16"/>
      <c r="CH971" s="16"/>
    </row>
    <row r="972" spans="1:86">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Z972" s="18"/>
      <c r="AA972" s="18"/>
      <c r="AB972" s="18"/>
      <c r="AC972" s="18"/>
      <c r="AD972" s="18"/>
      <c r="AE972" s="18"/>
      <c r="AF972" s="18"/>
      <c r="AG972" s="18"/>
      <c r="AH972" s="18"/>
      <c r="AI972" s="18"/>
      <c r="AJ972" s="18"/>
      <c r="AK972" s="18"/>
      <c r="AL972" s="18"/>
      <c r="AM972" s="16"/>
      <c r="AN972" s="16"/>
      <c r="AO972" s="16"/>
      <c r="AP972" s="16"/>
      <c r="AQ972" s="16"/>
      <c r="AR972" s="16"/>
      <c r="AS972" s="16"/>
      <c r="AT972" s="16"/>
      <c r="AU972" s="16"/>
      <c r="AV972" s="16"/>
      <c r="AW972" s="16"/>
      <c r="AX972" s="16"/>
      <c r="AY972" s="16"/>
      <c r="AZ972" s="16"/>
      <c r="BA972" s="16"/>
      <c r="BB972" s="16"/>
      <c r="BC972" s="16"/>
      <c r="BD972" s="16"/>
      <c r="BE972" s="16"/>
      <c r="BF972" s="16"/>
      <c r="BG972" s="16"/>
      <c r="BH972" s="16"/>
      <c r="BI972" s="16"/>
      <c r="BJ972" s="16"/>
      <c r="BK972" s="16"/>
      <c r="BL972" s="16"/>
      <c r="BM972" s="16"/>
      <c r="BN972" s="16"/>
      <c r="BO972" s="16"/>
      <c r="BP972" s="16"/>
      <c r="BQ972" s="16"/>
      <c r="BR972" s="16"/>
      <c r="BS972" s="16"/>
      <c r="BT972" s="16"/>
      <c r="BU972" s="16"/>
      <c r="BV972" s="16"/>
      <c r="BW972" s="16"/>
      <c r="BX972" s="16"/>
      <c r="BY972" s="16"/>
      <c r="BZ972" s="16"/>
      <c r="CA972" s="16"/>
      <c r="CB972" s="16"/>
      <c r="CC972" s="16"/>
      <c r="CD972" s="16"/>
      <c r="CE972" s="16"/>
      <c r="CF972" s="16"/>
      <c r="CG972" s="16"/>
      <c r="CH972" s="16"/>
    </row>
    <row r="973" spans="1:86">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Z973" s="18"/>
      <c r="AA973" s="18"/>
      <c r="AB973" s="18"/>
      <c r="AC973" s="18"/>
      <c r="AD973" s="18"/>
      <c r="AE973" s="18"/>
      <c r="AF973" s="18"/>
      <c r="AG973" s="18"/>
      <c r="AH973" s="18"/>
      <c r="AI973" s="18"/>
      <c r="AJ973" s="18"/>
      <c r="AK973" s="18"/>
      <c r="AL973" s="18"/>
      <c r="AM973" s="16"/>
      <c r="AN973" s="16"/>
      <c r="AO973" s="16"/>
      <c r="AP973" s="16"/>
      <c r="AQ973" s="16"/>
      <c r="AR973" s="16"/>
      <c r="AS973" s="16"/>
      <c r="AT973" s="16"/>
      <c r="AU973" s="16"/>
      <c r="AV973" s="16"/>
      <c r="AW973" s="16"/>
      <c r="AX973" s="16"/>
      <c r="AY973" s="16"/>
      <c r="AZ973" s="16"/>
      <c r="BA973" s="16"/>
      <c r="BB973" s="16"/>
      <c r="BC973" s="16"/>
      <c r="BD973" s="16"/>
      <c r="BE973" s="16"/>
      <c r="BF973" s="16"/>
      <c r="BG973" s="16"/>
      <c r="BH973" s="16"/>
      <c r="BI973" s="16"/>
      <c r="BJ973" s="16"/>
      <c r="BK973" s="16"/>
      <c r="BL973" s="16"/>
      <c r="BM973" s="16"/>
      <c r="BN973" s="16"/>
      <c r="BO973" s="16"/>
      <c r="BP973" s="16"/>
      <c r="BQ973" s="16"/>
      <c r="BR973" s="16"/>
      <c r="BS973" s="16"/>
      <c r="BT973" s="16"/>
      <c r="BU973" s="16"/>
      <c r="BV973" s="16"/>
      <c r="BW973" s="16"/>
      <c r="BX973" s="16"/>
      <c r="BY973" s="16"/>
      <c r="BZ973" s="16"/>
      <c r="CA973" s="16"/>
      <c r="CB973" s="16"/>
      <c r="CC973" s="16"/>
      <c r="CD973" s="16"/>
      <c r="CE973" s="16"/>
      <c r="CF973" s="16"/>
      <c r="CG973" s="16"/>
      <c r="CH973" s="16"/>
    </row>
    <row r="974" spans="1:86">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Z974" s="18"/>
      <c r="AA974" s="18"/>
      <c r="AB974" s="18"/>
      <c r="AC974" s="18"/>
      <c r="AD974" s="18"/>
      <c r="AE974" s="18"/>
      <c r="AF974" s="18"/>
      <c r="AG974" s="18"/>
      <c r="AH974" s="18"/>
      <c r="AI974" s="18"/>
      <c r="AJ974" s="18"/>
      <c r="AK974" s="18"/>
      <c r="AL974" s="18"/>
      <c r="AM974" s="16"/>
      <c r="AN974" s="16"/>
      <c r="AO974" s="16"/>
      <c r="AP974" s="16"/>
      <c r="AQ974" s="16"/>
      <c r="AR974" s="16"/>
      <c r="AS974" s="16"/>
      <c r="AT974" s="16"/>
      <c r="AU974" s="16"/>
      <c r="AV974" s="16"/>
      <c r="AW974" s="16"/>
      <c r="AX974" s="16"/>
      <c r="AY974" s="16"/>
      <c r="AZ974" s="16"/>
      <c r="BA974" s="16"/>
      <c r="BB974" s="16"/>
      <c r="BC974" s="16"/>
      <c r="BD974" s="16"/>
      <c r="BE974" s="16"/>
      <c r="BF974" s="16"/>
      <c r="BG974" s="16"/>
      <c r="BH974" s="16"/>
      <c r="BI974" s="16"/>
      <c r="BJ974" s="16"/>
      <c r="BK974" s="16"/>
      <c r="BL974" s="16"/>
      <c r="BM974" s="16"/>
      <c r="BN974" s="16"/>
      <c r="BO974" s="16"/>
      <c r="BP974" s="16"/>
      <c r="BQ974" s="16"/>
      <c r="BR974" s="16"/>
      <c r="BS974" s="16"/>
      <c r="BT974" s="16"/>
      <c r="BU974" s="16"/>
      <c r="BV974" s="16"/>
      <c r="BW974" s="16"/>
      <c r="BX974" s="16"/>
      <c r="BY974" s="16"/>
      <c r="BZ974" s="16"/>
      <c r="CA974" s="16"/>
      <c r="CB974" s="16"/>
      <c r="CC974" s="16"/>
      <c r="CD974" s="16"/>
      <c r="CE974" s="16"/>
      <c r="CF974" s="16"/>
      <c r="CG974" s="16"/>
      <c r="CH974" s="16"/>
    </row>
    <row r="975" spans="1:86">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Z975" s="18"/>
      <c r="AA975" s="18"/>
      <c r="AB975" s="18"/>
      <c r="AC975" s="18"/>
      <c r="AD975" s="18"/>
      <c r="AE975" s="18"/>
      <c r="AF975" s="18"/>
      <c r="AG975" s="18"/>
      <c r="AH975" s="18"/>
      <c r="AI975" s="18"/>
      <c r="AJ975" s="18"/>
      <c r="AK975" s="18"/>
      <c r="AL975" s="18"/>
      <c r="AM975" s="16"/>
      <c r="AN975" s="16"/>
      <c r="AO975" s="16"/>
      <c r="AP975" s="16"/>
      <c r="AQ975" s="16"/>
      <c r="AR975" s="16"/>
      <c r="AS975" s="16"/>
      <c r="AT975" s="16"/>
      <c r="AU975" s="16"/>
      <c r="AV975" s="16"/>
      <c r="AW975" s="16"/>
      <c r="AX975" s="16"/>
      <c r="AY975" s="16"/>
      <c r="AZ975" s="16"/>
      <c r="BA975" s="16"/>
      <c r="BB975" s="16"/>
      <c r="BC975" s="16"/>
      <c r="BD975" s="16"/>
      <c r="BE975" s="16"/>
      <c r="BF975" s="16"/>
      <c r="BG975" s="16"/>
      <c r="BH975" s="16"/>
      <c r="BI975" s="16"/>
      <c r="BJ975" s="16"/>
      <c r="BK975" s="16"/>
      <c r="BL975" s="16"/>
      <c r="BM975" s="16"/>
      <c r="BN975" s="16"/>
      <c r="BO975" s="16"/>
      <c r="BP975" s="16"/>
      <c r="BQ975" s="16"/>
      <c r="BR975" s="16"/>
      <c r="BS975" s="16"/>
      <c r="BT975" s="16"/>
      <c r="BU975" s="16"/>
      <c r="BV975" s="16"/>
      <c r="BW975" s="16"/>
      <c r="BX975" s="16"/>
      <c r="BY975" s="16"/>
      <c r="BZ975" s="16"/>
      <c r="CA975" s="16"/>
      <c r="CB975" s="16"/>
      <c r="CC975" s="16"/>
      <c r="CD975" s="16"/>
      <c r="CE975" s="16"/>
      <c r="CF975" s="16"/>
      <c r="CG975" s="16"/>
      <c r="CH975" s="16"/>
    </row>
    <row r="976" spans="1:8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Z976" s="18"/>
      <c r="AA976" s="18"/>
      <c r="AB976" s="18"/>
      <c r="AC976" s="18"/>
      <c r="AD976" s="18"/>
      <c r="AE976" s="18"/>
      <c r="AF976" s="18"/>
      <c r="AG976" s="18"/>
      <c r="AH976" s="18"/>
      <c r="AI976" s="18"/>
      <c r="AJ976" s="18"/>
      <c r="AK976" s="18"/>
      <c r="AL976" s="18"/>
      <c r="AM976" s="16"/>
      <c r="AN976" s="16"/>
      <c r="AO976" s="16"/>
      <c r="AP976" s="16"/>
      <c r="AQ976" s="16"/>
      <c r="AR976" s="16"/>
      <c r="AS976" s="16"/>
      <c r="AT976" s="16"/>
      <c r="AU976" s="16"/>
      <c r="AV976" s="16"/>
      <c r="AW976" s="16"/>
      <c r="AX976" s="16"/>
      <c r="AY976" s="16"/>
      <c r="AZ976" s="16"/>
      <c r="BA976" s="16"/>
      <c r="BB976" s="16"/>
      <c r="BC976" s="16"/>
      <c r="BD976" s="16"/>
      <c r="BE976" s="16"/>
      <c r="BF976" s="16"/>
      <c r="BG976" s="16"/>
      <c r="BH976" s="16"/>
      <c r="BI976" s="16"/>
      <c r="BJ976" s="16"/>
      <c r="BK976" s="16"/>
      <c r="BL976" s="16"/>
      <c r="BM976" s="16"/>
      <c r="BN976" s="16"/>
      <c r="BO976" s="16"/>
      <c r="BP976" s="16"/>
      <c r="BQ976" s="16"/>
      <c r="BR976" s="16"/>
      <c r="BS976" s="16"/>
      <c r="BT976" s="16"/>
      <c r="BU976" s="16"/>
      <c r="BV976" s="16"/>
      <c r="BW976" s="16"/>
      <c r="BX976" s="16"/>
      <c r="BY976" s="16"/>
      <c r="BZ976" s="16"/>
      <c r="CA976" s="16"/>
      <c r="CB976" s="16"/>
      <c r="CC976" s="16"/>
      <c r="CD976" s="16"/>
      <c r="CE976" s="16"/>
      <c r="CF976" s="16"/>
      <c r="CG976" s="16"/>
      <c r="CH976" s="16"/>
    </row>
    <row r="977" spans="1:86">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Z977" s="18"/>
      <c r="AA977" s="18"/>
      <c r="AB977" s="18"/>
      <c r="AC977" s="18"/>
      <c r="AD977" s="18"/>
      <c r="AE977" s="18"/>
      <c r="AF977" s="18"/>
      <c r="AG977" s="18"/>
      <c r="AH977" s="18"/>
      <c r="AI977" s="18"/>
      <c r="AJ977" s="18"/>
      <c r="AK977" s="18"/>
      <c r="AL977" s="18"/>
      <c r="AM977" s="16"/>
      <c r="AN977" s="16"/>
      <c r="AO977" s="16"/>
      <c r="AP977" s="16"/>
      <c r="AQ977" s="16"/>
      <c r="AR977" s="16"/>
      <c r="AS977" s="16"/>
      <c r="AT977" s="16"/>
      <c r="AU977" s="16"/>
      <c r="AV977" s="16"/>
      <c r="AW977" s="16"/>
      <c r="AX977" s="16"/>
      <c r="AY977" s="16"/>
      <c r="AZ977" s="16"/>
      <c r="BA977" s="16"/>
      <c r="BB977" s="16"/>
      <c r="BC977" s="16"/>
      <c r="BD977" s="16"/>
      <c r="BE977" s="16"/>
      <c r="BF977" s="16"/>
      <c r="BG977" s="16"/>
      <c r="BH977" s="16"/>
      <c r="BI977" s="16"/>
      <c r="BJ977" s="16"/>
      <c r="BK977" s="16"/>
      <c r="BL977" s="16"/>
      <c r="BM977" s="16"/>
      <c r="BN977" s="16"/>
      <c r="BO977" s="16"/>
      <c r="BP977" s="16"/>
      <c r="BQ977" s="16"/>
      <c r="BR977" s="16"/>
      <c r="BS977" s="16"/>
      <c r="BT977" s="16"/>
      <c r="BU977" s="16"/>
      <c r="BV977" s="16"/>
      <c r="BW977" s="16"/>
      <c r="BX977" s="16"/>
      <c r="BY977" s="16"/>
      <c r="BZ977" s="16"/>
      <c r="CA977" s="16"/>
      <c r="CB977" s="16"/>
      <c r="CC977" s="16"/>
      <c r="CD977" s="16"/>
      <c r="CE977" s="16"/>
      <c r="CF977" s="16"/>
      <c r="CG977" s="16"/>
      <c r="CH977" s="16"/>
    </row>
    <row r="978" spans="1:86">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Z978" s="18"/>
      <c r="AA978" s="18"/>
      <c r="AB978" s="18"/>
      <c r="AC978" s="18"/>
      <c r="AD978" s="18"/>
      <c r="AE978" s="18"/>
      <c r="AF978" s="18"/>
      <c r="AG978" s="18"/>
      <c r="AH978" s="18"/>
      <c r="AI978" s="18"/>
      <c r="AJ978" s="18"/>
      <c r="AK978" s="18"/>
      <c r="AL978" s="18"/>
      <c r="AM978" s="16"/>
      <c r="AN978" s="16"/>
      <c r="AO978" s="16"/>
      <c r="AP978" s="16"/>
      <c r="AQ978" s="16"/>
      <c r="AR978" s="16"/>
      <c r="AS978" s="16"/>
      <c r="AT978" s="16"/>
      <c r="AU978" s="16"/>
      <c r="AV978" s="16"/>
      <c r="AW978" s="16"/>
      <c r="AX978" s="16"/>
      <c r="AY978" s="16"/>
      <c r="AZ978" s="16"/>
      <c r="BA978" s="16"/>
      <c r="BB978" s="16"/>
      <c r="BC978" s="16"/>
      <c r="BD978" s="16"/>
      <c r="BE978" s="16"/>
      <c r="BF978" s="16"/>
      <c r="BG978" s="16"/>
      <c r="BH978" s="16"/>
      <c r="BI978" s="16"/>
      <c r="BJ978" s="16"/>
      <c r="BK978" s="16"/>
      <c r="BL978" s="16"/>
      <c r="BM978" s="16"/>
      <c r="BN978" s="16"/>
      <c r="BO978" s="16"/>
      <c r="BP978" s="16"/>
      <c r="BQ978" s="16"/>
      <c r="BR978" s="16"/>
      <c r="BS978" s="16"/>
      <c r="BT978" s="16"/>
      <c r="BU978" s="16"/>
      <c r="BV978" s="16"/>
      <c r="BW978" s="16"/>
      <c r="BX978" s="16"/>
      <c r="BY978" s="16"/>
      <c r="BZ978" s="16"/>
      <c r="CA978" s="16"/>
      <c r="CB978" s="16"/>
      <c r="CC978" s="16"/>
      <c r="CD978" s="16"/>
      <c r="CE978" s="16"/>
      <c r="CF978" s="16"/>
      <c r="CG978" s="16"/>
      <c r="CH978" s="16"/>
    </row>
    <row r="979" spans="1:86">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Z979" s="18"/>
      <c r="AA979" s="18"/>
      <c r="AB979" s="18"/>
      <c r="AC979" s="18"/>
      <c r="AD979" s="18"/>
      <c r="AE979" s="18"/>
      <c r="AF979" s="18"/>
      <c r="AG979" s="18"/>
      <c r="AH979" s="18"/>
      <c r="AI979" s="18"/>
      <c r="AJ979" s="18"/>
      <c r="AK979" s="18"/>
      <c r="AL979" s="18"/>
      <c r="AM979" s="16"/>
      <c r="AN979" s="16"/>
      <c r="AO979" s="16"/>
      <c r="AP979" s="16"/>
      <c r="AQ979" s="16"/>
      <c r="AR979" s="16"/>
      <c r="AS979" s="16"/>
      <c r="AT979" s="16"/>
      <c r="AU979" s="16"/>
      <c r="AV979" s="16"/>
      <c r="AW979" s="16"/>
      <c r="AX979" s="16"/>
      <c r="AY979" s="16"/>
      <c r="AZ979" s="16"/>
      <c r="BA979" s="16"/>
      <c r="BB979" s="16"/>
      <c r="BC979" s="16"/>
      <c r="BD979" s="16"/>
      <c r="BE979" s="16"/>
      <c r="BF979" s="16"/>
      <c r="BG979" s="16"/>
      <c r="BH979" s="16"/>
      <c r="BI979" s="16"/>
      <c r="BJ979" s="16"/>
      <c r="BK979" s="16"/>
      <c r="BL979" s="16"/>
      <c r="BM979" s="16"/>
      <c r="BN979" s="16"/>
      <c r="BO979" s="16"/>
      <c r="BP979" s="16"/>
      <c r="BQ979" s="16"/>
      <c r="BR979" s="16"/>
      <c r="BS979" s="16"/>
      <c r="BT979" s="16"/>
      <c r="BU979" s="16"/>
      <c r="BV979" s="16"/>
      <c r="BW979" s="16"/>
      <c r="BX979" s="16"/>
      <c r="BY979" s="16"/>
      <c r="BZ979" s="16"/>
      <c r="CA979" s="16"/>
      <c r="CB979" s="16"/>
      <c r="CC979" s="16"/>
      <c r="CD979" s="16"/>
      <c r="CE979" s="16"/>
      <c r="CF979" s="16"/>
      <c r="CG979" s="16"/>
      <c r="CH979" s="16"/>
    </row>
    <row r="980" spans="1:86">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Z980" s="18"/>
      <c r="AA980" s="18"/>
      <c r="AB980" s="18"/>
      <c r="AC980" s="18"/>
      <c r="AD980" s="18"/>
      <c r="AE980" s="18"/>
      <c r="AF980" s="18"/>
      <c r="AG980" s="18"/>
      <c r="AH980" s="18"/>
      <c r="AI980" s="18"/>
      <c r="AJ980" s="18"/>
      <c r="AK980" s="18"/>
      <c r="AL980" s="18"/>
      <c r="AM980" s="16"/>
      <c r="AN980" s="16"/>
      <c r="AO980" s="16"/>
      <c r="AP980" s="16"/>
      <c r="AQ980" s="16"/>
      <c r="AR980" s="16"/>
      <c r="AS980" s="16"/>
      <c r="AT980" s="16"/>
      <c r="AU980" s="16"/>
      <c r="AV980" s="16"/>
      <c r="AW980" s="16"/>
      <c r="AX980" s="16"/>
      <c r="AY980" s="16"/>
      <c r="AZ980" s="16"/>
      <c r="BA980" s="16"/>
      <c r="BB980" s="16"/>
      <c r="BC980" s="16"/>
      <c r="BD980" s="16"/>
      <c r="BE980" s="16"/>
      <c r="BF980" s="16"/>
      <c r="BG980" s="16"/>
      <c r="BH980" s="16"/>
      <c r="BI980" s="16"/>
      <c r="BJ980" s="16"/>
      <c r="BK980" s="16"/>
      <c r="BL980" s="16"/>
      <c r="BM980" s="16"/>
      <c r="BN980" s="16"/>
      <c r="BO980" s="16"/>
      <c r="BP980" s="16"/>
      <c r="BQ980" s="16"/>
      <c r="BR980" s="16"/>
      <c r="BS980" s="16"/>
      <c r="BT980" s="16"/>
      <c r="BU980" s="16"/>
      <c r="BV980" s="16"/>
      <c r="BW980" s="16"/>
      <c r="BX980" s="16"/>
      <c r="BY980" s="16"/>
      <c r="BZ980" s="16"/>
      <c r="CA980" s="16"/>
      <c r="CB980" s="16"/>
      <c r="CC980" s="16"/>
      <c r="CD980" s="16"/>
      <c r="CE980" s="16"/>
      <c r="CF980" s="16"/>
      <c r="CG980" s="16"/>
      <c r="CH980" s="16"/>
    </row>
    <row r="981" spans="1:86">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Z981" s="18"/>
      <c r="AA981" s="18"/>
      <c r="AB981" s="18"/>
      <c r="AC981" s="18"/>
      <c r="AD981" s="18"/>
      <c r="AE981" s="18"/>
      <c r="AF981" s="18"/>
      <c r="AG981" s="18"/>
      <c r="AH981" s="18"/>
      <c r="AI981" s="18"/>
      <c r="AJ981" s="18"/>
      <c r="AK981" s="18"/>
      <c r="AL981" s="18"/>
      <c r="AM981" s="16"/>
      <c r="AN981" s="16"/>
      <c r="AO981" s="16"/>
      <c r="AP981" s="16"/>
      <c r="AQ981" s="16"/>
      <c r="AR981" s="16"/>
      <c r="AS981" s="16"/>
      <c r="AT981" s="16"/>
      <c r="AU981" s="16"/>
      <c r="AV981" s="16"/>
      <c r="AW981" s="16"/>
      <c r="AX981" s="16"/>
      <c r="AY981" s="16"/>
      <c r="AZ981" s="16"/>
      <c r="BA981" s="16"/>
      <c r="BB981" s="16"/>
      <c r="BC981" s="16"/>
      <c r="BD981" s="16"/>
      <c r="BE981" s="16"/>
      <c r="BF981" s="16"/>
      <c r="BG981" s="16"/>
      <c r="BH981" s="16"/>
      <c r="BI981" s="16"/>
      <c r="BJ981" s="16"/>
      <c r="BK981" s="16"/>
      <c r="BL981" s="16"/>
      <c r="BM981" s="16"/>
      <c r="BN981" s="16"/>
      <c r="BO981" s="16"/>
      <c r="BP981" s="16"/>
      <c r="BQ981" s="16"/>
      <c r="BR981" s="16"/>
      <c r="BS981" s="16"/>
      <c r="BT981" s="16"/>
      <c r="BU981" s="16"/>
      <c r="BV981" s="16"/>
      <c r="BW981" s="16"/>
      <c r="BX981" s="16"/>
      <c r="BY981" s="16"/>
      <c r="BZ981" s="16"/>
      <c r="CA981" s="16"/>
      <c r="CB981" s="16"/>
      <c r="CC981" s="16"/>
      <c r="CD981" s="16"/>
      <c r="CE981" s="16"/>
      <c r="CF981" s="16"/>
      <c r="CG981" s="16"/>
      <c r="CH981" s="16"/>
    </row>
    <row r="982" spans="1:86">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Z982" s="18"/>
      <c r="AA982" s="18"/>
      <c r="AB982" s="18"/>
      <c r="AC982" s="18"/>
      <c r="AD982" s="18"/>
      <c r="AE982" s="18"/>
      <c r="AF982" s="18"/>
      <c r="AG982" s="18"/>
      <c r="AH982" s="18"/>
      <c r="AI982" s="18"/>
      <c r="AJ982" s="18"/>
      <c r="AK982" s="18"/>
      <c r="AL982" s="18"/>
      <c r="AM982" s="16"/>
      <c r="AN982" s="16"/>
      <c r="AO982" s="16"/>
      <c r="AP982" s="16"/>
      <c r="AQ982" s="16"/>
      <c r="AR982" s="16"/>
      <c r="AS982" s="16"/>
      <c r="AT982" s="16"/>
      <c r="AU982" s="16"/>
      <c r="AV982" s="16"/>
      <c r="AW982" s="16"/>
      <c r="AX982" s="16"/>
      <c r="AY982" s="16"/>
      <c r="AZ982" s="16"/>
      <c r="BA982" s="16"/>
      <c r="BB982" s="16"/>
      <c r="BC982" s="16"/>
      <c r="BD982" s="16"/>
      <c r="BE982" s="16"/>
      <c r="BF982" s="16"/>
      <c r="BG982" s="16"/>
      <c r="BH982" s="16"/>
      <c r="BI982" s="16"/>
      <c r="BJ982" s="16"/>
      <c r="BK982" s="16"/>
      <c r="BL982" s="16"/>
      <c r="BM982" s="16"/>
      <c r="BN982" s="16"/>
      <c r="BO982" s="16"/>
      <c r="BP982" s="16"/>
      <c r="BQ982" s="16"/>
      <c r="BR982" s="16"/>
      <c r="BS982" s="16"/>
      <c r="BT982" s="16"/>
      <c r="BU982" s="16"/>
      <c r="BV982" s="16"/>
      <c r="BW982" s="16"/>
      <c r="BX982" s="16"/>
      <c r="BY982" s="16"/>
      <c r="BZ982" s="16"/>
      <c r="CA982" s="16"/>
      <c r="CB982" s="16"/>
      <c r="CC982" s="16"/>
      <c r="CD982" s="16"/>
      <c r="CE982" s="16"/>
      <c r="CF982" s="16"/>
      <c r="CG982" s="16"/>
      <c r="CH982" s="16"/>
    </row>
    <row r="983" spans="1:86">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Z983" s="18"/>
      <c r="AA983" s="18"/>
      <c r="AB983" s="18"/>
      <c r="AC983" s="18"/>
      <c r="AD983" s="18"/>
      <c r="AE983" s="18"/>
      <c r="AF983" s="18"/>
      <c r="AG983" s="18"/>
      <c r="AH983" s="18"/>
      <c r="AI983" s="18"/>
      <c r="AJ983" s="18"/>
      <c r="AK983" s="18"/>
      <c r="AL983" s="18"/>
      <c r="AM983" s="16"/>
      <c r="AN983" s="16"/>
      <c r="AO983" s="16"/>
      <c r="AP983" s="16"/>
      <c r="AQ983" s="16"/>
      <c r="AR983" s="16"/>
      <c r="AS983" s="16"/>
      <c r="AT983" s="16"/>
      <c r="AU983" s="16"/>
      <c r="AV983" s="16"/>
      <c r="AW983" s="16"/>
      <c r="AX983" s="16"/>
      <c r="AY983" s="16"/>
      <c r="AZ983" s="16"/>
      <c r="BA983" s="16"/>
      <c r="BB983" s="16"/>
      <c r="BC983" s="16"/>
      <c r="BD983" s="16"/>
      <c r="BE983" s="16"/>
      <c r="BF983" s="16"/>
      <c r="BG983" s="16"/>
      <c r="BH983" s="16"/>
      <c r="BI983" s="16"/>
      <c r="BJ983" s="16"/>
      <c r="BK983" s="16"/>
      <c r="BL983" s="16"/>
      <c r="BM983" s="16"/>
      <c r="BN983" s="16"/>
      <c r="BO983" s="16"/>
      <c r="BP983" s="16"/>
      <c r="BQ983" s="16"/>
      <c r="BR983" s="16"/>
      <c r="BS983" s="16"/>
      <c r="BT983" s="16"/>
      <c r="BU983" s="16"/>
      <c r="BV983" s="16"/>
      <c r="BW983" s="16"/>
      <c r="BX983" s="16"/>
      <c r="BY983" s="16"/>
      <c r="BZ983" s="16"/>
      <c r="CA983" s="16"/>
      <c r="CB983" s="16"/>
      <c r="CC983" s="16"/>
      <c r="CD983" s="16"/>
      <c r="CE983" s="16"/>
      <c r="CF983" s="16"/>
      <c r="CG983" s="16"/>
      <c r="CH983" s="16"/>
    </row>
    <row r="984" spans="1:86">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Z984" s="18"/>
      <c r="AA984" s="18"/>
      <c r="AB984" s="18"/>
      <c r="AC984" s="18"/>
      <c r="AD984" s="18"/>
      <c r="AE984" s="18"/>
      <c r="AF984" s="18"/>
      <c r="AG984" s="18"/>
      <c r="AH984" s="18"/>
      <c r="AI984" s="18"/>
      <c r="AJ984" s="18"/>
      <c r="AK984" s="18"/>
      <c r="AL984" s="18"/>
      <c r="AM984" s="16"/>
      <c r="AN984" s="16"/>
      <c r="AO984" s="16"/>
      <c r="AP984" s="16"/>
      <c r="AQ984" s="16"/>
      <c r="AR984" s="16"/>
      <c r="AS984" s="16"/>
      <c r="AT984" s="16"/>
      <c r="AU984" s="16"/>
      <c r="AV984" s="16"/>
      <c r="AW984" s="16"/>
      <c r="AX984" s="16"/>
      <c r="AY984" s="16"/>
      <c r="AZ984" s="16"/>
      <c r="BA984" s="16"/>
      <c r="BB984" s="16"/>
      <c r="BC984" s="16"/>
      <c r="BD984" s="16"/>
      <c r="BE984" s="16"/>
      <c r="BF984" s="16"/>
      <c r="BG984" s="16"/>
      <c r="BH984" s="16"/>
      <c r="BI984" s="16"/>
      <c r="BJ984" s="16"/>
      <c r="BK984" s="16"/>
      <c r="BL984" s="16"/>
      <c r="BM984" s="16"/>
      <c r="BN984" s="16"/>
      <c r="BO984" s="16"/>
      <c r="BP984" s="16"/>
      <c r="BQ984" s="16"/>
      <c r="BR984" s="16"/>
      <c r="BS984" s="16"/>
      <c r="BT984" s="16"/>
      <c r="BU984" s="16"/>
      <c r="BV984" s="16"/>
      <c r="BW984" s="16"/>
      <c r="BX984" s="16"/>
      <c r="BY984" s="16"/>
      <c r="BZ984" s="16"/>
      <c r="CA984" s="16"/>
      <c r="CB984" s="16"/>
      <c r="CC984" s="16"/>
      <c r="CD984" s="16"/>
      <c r="CE984" s="16"/>
      <c r="CF984" s="16"/>
      <c r="CG984" s="16"/>
      <c r="CH984" s="16"/>
    </row>
    <row r="985" spans="1:86">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Z985" s="18"/>
      <c r="AA985" s="18"/>
      <c r="AB985" s="18"/>
      <c r="AC985" s="18"/>
      <c r="AD985" s="18"/>
      <c r="AE985" s="18"/>
      <c r="AF985" s="18"/>
      <c r="AG985" s="18"/>
      <c r="AH985" s="18"/>
      <c r="AI985" s="18"/>
      <c r="AJ985" s="18"/>
      <c r="AK985" s="18"/>
      <c r="AL985" s="18"/>
      <c r="AM985" s="16"/>
      <c r="AN985" s="16"/>
      <c r="AO985" s="16"/>
      <c r="AP985" s="16"/>
      <c r="AQ985" s="16"/>
      <c r="AR985" s="16"/>
      <c r="AS985" s="16"/>
      <c r="AT985" s="16"/>
      <c r="AU985" s="16"/>
      <c r="AV985" s="16"/>
      <c r="AW985" s="16"/>
      <c r="AX985" s="16"/>
      <c r="AY985" s="16"/>
      <c r="AZ985" s="16"/>
      <c r="BA985" s="16"/>
      <c r="BB985" s="16"/>
      <c r="BC985" s="16"/>
      <c r="BD985" s="16"/>
      <c r="BE985" s="16"/>
      <c r="BF985" s="16"/>
      <c r="BG985" s="16"/>
      <c r="BH985" s="16"/>
      <c r="BI985" s="16"/>
      <c r="BJ985" s="16"/>
      <c r="BK985" s="16"/>
      <c r="BL985" s="16"/>
      <c r="BM985" s="16"/>
      <c r="BN985" s="16"/>
      <c r="BO985" s="16"/>
      <c r="BP985" s="16"/>
      <c r="BQ985" s="16"/>
      <c r="BR985" s="16"/>
      <c r="BS985" s="16"/>
      <c r="BT985" s="16"/>
      <c r="BU985" s="16"/>
      <c r="BV985" s="16"/>
      <c r="BW985" s="16"/>
      <c r="BX985" s="16"/>
      <c r="BY985" s="16"/>
      <c r="BZ985" s="16"/>
      <c r="CA985" s="16"/>
      <c r="CB985" s="16"/>
      <c r="CC985" s="16"/>
      <c r="CD985" s="16"/>
      <c r="CE985" s="16"/>
      <c r="CF985" s="16"/>
      <c r="CG985" s="16"/>
      <c r="CH985" s="16"/>
    </row>
    <row r="986" spans="1: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Z986" s="18"/>
      <c r="AA986" s="18"/>
      <c r="AB986" s="18"/>
      <c r="AC986" s="18"/>
      <c r="AD986" s="18"/>
      <c r="AE986" s="18"/>
      <c r="AF986" s="18"/>
      <c r="AG986" s="18"/>
      <c r="AH986" s="18"/>
      <c r="AI986" s="18"/>
      <c r="AJ986" s="18"/>
      <c r="AK986" s="18"/>
      <c r="AL986" s="18"/>
      <c r="AM986" s="16"/>
      <c r="AN986" s="16"/>
      <c r="AO986" s="16"/>
      <c r="AP986" s="16"/>
      <c r="AQ986" s="16"/>
      <c r="AR986" s="16"/>
      <c r="AS986" s="16"/>
      <c r="AT986" s="16"/>
      <c r="AU986" s="16"/>
      <c r="AV986" s="16"/>
      <c r="AW986" s="16"/>
      <c r="AX986" s="16"/>
      <c r="AY986" s="16"/>
      <c r="AZ986" s="16"/>
      <c r="BA986" s="16"/>
      <c r="BB986" s="16"/>
      <c r="BC986" s="16"/>
      <c r="BD986" s="16"/>
      <c r="BE986" s="16"/>
      <c r="BF986" s="16"/>
      <c r="BG986" s="16"/>
      <c r="BH986" s="16"/>
      <c r="BI986" s="16"/>
      <c r="BJ986" s="16"/>
      <c r="BK986" s="16"/>
      <c r="BL986" s="16"/>
      <c r="BM986" s="16"/>
      <c r="BN986" s="16"/>
      <c r="BO986" s="16"/>
      <c r="BP986" s="16"/>
      <c r="BQ986" s="16"/>
      <c r="BR986" s="16"/>
      <c r="BS986" s="16"/>
      <c r="BT986" s="16"/>
      <c r="BU986" s="16"/>
      <c r="BV986" s="16"/>
      <c r="BW986" s="16"/>
      <c r="BX986" s="16"/>
      <c r="BY986" s="16"/>
      <c r="BZ986" s="16"/>
      <c r="CA986" s="16"/>
      <c r="CB986" s="16"/>
      <c r="CC986" s="16"/>
      <c r="CD986" s="16"/>
      <c r="CE986" s="16"/>
      <c r="CF986" s="16"/>
      <c r="CG986" s="16"/>
      <c r="CH986" s="16"/>
    </row>
    <row r="987" spans="1:86">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Z987" s="18"/>
      <c r="AA987" s="18"/>
      <c r="AB987" s="18"/>
      <c r="AC987" s="18"/>
      <c r="AD987" s="18"/>
      <c r="AE987" s="18"/>
      <c r="AF987" s="18"/>
      <c r="AG987" s="18"/>
      <c r="AH987" s="18"/>
      <c r="AI987" s="18"/>
      <c r="AJ987" s="18"/>
      <c r="AK987" s="18"/>
      <c r="AL987" s="18"/>
      <c r="AM987" s="16"/>
      <c r="AN987" s="16"/>
      <c r="AO987" s="16"/>
      <c r="AP987" s="16"/>
      <c r="AQ987" s="16"/>
      <c r="AR987" s="16"/>
      <c r="AS987" s="16"/>
      <c r="AT987" s="16"/>
      <c r="AU987" s="16"/>
      <c r="AV987" s="16"/>
      <c r="AW987" s="16"/>
      <c r="AX987" s="16"/>
      <c r="AY987" s="16"/>
      <c r="AZ987" s="16"/>
      <c r="BA987" s="16"/>
      <c r="BB987" s="16"/>
      <c r="BC987" s="16"/>
      <c r="BD987" s="16"/>
      <c r="BE987" s="16"/>
      <c r="BF987" s="16"/>
      <c r="BG987" s="16"/>
      <c r="BH987" s="16"/>
      <c r="BI987" s="16"/>
      <c r="BJ987" s="16"/>
      <c r="BK987" s="16"/>
      <c r="BL987" s="16"/>
      <c r="BM987" s="16"/>
      <c r="BN987" s="16"/>
      <c r="BO987" s="16"/>
      <c r="BP987" s="16"/>
      <c r="BQ987" s="16"/>
      <c r="BR987" s="16"/>
      <c r="BS987" s="16"/>
      <c r="BT987" s="16"/>
      <c r="BU987" s="16"/>
      <c r="BV987" s="16"/>
      <c r="BW987" s="16"/>
      <c r="BX987" s="16"/>
      <c r="BY987" s="16"/>
      <c r="BZ987" s="16"/>
      <c r="CA987" s="16"/>
      <c r="CB987" s="16"/>
      <c r="CC987" s="16"/>
      <c r="CD987" s="16"/>
      <c r="CE987" s="16"/>
      <c r="CF987" s="16"/>
      <c r="CG987" s="16"/>
      <c r="CH987" s="16"/>
    </row>
    <row r="988" spans="1:86">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Z988" s="18"/>
      <c r="AA988" s="18"/>
      <c r="AB988" s="18"/>
      <c r="AC988" s="18"/>
      <c r="AD988" s="18"/>
      <c r="AE988" s="18"/>
      <c r="AF988" s="18"/>
      <c r="AG988" s="18"/>
      <c r="AH988" s="18"/>
      <c r="AI988" s="18"/>
      <c r="AJ988" s="18"/>
      <c r="AK988" s="18"/>
      <c r="AL988" s="18"/>
      <c r="AM988" s="16"/>
      <c r="AN988" s="16"/>
      <c r="AO988" s="16"/>
      <c r="AP988" s="16"/>
      <c r="AQ988" s="16"/>
      <c r="AR988" s="16"/>
      <c r="AS988" s="16"/>
      <c r="AT988" s="16"/>
      <c r="AU988" s="16"/>
      <c r="AV988" s="16"/>
      <c r="AW988" s="16"/>
      <c r="AX988" s="16"/>
      <c r="AY988" s="16"/>
      <c r="AZ988" s="16"/>
      <c r="BA988" s="16"/>
      <c r="BB988" s="16"/>
      <c r="BC988" s="16"/>
      <c r="BD988" s="16"/>
      <c r="BE988" s="16"/>
      <c r="BF988" s="16"/>
      <c r="BG988" s="16"/>
      <c r="BH988" s="16"/>
      <c r="BI988" s="16"/>
      <c r="BJ988" s="16"/>
      <c r="BK988" s="16"/>
      <c r="BL988" s="16"/>
      <c r="BM988" s="16"/>
      <c r="BN988" s="16"/>
      <c r="BO988" s="16"/>
      <c r="BP988" s="16"/>
      <c r="BQ988" s="16"/>
      <c r="BR988" s="16"/>
      <c r="BS988" s="16"/>
      <c r="BT988" s="16"/>
      <c r="BU988" s="16"/>
      <c r="BV988" s="16"/>
      <c r="BW988" s="16"/>
      <c r="BX988" s="16"/>
      <c r="BY988" s="16"/>
      <c r="BZ988" s="16"/>
      <c r="CA988" s="16"/>
      <c r="CB988" s="16"/>
      <c r="CC988" s="16"/>
      <c r="CD988" s="16"/>
      <c r="CE988" s="16"/>
      <c r="CF988" s="16"/>
      <c r="CG988" s="16"/>
      <c r="CH988" s="16"/>
    </row>
    <row r="989" spans="1:86">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Z989" s="18"/>
      <c r="AA989" s="18"/>
      <c r="AB989" s="18"/>
      <c r="AC989" s="18"/>
      <c r="AD989" s="18"/>
      <c r="AE989" s="18"/>
      <c r="AF989" s="18"/>
      <c r="AG989" s="18"/>
      <c r="AH989" s="18"/>
      <c r="AI989" s="18"/>
      <c r="AJ989" s="18"/>
      <c r="AK989" s="18"/>
      <c r="AL989" s="18"/>
      <c r="AM989" s="16"/>
      <c r="AN989" s="16"/>
      <c r="AO989" s="16"/>
      <c r="AP989" s="16"/>
      <c r="AQ989" s="16"/>
      <c r="AR989" s="16"/>
      <c r="AS989" s="16"/>
      <c r="AT989" s="16"/>
      <c r="AU989" s="16"/>
      <c r="AV989" s="16"/>
      <c r="AW989" s="16"/>
      <c r="AX989" s="16"/>
      <c r="AY989" s="16"/>
      <c r="AZ989" s="16"/>
      <c r="BA989" s="16"/>
      <c r="BB989" s="16"/>
      <c r="BC989" s="16"/>
      <c r="BD989" s="16"/>
      <c r="BE989" s="16"/>
      <c r="BF989" s="16"/>
      <c r="BG989" s="16"/>
      <c r="BH989" s="16"/>
      <c r="BI989" s="16"/>
      <c r="BJ989" s="16"/>
      <c r="BK989" s="16"/>
      <c r="BL989" s="16"/>
      <c r="BM989" s="16"/>
      <c r="BN989" s="16"/>
      <c r="BO989" s="16"/>
      <c r="BP989" s="16"/>
      <c r="BQ989" s="16"/>
      <c r="BR989" s="16"/>
      <c r="BS989" s="16"/>
      <c r="BT989" s="16"/>
      <c r="BU989" s="16"/>
      <c r="BV989" s="16"/>
      <c r="BW989" s="16"/>
      <c r="BX989" s="16"/>
      <c r="BY989" s="16"/>
      <c r="BZ989" s="16"/>
      <c r="CA989" s="16"/>
      <c r="CB989" s="16"/>
      <c r="CC989" s="16"/>
      <c r="CD989" s="16"/>
      <c r="CE989" s="16"/>
      <c r="CF989" s="16"/>
      <c r="CG989" s="16"/>
      <c r="CH989" s="16"/>
    </row>
    <row r="990" spans="1:86">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Z990" s="18"/>
      <c r="AA990" s="18"/>
      <c r="AB990" s="18"/>
      <c r="AC990" s="18"/>
      <c r="AD990" s="18"/>
      <c r="AE990" s="18"/>
      <c r="AF990" s="18"/>
      <c r="AG990" s="18"/>
      <c r="AH990" s="18"/>
      <c r="AI990" s="18"/>
      <c r="AJ990" s="18"/>
      <c r="AK990" s="18"/>
      <c r="AL990" s="18"/>
      <c r="AM990" s="16"/>
      <c r="AN990" s="16"/>
      <c r="AO990" s="16"/>
      <c r="AP990" s="16"/>
      <c r="AQ990" s="16"/>
      <c r="AR990" s="16"/>
      <c r="AS990" s="16"/>
      <c r="AT990" s="16"/>
      <c r="AU990" s="16"/>
      <c r="AV990" s="16"/>
      <c r="AW990" s="16"/>
      <c r="AX990" s="16"/>
      <c r="AY990" s="16"/>
      <c r="AZ990" s="16"/>
      <c r="BA990" s="16"/>
      <c r="BB990" s="16"/>
      <c r="BC990" s="16"/>
      <c r="BD990" s="16"/>
      <c r="BE990" s="16"/>
      <c r="BF990" s="16"/>
      <c r="BG990" s="16"/>
      <c r="BH990" s="16"/>
      <c r="BI990" s="16"/>
      <c r="BJ990" s="16"/>
      <c r="BK990" s="16"/>
      <c r="BL990" s="16"/>
      <c r="BM990" s="16"/>
      <c r="BN990" s="16"/>
      <c r="BO990" s="16"/>
      <c r="BP990" s="16"/>
      <c r="BQ990" s="16"/>
      <c r="BR990" s="16"/>
      <c r="BS990" s="16"/>
      <c r="BT990" s="16"/>
      <c r="BU990" s="16"/>
      <c r="BV990" s="16"/>
      <c r="BW990" s="16"/>
      <c r="BX990" s="16"/>
      <c r="BY990" s="16"/>
      <c r="BZ990" s="16"/>
      <c r="CA990" s="16"/>
      <c r="CB990" s="16"/>
      <c r="CC990" s="16"/>
      <c r="CD990" s="16"/>
      <c r="CE990" s="16"/>
      <c r="CF990" s="16"/>
      <c r="CG990" s="16"/>
      <c r="CH990" s="16"/>
    </row>
    <row r="991" spans="1:86">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Z991" s="18"/>
      <c r="AA991" s="18"/>
      <c r="AB991" s="18"/>
      <c r="AC991" s="18"/>
      <c r="AD991" s="18"/>
      <c r="AE991" s="18"/>
      <c r="AF991" s="18"/>
      <c r="AG991" s="18"/>
      <c r="AH991" s="18"/>
      <c r="AI991" s="18"/>
      <c r="AJ991" s="18"/>
      <c r="AK991" s="18"/>
      <c r="AL991" s="18"/>
      <c r="AM991" s="16"/>
      <c r="AN991" s="16"/>
      <c r="AO991" s="16"/>
      <c r="AP991" s="16"/>
      <c r="AQ991" s="16"/>
      <c r="AR991" s="16"/>
      <c r="AS991" s="16"/>
      <c r="AT991" s="16"/>
      <c r="AU991" s="16"/>
      <c r="AV991" s="16"/>
      <c r="AW991" s="16"/>
      <c r="AX991" s="16"/>
      <c r="AY991" s="16"/>
      <c r="AZ991" s="16"/>
      <c r="BA991" s="16"/>
      <c r="BB991" s="16"/>
      <c r="BC991" s="16"/>
      <c r="BD991" s="16"/>
      <c r="BE991" s="16"/>
      <c r="BF991" s="16"/>
      <c r="BG991" s="16"/>
      <c r="BH991" s="16"/>
      <c r="BI991" s="16"/>
      <c r="BJ991" s="16"/>
      <c r="BK991" s="16"/>
      <c r="BL991" s="16"/>
      <c r="BM991" s="16"/>
      <c r="BN991" s="16"/>
      <c r="BO991" s="16"/>
      <c r="BP991" s="16"/>
      <c r="BQ991" s="16"/>
      <c r="BR991" s="16"/>
      <c r="BS991" s="16"/>
      <c r="BT991" s="16"/>
      <c r="BU991" s="16"/>
      <c r="BV991" s="16"/>
      <c r="BW991" s="16"/>
      <c r="BX991" s="16"/>
      <c r="BY991" s="16"/>
      <c r="BZ991" s="16"/>
      <c r="CA991" s="16"/>
      <c r="CB991" s="16"/>
      <c r="CC991" s="16"/>
      <c r="CD991" s="16"/>
      <c r="CE991" s="16"/>
      <c r="CF991" s="16"/>
      <c r="CG991" s="16"/>
      <c r="CH991" s="16"/>
    </row>
    <row r="992" spans="1:86">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Z992" s="18"/>
      <c r="AA992" s="18"/>
      <c r="AB992" s="18"/>
      <c r="AC992" s="18"/>
      <c r="AD992" s="18"/>
      <c r="AE992" s="18"/>
      <c r="AF992" s="18"/>
      <c r="AG992" s="18"/>
      <c r="AH992" s="18"/>
      <c r="AI992" s="18"/>
      <c r="AJ992" s="18"/>
      <c r="AK992" s="18"/>
      <c r="AL992" s="18"/>
      <c r="AM992" s="16"/>
      <c r="AN992" s="16"/>
      <c r="AO992" s="16"/>
      <c r="AP992" s="16"/>
      <c r="AQ992" s="16"/>
      <c r="AR992" s="16"/>
      <c r="AS992" s="16"/>
      <c r="AT992" s="16"/>
      <c r="AU992" s="16"/>
      <c r="AV992" s="16"/>
      <c r="AW992" s="16"/>
      <c r="AX992" s="16"/>
      <c r="AY992" s="16"/>
      <c r="AZ992" s="16"/>
      <c r="BA992" s="16"/>
      <c r="BB992" s="16"/>
      <c r="BC992" s="16"/>
      <c r="BD992" s="16"/>
      <c r="BE992" s="16"/>
      <c r="BF992" s="16"/>
      <c r="BG992" s="16"/>
      <c r="BH992" s="16"/>
      <c r="BI992" s="16"/>
      <c r="BJ992" s="16"/>
      <c r="BK992" s="16"/>
      <c r="BL992" s="16"/>
      <c r="BM992" s="16"/>
      <c r="BN992" s="16"/>
      <c r="BO992" s="16"/>
      <c r="BP992" s="16"/>
      <c r="BQ992" s="16"/>
      <c r="BR992" s="16"/>
      <c r="BS992" s="16"/>
      <c r="BT992" s="16"/>
      <c r="BU992" s="16"/>
      <c r="BV992" s="16"/>
      <c r="BW992" s="16"/>
      <c r="BX992" s="16"/>
      <c r="BY992" s="16"/>
      <c r="BZ992" s="16"/>
      <c r="CA992" s="16"/>
      <c r="CB992" s="16"/>
      <c r="CC992" s="16"/>
      <c r="CD992" s="16"/>
      <c r="CE992" s="16"/>
      <c r="CF992" s="16"/>
      <c r="CG992" s="16"/>
      <c r="CH992" s="16"/>
    </row>
    <row r="993" spans="1:86">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Z993" s="18"/>
      <c r="AA993" s="18"/>
      <c r="AB993" s="18"/>
      <c r="AC993" s="18"/>
      <c r="AD993" s="18"/>
      <c r="AE993" s="18"/>
      <c r="AF993" s="18"/>
      <c r="AG993" s="18"/>
      <c r="AH993" s="18"/>
      <c r="AI993" s="18"/>
      <c r="AJ993" s="18"/>
      <c r="AK993" s="18"/>
      <c r="AL993" s="18"/>
      <c r="AM993" s="16"/>
      <c r="AN993" s="16"/>
      <c r="AO993" s="16"/>
      <c r="AP993" s="16"/>
      <c r="AQ993" s="16"/>
      <c r="AR993" s="16"/>
      <c r="AS993" s="16"/>
      <c r="AT993" s="16"/>
      <c r="AU993" s="16"/>
      <c r="AV993" s="16"/>
      <c r="AW993" s="16"/>
      <c r="AX993" s="16"/>
      <c r="AY993" s="16"/>
      <c r="AZ993" s="16"/>
      <c r="BA993" s="16"/>
      <c r="BB993" s="16"/>
      <c r="BC993" s="16"/>
      <c r="BD993" s="16"/>
      <c r="BE993" s="16"/>
      <c r="BF993" s="16"/>
      <c r="BG993" s="16"/>
      <c r="BH993" s="16"/>
      <c r="BI993" s="16"/>
      <c r="BJ993" s="16"/>
      <c r="BK993" s="16"/>
      <c r="BL993" s="16"/>
      <c r="BM993" s="16"/>
      <c r="BN993" s="16"/>
      <c r="BO993" s="16"/>
      <c r="BP993" s="16"/>
      <c r="BQ993" s="16"/>
      <c r="BR993" s="16"/>
      <c r="BS993" s="16"/>
      <c r="BT993" s="16"/>
      <c r="BU993" s="16"/>
      <c r="BV993" s="16"/>
      <c r="BW993" s="16"/>
      <c r="BX993" s="16"/>
      <c r="BY993" s="16"/>
      <c r="BZ993" s="16"/>
      <c r="CA993" s="16"/>
      <c r="CB993" s="16"/>
      <c r="CC993" s="16"/>
      <c r="CD993" s="16"/>
      <c r="CE993" s="16"/>
      <c r="CF993" s="16"/>
      <c r="CG993" s="16"/>
      <c r="CH993" s="16"/>
    </row>
    <row r="994" spans="1:86">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Z994" s="18"/>
      <c r="AA994" s="18"/>
      <c r="AB994" s="18"/>
      <c r="AC994" s="18"/>
      <c r="AD994" s="18"/>
      <c r="AE994" s="18"/>
      <c r="AF994" s="18"/>
      <c r="AG994" s="18"/>
      <c r="AH994" s="18"/>
      <c r="AI994" s="18"/>
      <c r="AJ994" s="18"/>
      <c r="AK994" s="18"/>
      <c r="AL994" s="18"/>
      <c r="AM994" s="16"/>
      <c r="AN994" s="16"/>
      <c r="AO994" s="16"/>
      <c r="AP994" s="16"/>
      <c r="AQ994" s="16"/>
      <c r="AR994" s="16"/>
      <c r="AS994" s="16"/>
      <c r="AT994" s="16"/>
      <c r="AU994" s="16"/>
      <c r="AV994" s="16"/>
      <c r="AW994" s="16"/>
      <c r="AX994" s="16"/>
      <c r="AY994" s="16"/>
      <c r="AZ994" s="16"/>
      <c r="BA994" s="16"/>
      <c r="BB994" s="16"/>
      <c r="BC994" s="16"/>
      <c r="BD994" s="16"/>
      <c r="BE994" s="16"/>
      <c r="BF994" s="16"/>
      <c r="BG994" s="16"/>
      <c r="BH994" s="16"/>
      <c r="BI994" s="16"/>
      <c r="BJ994" s="16"/>
      <c r="BK994" s="16"/>
      <c r="BL994" s="16"/>
      <c r="BM994" s="16"/>
      <c r="BN994" s="16"/>
      <c r="BO994" s="16"/>
      <c r="BP994" s="16"/>
      <c r="BQ994" s="16"/>
      <c r="BR994" s="16"/>
      <c r="BS994" s="16"/>
      <c r="BT994" s="16"/>
      <c r="BU994" s="16"/>
      <c r="BV994" s="16"/>
      <c r="BW994" s="16"/>
      <c r="BX994" s="16"/>
      <c r="BY994" s="16"/>
      <c r="BZ994" s="16"/>
      <c r="CA994" s="16"/>
      <c r="CB994" s="16"/>
      <c r="CC994" s="16"/>
      <c r="CD994" s="16"/>
      <c r="CE994" s="16"/>
      <c r="CF994" s="16"/>
      <c r="CG994" s="16"/>
      <c r="CH994" s="16"/>
    </row>
    <row r="995" spans="1:86">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Z995" s="18"/>
      <c r="AA995" s="18"/>
      <c r="AB995" s="18"/>
      <c r="AC995" s="18"/>
      <c r="AD995" s="18"/>
      <c r="AE995" s="18"/>
      <c r="AF995" s="18"/>
      <c r="AG995" s="18"/>
      <c r="AH995" s="18"/>
      <c r="AI995" s="18"/>
      <c r="AJ995" s="18"/>
      <c r="AK995" s="18"/>
      <c r="AL995" s="18"/>
      <c r="AM995" s="16"/>
      <c r="AN995" s="16"/>
      <c r="AO995" s="16"/>
      <c r="AP995" s="16"/>
      <c r="AQ995" s="16"/>
      <c r="AR995" s="16"/>
      <c r="AS995" s="16"/>
      <c r="AT995" s="16"/>
      <c r="AU995" s="16"/>
      <c r="AV995" s="16"/>
      <c r="AW995" s="16"/>
      <c r="AX995" s="16"/>
      <c r="AY995" s="16"/>
      <c r="AZ995" s="16"/>
      <c r="BA995" s="16"/>
      <c r="BB995" s="16"/>
      <c r="BC995" s="16"/>
      <c r="BD995" s="16"/>
      <c r="BE995" s="16"/>
      <c r="BF995" s="16"/>
      <c r="BG995" s="16"/>
      <c r="BH995" s="16"/>
      <c r="BI995" s="16"/>
      <c r="BJ995" s="16"/>
      <c r="BK995" s="16"/>
      <c r="BL995" s="16"/>
      <c r="BM995" s="16"/>
      <c r="BN995" s="16"/>
      <c r="BO995" s="16"/>
      <c r="BP995" s="16"/>
      <c r="BQ995" s="16"/>
      <c r="BR995" s="16"/>
      <c r="BS995" s="16"/>
      <c r="BT995" s="16"/>
      <c r="BU995" s="16"/>
      <c r="BV995" s="16"/>
      <c r="BW995" s="16"/>
      <c r="BX995" s="16"/>
      <c r="BY995" s="16"/>
      <c r="BZ995" s="16"/>
      <c r="CA995" s="16"/>
      <c r="CB995" s="16"/>
      <c r="CC995" s="16"/>
      <c r="CD995" s="16"/>
      <c r="CE995" s="16"/>
      <c r="CF995" s="16"/>
      <c r="CG995" s="16"/>
      <c r="CH995" s="16"/>
    </row>
    <row r="996" spans="1:8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Z996" s="18"/>
      <c r="AA996" s="18"/>
      <c r="AB996" s="18"/>
      <c r="AC996" s="18"/>
      <c r="AD996" s="18"/>
      <c r="AE996" s="18"/>
      <c r="AF996" s="18"/>
      <c r="AG996" s="18"/>
      <c r="AH996" s="18"/>
      <c r="AI996" s="18"/>
      <c r="AJ996" s="18"/>
      <c r="AK996" s="18"/>
      <c r="AL996" s="18"/>
      <c r="AM996" s="16"/>
      <c r="AN996" s="16"/>
      <c r="AO996" s="16"/>
      <c r="AP996" s="16"/>
      <c r="AQ996" s="16"/>
      <c r="AR996" s="16"/>
      <c r="AS996" s="16"/>
      <c r="AT996" s="16"/>
      <c r="AU996" s="16"/>
      <c r="AV996" s="16"/>
      <c r="AW996" s="16"/>
      <c r="AX996" s="16"/>
      <c r="AY996" s="16"/>
      <c r="AZ996" s="16"/>
      <c r="BA996" s="16"/>
      <c r="BB996" s="16"/>
      <c r="BC996" s="16"/>
      <c r="BD996" s="16"/>
      <c r="BE996" s="16"/>
      <c r="BF996" s="16"/>
      <c r="BG996" s="16"/>
      <c r="BH996" s="16"/>
      <c r="BI996" s="16"/>
      <c r="BJ996" s="16"/>
      <c r="BK996" s="16"/>
      <c r="BL996" s="16"/>
      <c r="BM996" s="16"/>
      <c r="BN996" s="16"/>
      <c r="BO996" s="16"/>
      <c r="BP996" s="16"/>
      <c r="BQ996" s="16"/>
      <c r="BR996" s="16"/>
      <c r="BS996" s="16"/>
      <c r="BT996" s="16"/>
      <c r="BU996" s="16"/>
      <c r="BV996" s="16"/>
      <c r="BW996" s="16"/>
      <c r="BX996" s="16"/>
      <c r="BY996" s="16"/>
      <c r="BZ996" s="16"/>
      <c r="CA996" s="16"/>
      <c r="CB996" s="16"/>
      <c r="CC996" s="16"/>
      <c r="CD996" s="16"/>
      <c r="CE996" s="16"/>
      <c r="CF996" s="16"/>
      <c r="CG996" s="16"/>
      <c r="CH996" s="16"/>
    </row>
    <row r="997" spans="1:86">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Z997" s="18"/>
      <c r="AA997" s="18"/>
      <c r="AB997" s="18"/>
      <c r="AC997" s="18"/>
      <c r="AD997" s="18"/>
      <c r="AE997" s="18"/>
      <c r="AF997" s="18"/>
      <c r="AG997" s="18"/>
      <c r="AH997" s="18"/>
      <c r="AI997" s="18"/>
      <c r="AJ997" s="18"/>
      <c r="AK997" s="18"/>
      <c r="AL997" s="18"/>
      <c r="AM997" s="16"/>
      <c r="AN997" s="16"/>
      <c r="AO997" s="16"/>
      <c r="AP997" s="16"/>
      <c r="AQ997" s="16"/>
      <c r="AR997" s="16"/>
      <c r="AS997" s="16"/>
      <c r="AT997" s="16"/>
      <c r="AU997" s="16"/>
      <c r="AV997" s="16"/>
      <c r="AW997" s="16"/>
      <c r="AX997" s="16"/>
      <c r="AY997" s="16"/>
      <c r="AZ997" s="16"/>
      <c r="BA997" s="16"/>
      <c r="BB997" s="16"/>
      <c r="BC997" s="16"/>
      <c r="BD997" s="16"/>
      <c r="BE997" s="16"/>
      <c r="BF997" s="16"/>
      <c r="BG997" s="16"/>
      <c r="BH997" s="16"/>
      <c r="BI997" s="16"/>
      <c r="BJ997" s="16"/>
      <c r="BK997" s="16"/>
      <c r="BL997" s="16"/>
      <c r="BM997" s="16"/>
      <c r="BN997" s="16"/>
      <c r="BO997" s="16"/>
      <c r="BP997" s="16"/>
      <c r="BQ997" s="16"/>
      <c r="BR997" s="16"/>
      <c r="BS997" s="16"/>
      <c r="BT997" s="16"/>
      <c r="BU997" s="16"/>
      <c r="BV997" s="16"/>
      <c r="BW997" s="16"/>
      <c r="BX997" s="16"/>
      <c r="BY997" s="16"/>
      <c r="BZ997" s="16"/>
      <c r="CA997" s="16"/>
      <c r="CB997" s="16"/>
      <c r="CC997" s="16"/>
      <c r="CD997" s="16"/>
      <c r="CE997" s="16"/>
      <c r="CF997" s="16"/>
      <c r="CG997" s="16"/>
      <c r="CH997" s="16"/>
    </row>
    <row r="998" spans="1:86">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Z998" s="18"/>
      <c r="AA998" s="18"/>
      <c r="AB998" s="18"/>
      <c r="AC998" s="18"/>
      <c r="AD998" s="18"/>
      <c r="AE998" s="18"/>
      <c r="AF998" s="18"/>
      <c r="AG998" s="18"/>
      <c r="AH998" s="18"/>
      <c r="AI998" s="18"/>
      <c r="AJ998" s="18"/>
      <c r="AK998" s="18"/>
      <c r="AL998" s="18"/>
      <c r="AM998" s="16"/>
      <c r="AN998" s="16"/>
      <c r="AO998" s="16"/>
      <c r="AP998" s="16"/>
      <c r="AQ998" s="16"/>
      <c r="AR998" s="16"/>
      <c r="AS998" s="16"/>
      <c r="AT998" s="16"/>
      <c r="AU998" s="16"/>
      <c r="AV998" s="16"/>
      <c r="AW998" s="16"/>
      <c r="AX998" s="16"/>
      <c r="AY998" s="16"/>
      <c r="AZ998" s="16"/>
      <c r="BA998" s="16"/>
      <c r="BB998" s="16"/>
      <c r="BC998" s="16"/>
      <c r="BD998" s="16"/>
      <c r="BE998" s="16"/>
      <c r="BF998" s="16"/>
      <c r="BG998" s="16"/>
      <c r="BH998" s="16"/>
      <c r="BI998" s="16"/>
      <c r="BJ998" s="16"/>
      <c r="BK998" s="16"/>
      <c r="BL998" s="16"/>
      <c r="BM998" s="16"/>
      <c r="BN998" s="16"/>
      <c r="BO998" s="16"/>
      <c r="BP998" s="16"/>
      <c r="BQ998" s="16"/>
      <c r="BR998" s="16"/>
      <c r="BS998" s="16"/>
      <c r="BT998" s="16"/>
      <c r="BU998" s="16"/>
      <c r="BV998" s="16"/>
      <c r="BW998" s="16"/>
      <c r="BX998" s="16"/>
      <c r="BY998" s="16"/>
      <c r="BZ998" s="16"/>
      <c r="CA998" s="16"/>
      <c r="CB998" s="16"/>
      <c r="CC998" s="16"/>
      <c r="CD998" s="16"/>
      <c r="CE998" s="16"/>
      <c r="CF998" s="16"/>
      <c r="CG998" s="16"/>
      <c r="CH998" s="16"/>
    </row>
    <row r="999" spans="1:86">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Z999" s="18"/>
      <c r="AA999" s="18"/>
      <c r="AB999" s="18"/>
      <c r="AC999" s="18"/>
      <c r="AD999" s="18"/>
      <c r="AE999" s="18"/>
      <c r="AF999" s="18"/>
      <c r="AG999" s="18"/>
      <c r="AH999" s="18"/>
      <c r="AI999" s="18"/>
      <c r="AJ999" s="18"/>
      <c r="AK999" s="18"/>
      <c r="AL999" s="18"/>
      <c r="AM999" s="16"/>
      <c r="AN999" s="16"/>
      <c r="AO999" s="16"/>
      <c r="AP999" s="16"/>
      <c r="AQ999" s="16"/>
      <c r="AR999" s="16"/>
      <c r="AS999" s="16"/>
      <c r="AT999" s="16"/>
      <c r="AU999" s="16"/>
      <c r="AV999" s="16"/>
      <c r="AW999" s="16"/>
      <c r="AX999" s="16"/>
      <c r="AY999" s="16"/>
      <c r="AZ999" s="16"/>
      <c r="BA999" s="16"/>
      <c r="BB999" s="16"/>
      <c r="BC999" s="16"/>
      <c r="BD999" s="16"/>
      <c r="BE999" s="16"/>
      <c r="BF999" s="16"/>
      <c r="BG999" s="16"/>
      <c r="BH999" s="16"/>
      <c r="BI999" s="16"/>
      <c r="BJ999" s="16"/>
      <c r="BK999" s="16"/>
      <c r="BL999" s="16"/>
      <c r="BM999" s="16"/>
      <c r="BN999" s="16"/>
      <c r="BO999" s="16"/>
      <c r="BP999" s="16"/>
      <c r="BQ999" s="16"/>
      <c r="BR999" s="16"/>
      <c r="BS999" s="16"/>
      <c r="BT999" s="16"/>
      <c r="BU999" s="16"/>
      <c r="BV999" s="16"/>
      <c r="BW999" s="16"/>
      <c r="BX999" s="16"/>
      <c r="BY999" s="16"/>
      <c r="BZ999" s="16"/>
      <c r="CA999" s="16"/>
      <c r="CB999" s="16"/>
      <c r="CC999" s="16"/>
      <c r="CD999" s="16"/>
      <c r="CE999" s="16"/>
      <c r="CF999" s="16"/>
      <c r="CG999" s="16"/>
      <c r="CH999" s="16"/>
    </row>
    <row r="1000" spans="1:86">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Z1000" s="18"/>
      <c r="AA1000" s="18"/>
      <c r="AB1000" s="18"/>
      <c r="AC1000" s="18"/>
      <c r="AD1000" s="18"/>
      <c r="AE1000" s="18"/>
      <c r="AF1000" s="18"/>
      <c r="AG1000" s="18"/>
      <c r="AH1000" s="18"/>
      <c r="AI1000" s="18"/>
      <c r="AJ1000" s="18"/>
      <c r="AK1000" s="18"/>
      <c r="AL1000" s="18"/>
      <c r="AM1000" s="16"/>
      <c r="AN1000" s="16"/>
      <c r="AO1000" s="16"/>
      <c r="AP1000" s="16"/>
      <c r="AQ1000" s="16"/>
      <c r="AR1000" s="16"/>
      <c r="AS1000" s="16"/>
      <c r="AT1000" s="16"/>
      <c r="AU1000" s="16"/>
      <c r="AV1000" s="16"/>
      <c r="AW1000" s="16"/>
      <c r="AX1000" s="16"/>
      <c r="AY1000" s="16"/>
      <c r="AZ1000" s="16"/>
      <c r="BA1000" s="16"/>
      <c r="BB1000" s="16"/>
      <c r="BC1000" s="16"/>
      <c r="BD1000" s="16"/>
      <c r="BE1000" s="16"/>
      <c r="BF1000" s="16"/>
      <c r="BG1000" s="16"/>
      <c r="BH1000" s="16"/>
      <c r="BI1000" s="16"/>
      <c r="BJ1000" s="16"/>
      <c r="BK1000" s="16"/>
      <c r="BL1000" s="16"/>
      <c r="BM1000" s="16"/>
      <c r="BN1000" s="16"/>
      <c r="BO1000" s="16"/>
      <c r="BP1000" s="16"/>
      <c r="BQ1000" s="16"/>
      <c r="BR1000" s="16"/>
      <c r="BS1000" s="16"/>
      <c r="BT1000" s="16"/>
      <c r="BU1000" s="16"/>
      <c r="BV1000" s="16"/>
      <c r="BW1000" s="16"/>
      <c r="BX1000" s="16"/>
      <c r="BY1000" s="16"/>
      <c r="BZ1000" s="16"/>
      <c r="CA1000" s="16"/>
      <c r="CB1000" s="16"/>
      <c r="CC1000" s="16"/>
      <c r="CD1000" s="16"/>
      <c r="CE1000" s="16"/>
      <c r="CF1000" s="16"/>
      <c r="CG1000" s="16"/>
      <c r="CH1000" s="16"/>
    </row>
    <row r="1001" spans="1:86">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Z1001" s="18"/>
      <c r="AA1001" s="18"/>
      <c r="AB1001" s="18"/>
      <c r="AC1001" s="18"/>
      <c r="AD1001" s="18"/>
      <c r="AE1001" s="18"/>
      <c r="AF1001" s="18"/>
      <c r="AG1001" s="18"/>
      <c r="AH1001" s="18"/>
      <c r="AI1001" s="18"/>
      <c r="AJ1001" s="18"/>
      <c r="AK1001" s="18"/>
      <c r="AL1001" s="18"/>
      <c r="AM1001" s="16"/>
      <c r="AN1001" s="16"/>
      <c r="AO1001" s="16"/>
      <c r="AP1001" s="16"/>
      <c r="AQ1001" s="16"/>
      <c r="AR1001" s="16"/>
      <c r="AS1001" s="16"/>
      <c r="AT1001" s="16"/>
      <c r="AU1001" s="16"/>
      <c r="AV1001" s="16"/>
      <c r="AW1001" s="16"/>
      <c r="AX1001" s="16"/>
      <c r="AY1001" s="16"/>
      <c r="AZ1001" s="16"/>
      <c r="BA1001" s="16"/>
      <c r="BB1001" s="16"/>
      <c r="BC1001" s="16"/>
      <c r="BD1001" s="16"/>
      <c r="BE1001" s="16"/>
      <c r="BF1001" s="16"/>
      <c r="BG1001" s="16"/>
      <c r="BH1001" s="16"/>
      <c r="BI1001" s="16"/>
      <c r="BJ1001" s="16"/>
      <c r="BK1001" s="16"/>
      <c r="BL1001" s="16"/>
      <c r="BM1001" s="16"/>
      <c r="BN1001" s="16"/>
      <c r="BO1001" s="16"/>
      <c r="BP1001" s="16"/>
      <c r="BQ1001" s="16"/>
      <c r="BR1001" s="16"/>
      <c r="BS1001" s="16"/>
      <c r="BT1001" s="16"/>
      <c r="BU1001" s="16"/>
      <c r="BV1001" s="16"/>
      <c r="BW1001" s="16"/>
      <c r="BX1001" s="16"/>
      <c r="BY1001" s="16"/>
      <c r="BZ1001" s="16"/>
      <c r="CA1001" s="16"/>
      <c r="CB1001" s="16"/>
      <c r="CC1001" s="16"/>
      <c r="CD1001" s="16"/>
      <c r="CE1001" s="16"/>
      <c r="CF1001" s="16"/>
      <c r="CG1001" s="16"/>
      <c r="CH1001" s="16"/>
    </row>
    <row r="1002" spans="1:86">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Z1002" s="18"/>
      <c r="AA1002" s="18"/>
      <c r="AB1002" s="18"/>
      <c r="AC1002" s="18"/>
      <c r="AD1002" s="18"/>
      <c r="AE1002" s="18"/>
      <c r="AF1002" s="18"/>
      <c r="AG1002" s="18"/>
      <c r="AH1002" s="18"/>
      <c r="AI1002" s="18"/>
      <c r="AJ1002" s="18"/>
      <c r="AK1002" s="18"/>
      <c r="AL1002" s="18"/>
      <c r="AM1002" s="16"/>
      <c r="AN1002" s="16"/>
      <c r="AO1002" s="16"/>
      <c r="AP1002" s="16"/>
      <c r="AQ1002" s="16"/>
      <c r="AR1002" s="16"/>
      <c r="AS1002" s="16"/>
      <c r="AT1002" s="16"/>
      <c r="AU1002" s="16"/>
      <c r="AV1002" s="16"/>
      <c r="AW1002" s="16"/>
      <c r="AX1002" s="16"/>
      <c r="AY1002" s="16"/>
      <c r="AZ1002" s="16"/>
      <c r="BA1002" s="16"/>
      <c r="BB1002" s="16"/>
      <c r="BC1002" s="16"/>
      <c r="BD1002" s="16"/>
      <c r="BE1002" s="16"/>
      <c r="BF1002" s="16"/>
      <c r="BG1002" s="16"/>
      <c r="BH1002" s="16"/>
      <c r="BI1002" s="16"/>
      <c r="BJ1002" s="16"/>
      <c r="BK1002" s="16"/>
      <c r="BL1002" s="16"/>
      <c r="BM1002" s="16"/>
      <c r="BN1002" s="16"/>
      <c r="BO1002" s="16"/>
      <c r="BP1002" s="16"/>
      <c r="BQ1002" s="16"/>
      <c r="BR1002" s="16"/>
      <c r="BS1002" s="16"/>
      <c r="BT1002" s="16"/>
      <c r="BU1002" s="16"/>
      <c r="BV1002" s="16"/>
      <c r="BW1002" s="16"/>
      <c r="BX1002" s="16"/>
      <c r="BY1002" s="16"/>
      <c r="BZ1002" s="16"/>
      <c r="CA1002" s="16"/>
      <c r="CB1002" s="16"/>
      <c r="CC1002" s="16"/>
      <c r="CD1002" s="16"/>
      <c r="CE1002" s="16"/>
      <c r="CF1002" s="16"/>
      <c r="CG1002" s="16"/>
      <c r="CH1002" s="16"/>
    </row>
    <row r="1003" spans="1:86">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Z1003" s="18"/>
      <c r="AA1003" s="18"/>
      <c r="AB1003" s="18"/>
      <c r="AC1003" s="18"/>
      <c r="AD1003" s="18"/>
      <c r="AE1003" s="18"/>
      <c r="AF1003" s="18"/>
      <c r="AG1003" s="18"/>
      <c r="AH1003" s="18"/>
      <c r="AI1003" s="18"/>
      <c r="AJ1003" s="18"/>
      <c r="AK1003" s="18"/>
      <c r="AL1003" s="18"/>
      <c r="AM1003" s="16"/>
      <c r="AN1003" s="16"/>
      <c r="AO1003" s="16"/>
      <c r="AP1003" s="16"/>
      <c r="AQ1003" s="16"/>
      <c r="AR1003" s="16"/>
      <c r="AS1003" s="16"/>
      <c r="AT1003" s="16"/>
      <c r="AU1003" s="16"/>
      <c r="AV1003" s="16"/>
      <c r="AW1003" s="16"/>
      <c r="AX1003" s="16"/>
      <c r="AY1003" s="16"/>
      <c r="AZ1003" s="16"/>
      <c r="BA1003" s="16"/>
      <c r="BB1003" s="16"/>
      <c r="BC1003" s="16"/>
      <c r="BD1003" s="16"/>
      <c r="BE1003" s="16"/>
      <c r="BF1003" s="16"/>
      <c r="BG1003" s="16"/>
      <c r="BH1003" s="16"/>
      <c r="BI1003" s="16"/>
      <c r="BJ1003" s="16"/>
      <c r="BK1003" s="16"/>
      <c r="BL1003" s="16"/>
      <c r="BM1003" s="16"/>
      <c r="BN1003" s="16"/>
      <c r="BO1003" s="16"/>
      <c r="BP1003" s="16"/>
      <c r="BQ1003" s="16"/>
      <c r="BR1003" s="16"/>
      <c r="BS1003" s="16"/>
      <c r="BT1003" s="16"/>
      <c r="BU1003" s="16"/>
      <c r="BV1003" s="16"/>
      <c r="BW1003" s="16"/>
      <c r="BX1003" s="16"/>
      <c r="BY1003" s="16"/>
      <c r="BZ1003" s="16"/>
      <c r="CA1003" s="16"/>
      <c r="CB1003" s="16"/>
      <c r="CC1003" s="16"/>
      <c r="CD1003" s="16"/>
      <c r="CE1003" s="16"/>
      <c r="CF1003" s="16"/>
      <c r="CG1003" s="16"/>
      <c r="CH1003" s="16"/>
    </row>
    <row r="1004" spans="1:86">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Z1004" s="18"/>
      <c r="AA1004" s="18"/>
      <c r="AB1004" s="18"/>
      <c r="AC1004" s="18"/>
      <c r="AD1004" s="18"/>
      <c r="AE1004" s="18"/>
      <c r="AF1004" s="18"/>
      <c r="AG1004" s="18"/>
      <c r="AH1004" s="18"/>
      <c r="AI1004" s="18"/>
      <c r="AJ1004" s="18"/>
      <c r="AK1004" s="18"/>
      <c r="AL1004" s="18"/>
      <c r="AM1004" s="16"/>
      <c r="AN1004" s="16"/>
      <c r="AO1004" s="16"/>
      <c r="AP1004" s="16"/>
      <c r="AQ1004" s="16"/>
      <c r="AR1004" s="16"/>
      <c r="AS1004" s="16"/>
      <c r="AT1004" s="16"/>
      <c r="AU1004" s="16"/>
      <c r="AV1004" s="16"/>
      <c r="AW1004" s="16"/>
      <c r="AX1004" s="16"/>
      <c r="AY1004" s="16"/>
      <c r="AZ1004" s="16"/>
      <c r="BA1004" s="16"/>
      <c r="BB1004" s="16"/>
      <c r="BC1004" s="16"/>
      <c r="BD1004" s="16"/>
      <c r="BE1004" s="16"/>
      <c r="BF1004" s="16"/>
      <c r="BG1004" s="16"/>
      <c r="BH1004" s="16"/>
      <c r="BI1004" s="16"/>
      <c r="BJ1004" s="16"/>
      <c r="BK1004" s="16"/>
      <c r="BL1004" s="16"/>
      <c r="BM1004" s="16"/>
      <c r="BN1004" s="16"/>
      <c r="BO1004" s="16"/>
      <c r="BP1004" s="16"/>
      <c r="BQ1004" s="16"/>
      <c r="BR1004" s="16"/>
      <c r="BS1004" s="16"/>
      <c r="BT1004" s="16"/>
      <c r="BU1004" s="16"/>
      <c r="BV1004" s="16"/>
      <c r="BW1004" s="16"/>
      <c r="BX1004" s="16"/>
      <c r="BY1004" s="16"/>
      <c r="BZ1004" s="16"/>
      <c r="CA1004" s="16"/>
      <c r="CB1004" s="16"/>
      <c r="CC1004" s="16"/>
      <c r="CD1004" s="16"/>
      <c r="CE1004" s="16"/>
      <c r="CF1004" s="16"/>
      <c r="CG1004" s="16"/>
      <c r="CH1004" s="16"/>
    </row>
    <row r="1005" spans="1:86">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Z1005" s="18"/>
      <c r="AA1005" s="18"/>
      <c r="AB1005" s="18"/>
      <c r="AC1005" s="18"/>
      <c r="AD1005" s="18"/>
      <c r="AE1005" s="18"/>
      <c r="AF1005" s="18"/>
      <c r="AG1005" s="18"/>
      <c r="AH1005" s="18"/>
      <c r="AI1005" s="18"/>
      <c r="AJ1005" s="18"/>
      <c r="AK1005" s="18"/>
      <c r="AL1005" s="18"/>
      <c r="AM1005" s="16"/>
      <c r="AN1005" s="16"/>
      <c r="AO1005" s="16"/>
      <c r="AP1005" s="16"/>
      <c r="AQ1005" s="16"/>
      <c r="AR1005" s="16"/>
      <c r="AS1005" s="16"/>
      <c r="AT1005" s="16"/>
      <c r="AU1005" s="16"/>
      <c r="AV1005" s="16"/>
      <c r="AW1005" s="16"/>
      <c r="AX1005" s="16"/>
      <c r="AY1005" s="16"/>
      <c r="AZ1005" s="16"/>
      <c r="BA1005" s="16"/>
      <c r="BB1005" s="16"/>
      <c r="BC1005" s="16"/>
      <c r="BD1005" s="16"/>
      <c r="BE1005" s="16"/>
      <c r="BF1005" s="16"/>
      <c r="BG1005" s="16"/>
      <c r="BH1005" s="16"/>
      <c r="BI1005" s="16"/>
      <c r="BJ1005" s="16"/>
      <c r="BK1005" s="16"/>
      <c r="BL1005" s="16"/>
      <c r="BM1005" s="16"/>
      <c r="BN1005" s="16"/>
      <c r="BO1005" s="16"/>
      <c r="BP1005" s="16"/>
      <c r="BQ1005" s="16"/>
      <c r="BR1005" s="16"/>
      <c r="BS1005" s="16"/>
      <c r="BT1005" s="16"/>
      <c r="BU1005" s="16"/>
      <c r="BV1005" s="16"/>
      <c r="BW1005" s="16"/>
      <c r="BX1005" s="16"/>
      <c r="BY1005" s="16"/>
      <c r="BZ1005" s="16"/>
      <c r="CA1005" s="16"/>
      <c r="CB1005" s="16"/>
      <c r="CC1005" s="16"/>
      <c r="CD1005" s="16"/>
      <c r="CE1005" s="16"/>
      <c r="CF1005" s="16"/>
      <c r="CG1005" s="16"/>
      <c r="CH1005" s="16"/>
    </row>
    <row r="1006" spans="1:8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Z1006" s="18"/>
      <c r="AA1006" s="18"/>
      <c r="AB1006" s="18"/>
      <c r="AC1006" s="18"/>
      <c r="AD1006" s="18"/>
      <c r="AE1006" s="18"/>
      <c r="AF1006" s="18"/>
      <c r="AG1006" s="18"/>
      <c r="AH1006" s="18"/>
      <c r="AI1006" s="18"/>
      <c r="AJ1006" s="18"/>
      <c r="AK1006" s="18"/>
      <c r="AL1006" s="18"/>
      <c r="AM1006" s="16"/>
      <c r="AN1006" s="16"/>
      <c r="AO1006" s="16"/>
      <c r="AP1006" s="16"/>
      <c r="AQ1006" s="16"/>
      <c r="AR1006" s="16"/>
      <c r="AS1006" s="16"/>
      <c r="AT1006" s="16"/>
      <c r="AU1006" s="16"/>
      <c r="AV1006" s="16"/>
      <c r="AW1006" s="16"/>
      <c r="AX1006" s="16"/>
      <c r="AY1006" s="16"/>
      <c r="AZ1006" s="16"/>
      <c r="BA1006" s="16"/>
      <c r="BB1006" s="16"/>
      <c r="BC1006" s="16"/>
      <c r="BD1006" s="16"/>
      <c r="BE1006" s="16"/>
      <c r="BF1006" s="16"/>
      <c r="BG1006" s="16"/>
      <c r="BH1006" s="16"/>
      <c r="BI1006" s="16"/>
      <c r="BJ1006" s="16"/>
      <c r="BK1006" s="16"/>
      <c r="BL1006" s="16"/>
      <c r="BM1006" s="16"/>
      <c r="BN1006" s="16"/>
      <c r="BO1006" s="16"/>
      <c r="BP1006" s="16"/>
      <c r="BQ1006" s="16"/>
      <c r="BR1006" s="16"/>
      <c r="BS1006" s="16"/>
      <c r="BT1006" s="16"/>
      <c r="BU1006" s="16"/>
      <c r="BV1006" s="16"/>
      <c r="BW1006" s="16"/>
      <c r="BX1006" s="16"/>
      <c r="BY1006" s="16"/>
      <c r="BZ1006" s="16"/>
      <c r="CA1006" s="16"/>
      <c r="CB1006" s="16"/>
      <c r="CC1006" s="16"/>
      <c r="CD1006" s="16"/>
      <c r="CE1006" s="16"/>
      <c r="CF1006" s="16"/>
      <c r="CG1006" s="16"/>
      <c r="CH1006" s="16"/>
    </row>
    <row r="1007" spans="1:86">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Z1007" s="18"/>
      <c r="AA1007" s="18"/>
      <c r="AB1007" s="18"/>
      <c r="AC1007" s="18"/>
      <c r="AD1007" s="18"/>
      <c r="AE1007" s="18"/>
      <c r="AF1007" s="18"/>
      <c r="AG1007" s="18"/>
      <c r="AH1007" s="18"/>
      <c r="AI1007" s="18"/>
      <c r="AJ1007" s="18"/>
      <c r="AK1007" s="18"/>
      <c r="AL1007" s="18"/>
      <c r="AM1007" s="16"/>
      <c r="AN1007" s="16"/>
      <c r="AO1007" s="16"/>
      <c r="AP1007" s="16"/>
      <c r="AQ1007" s="16"/>
      <c r="AR1007" s="16"/>
      <c r="AS1007" s="16"/>
      <c r="AT1007" s="16"/>
      <c r="AU1007" s="16"/>
      <c r="AV1007" s="16"/>
      <c r="AW1007" s="16"/>
      <c r="AX1007" s="16"/>
      <c r="AY1007" s="16"/>
      <c r="AZ1007" s="16"/>
      <c r="BA1007" s="16"/>
      <c r="BB1007" s="16"/>
      <c r="BC1007" s="16"/>
      <c r="BD1007" s="16"/>
      <c r="BE1007" s="16"/>
      <c r="BF1007" s="16"/>
      <c r="BG1007" s="16"/>
      <c r="BH1007" s="16"/>
      <c r="BI1007" s="16"/>
      <c r="BJ1007" s="16"/>
      <c r="BK1007" s="16"/>
      <c r="BL1007" s="16"/>
      <c r="BM1007" s="16"/>
      <c r="BN1007" s="16"/>
      <c r="BO1007" s="16"/>
      <c r="BP1007" s="16"/>
      <c r="BQ1007" s="16"/>
      <c r="BR1007" s="16"/>
      <c r="BS1007" s="16"/>
      <c r="BT1007" s="16"/>
      <c r="BU1007" s="16"/>
      <c r="BV1007" s="16"/>
      <c r="BW1007" s="16"/>
      <c r="BX1007" s="16"/>
      <c r="BY1007" s="16"/>
      <c r="BZ1007" s="16"/>
      <c r="CA1007" s="16"/>
      <c r="CB1007" s="16"/>
      <c r="CC1007" s="16"/>
      <c r="CD1007" s="16"/>
      <c r="CE1007" s="16"/>
      <c r="CF1007" s="16"/>
      <c r="CG1007" s="16"/>
      <c r="CH1007" s="16"/>
    </row>
    <row r="1008" spans="1:86">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Z1008" s="18"/>
      <c r="AA1008" s="18"/>
      <c r="AB1008" s="18"/>
      <c r="AC1008" s="18"/>
      <c r="AD1008" s="18"/>
      <c r="AE1008" s="18"/>
      <c r="AF1008" s="18"/>
      <c r="AG1008" s="18"/>
      <c r="AH1008" s="18"/>
      <c r="AI1008" s="18"/>
      <c r="AJ1008" s="18"/>
      <c r="AK1008" s="18"/>
      <c r="AL1008" s="18"/>
      <c r="AM1008" s="16"/>
      <c r="AN1008" s="16"/>
      <c r="AO1008" s="16"/>
      <c r="AP1008" s="16"/>
      <c r="AQ1008" s="16"/>
      <c r="AR1008" s="16"/>
      <c r="AS1008" s="16"/>
      <c r="AT1008" s="16"/>
      <c r="AU1008" s="16"/>
      <c r="AV1008" s="16"/>
      <c r="AW1008" s="16"/>
      <c r="AX1008" s="16"/>
      <c r="AY1008" s="16"/>
      <c r="AZ1008" s="16"/>
      <c r="BA1008" s="16"/>
      <c r="BB1008" s="16"/>
      <c r="BC1008" s="16"/>
      <c r="BD1008" s="16"/>
      <c r="BE1008" s="16"/>
      <c r="BF1008" s="16"/>
      <c r="BG1008" s="16"/>
      <c r="BH1008" s="16"/>
      <c r="BI1008" s="16"/>
      <c r="BJ1008" s="16"/>
      <c r="BK1008" s="16"/>
      <c r="BL1008" s="16"/>
      <c r="BM1008" s="16"/>
      <c r="BN1008" s="16"/>
      <c r="BO1008" s="16"/>
      <c r="BP1008" s="16"/>
      <c r="BQ1008" s="16"/>
      <c r="BR1008" s="16"/>
      <c r="BS1008" s="16"/>
      <c r="BT1008" s="16"/>
      <c r="BU1008" s="16"/>
      <c r="BV1008" s="16"/>
      <c r="BW1008" s="16"/>
      <c r="BX1008" s="16"/>
      <c r="BY1008" s="16"/>
      <c r="BZ1008" s="16"/>
      <c r="CA1008" s="16"/>
      <c r="CB1008" s="16"/>
      <c r="CC1008" s="16"/>
      <c r="CD1008" s="16"/>
      <c r="CE1008" s="16"/>
      <c r="CF1008" s="16"/>
      <c r="CG1008" s="16"/>
      <c r="CH1008" s="16"/>
    </row>
    <row r="1009" spans="1:86">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Z1009" s="18"/>
      <c r="AA1009" s="18"/>
      <c r="AB1009" s="18"/>
      <c r="AC1009" s="18"/>
      <c r="AD1009" s="18"/>
      <c r="AE1009" s="18"/>
      <c r="AF1009" s="18"/>
      <c r="AG1009" s="18"/>
      <c r="AH1009" s="18"/>
      <c r="AI1009" s="18"/>
      <c r="AJ1009" s="18"/>
      <c r="AK1009" s="18"/>
      <c r="AL1009" s="18"/>
      <c r="AM1009" s="16"/>
      <c r="AN1009" s="16"/>
      <c r="AO1009" s="16"/>
      <c r="AP1009" s="16"/>
      <c r="AQ1009" s="16"/>
      <c r="AR1009" s="16"/>
      <c r="AS1009" s="16"/>
      <c r="AT1009" s="16"/>
      <c r="AU1009" s="16"/>
      <c r="AV1009" s="16"/>
      <c r="AW1009" s="16"/>
      <c r="AX1009" s="16"/>
      <c r="AY1009" s="16"/>
      <c r="AZ1009" s="16"/>
      <c r="BA1009" s="16"/>
      <c r="BB1009" s="16"/>
      <c r="BC1009" s="16"/>
      <c r="BD1009" s="16"/>
      <c r="BE1009" s="16"/>
      <c r="BF1009" s="16"/>
      <c r="BG1009" s="16"/>
      <c r="BH1009" s="16"/>
      <c r="BI1009" s="16"/>
      <c r="BJ1009" s="16"/>
      <c r="BK1009" s="16"/>
      <c r="BL1009" s="16"/>
      <c r="BM1009" s="16"/>
      <c r="BN1009" s="16"/>
      <c r="BO1009" s="16"/>
      <c r="BP1009" s="16"/>
      <c r="BQ1009" s="16"/>
      <c r="BR1009" s="16"/>
      <c r="BS1009" s="16"/>
      <c r="BT1009" s="16"/>
      <c r="BU1009" s="16"/>
      <c r="BV1009" s="16"/>
      <c r="BW1009" s="16"/>
      <c r="BX1009" s="16"/>
      <c r="BY1009" s="16"/>
      <c r="BZ1009" s="16"/>
      <c r="CA1009" s="16"/>
      <c r="CB1009" s="16"/>
      <c r="CC1009" s="16"/>
      <c r="CD1009" s="16"/>
      <c r="CE1009" s="16"/>
      <c r="CF1009" s="16"/>
      <c r="CG1009" s="16"/>
      <c r="CH1009" s="16"/>
    </row>
    <row r="1010" spans="1:86">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Z1010" s="18"/>
      <c r="AA1010" s="18"/>
      <c r="AB1010" s="18"/>
      <c r="AC1010" s="18"/>
      <c r="AD1010" s="18"/>
      <c r="AE1010" s="18"/>
      <c r="AF1010" s="18"/>
      <c r="AG1010" s="18"/>
      <c r="AH1010" s="18"/>
      <c r="AI1010" s="18"/>
      <c r="AJ1010" s="18"/>
      <c r="AK1010" s="18"/>
      <c r="AL1010" s="18"/>
      <c r="AM1010" s="16"/>
      <c r="AN1010" s="16"/>
      <c r="AO1010" s="16"/>
      <c r="AP1010" s="16"/>
      <c r="AQ1010" s="16"/>
      <c r="AR1010" s="16"/>
      <c r="AS1010" s="16"/>
      <c r="AT1010" s="16"/>
      <c r="AU1010" s="16"/>
      <c r="AV1010" s="16"/>
      <c r="AW1010" s="16"/>
      <c r="AX1010" s="16"/>
      <c r="AY1010" s="16"/>
      <c r="AZ1010" s="16"/>
      <c r="BA1010" s="16"/>
      <c r="BB1010" s="16"/>
      <c r="BC1010" s="16"/>
      <c r="BD1010" s="16"/>
      <c r="BE1010" s="16"/>
      <c r="BF1010" s="16"/>
      <c r="BG1010" s="16"/>
      <c r="BH1010" s="16"/>
      <c r="BI1010" s="16"/>
      <c r="BJ1010" s="16"/>
      <c r="BK1010" s="16"/>
      <c r="BL1010" s="16"/>
      <c r="BM1010" s="16"/>
      <c r="BN1010" s="16"/>
      <c r="BO1010" s="16"/>
      <c r="BP1010" s="16"/>
      <c r="BQ1010" s="16"/>
      <c r="BR1010" s="16"/>
      <c r="BS1010" s="16"/>
      <c r="BT1010" s="16"/>
      <c r="BU1010" s="16"/>
      <c r="BV1010" s="16"/>
      <c r="BW1010" s="16"/>
      <c r="BX1010" s="16"/>
      <c r="BY1010" s="16"/>
      <c r="BZ1010" s="16"/>
      <c r="CA1010" s="16"/>
      <c r="CB1010" s="16"/>
      <c r="CC1010" s="16"/>
      <c r="CD1010" s="16"/>
      <c r="CE1010" s="16"/>
      <c r="CF1010" s="16"/>
      <c r="CG1010" s="16"/>
      <c r="CH1010" s="16"/>
    </row>
    <row r="1011" spans="1:86">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Z1011" s="18"/>
      <c r="AA1011" s="18"/>
      <c r="AB1011" s="18"/>
      <c r="AC1011" s="18"/>
      <c r="AD1011" s="18"/>
      <c r="AE1011" s="18"/>
      <c r="AF1011" s="18"/>
      <c r="AG1011" s="18"/>
      <c r="AH1011" s="18"/>
      <c r="AI1011" s="18"/>
      <c r="AJ1011" s="18"/>
      <c r="AK1011" s="18"/>
      <c r="AL1011" s="18"/>
      <c r="AM1011" s="16"/>
      <c r="AN1011" s="16"/>
      <c r="AO1011" s="16"/>
      <c r="AP1011" s="16"/>
      <c r="AQ1011" s="16"/>
      <c r="AR1011" s="16"/>
      <c r="AS1011" s="16"/>
      <c r="AT1011" s="16"/>
      <c r="AU1011" s="16"/>
      <c r="AV1011" s="16"/>
      <c r="AW1011" s="16"/>
      <c r="AX1011" s="16"/>
      <c r="AY1011" s="16"/>
      <c r="AZ1011" s="16"/>
      <c r="BA1011" s="16"/>
      <c r="BB1011" s="16"/>
      <c r="BC1011" s="16"/>
      <c r="BD1011" s="16"/>
      <c r="BE1011" s="16"/>
      <c r="BF1011" s="16"/>
      <c r="BG1011" s="16"/>
      <c r="BH1011" s="16"/>
      <c r="BI1011" s="16"/>
      <c r="BJ1011" s="16"/>
      <c r="BK1011" s="16"/>
      <c r="BL1011" s="16"/>
      <c r="BM1011" s="16"/>
      <c r="BN1011" s="16"/>
      <c r="BO1011" s="16"/>
      <c r="BP1011" s="16"/>
      <c r="BQ1011" s="16"/>
      <c r="BR1011" s="16"/>
      <c r="BS1011" s="16"/>
      <c r="BT1011" s="16"/>
      <c r="BU1011" s="16"/>
      <c r="BV1011" s="16"/>
      <c r="BW1011" s="16"/>
      <c r="BX1011" s="16"/>
      <c r="BY1011" s="16"/>
      <c r="BZ1011" s="16"/>
      <c r="CA1011" s="16"/>
      <c r="CB1011" s="16"/>
      <c r="CC1011" s="16"/>
      <c r="CD1011" s="16"/>
      <c r="CE1011" s="16"/>
      <c r="CF1011" s="16"/>
      <c r="CG1011" s="16"/>
      <c r="CH1011" s="16"/>
    </row>
    <row r="1012" spans="1:86">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Z1012" s="18"/>
      <c r="AA1012" s="18"/>
      <c r="AB1012" s="18"/>
      <c r="AC1012" s="18"/>
      <c r="AD1012" s="18"/>
      <c r="AE1012" s="18"/>
      <c r="AF1012" s="18"/>
      <c r="AG1012" s="18"/>
      <c r="AH1012" s="18"/>
      <c r="AI1012" s="18"/>
      <c r="AJ1012" s="18"/>
      <c r="AK1012" s="18"/>
      <c r="AL1012" s="18"/>
      <c r="AM1012" s="16"/>
      <c r="AN1012" s="16"/>
      <c r="AO1012" s="16"/>
      <c r="AP1012" s="16"/>
      <c r="AQ1012" s="16"/>
      <c r="AR1012" s="16"/>
      <c r="AS1012" s="16"/>
      <c r="AT1012" s="16"/>
      <c r="AU1012" s="16"/>
      <c r="AV1012" s="16"/>
      <c r="AW1012" s="16"/>
      <c r="AX1012" s="16"/>
      <c r="AY1012" s="16"/>
      <c r="AZ1012" s="16"/>
      <c r="BA1012" s="16"/>
      <c r="BB1012" s="16"/>
      <c r="BC1012" s="16"/>
      <c r="BD1012" s="16"/>
      <c r="BE1012" s="16"/>
      <c r="BF1012" s="16"/>
      <c r="BG1012" s="16"/>
      <c r="BH1012" s="16"/>
      <c r="BI1012" s="16"/>
      <c r="BJ1012" s="16"/>
      <c r="BK1012" s="16"/>
      <c r="BL1012" s="16"/>
      <c r="BM1012" s="16"/>
      <c r="BN1012" s="16"/>
      <c r="BO1012" s="16"/>
      <c r="BP1012" s="16"/>
      <c r="BQ1012" s="16"/>
      <c r="BR1012" s="16"/>
      <c r="BS1012" s="16"/>
      <c r="BT1012" s="16"/>
      <c r="BU1012" s="16"/>
      <c r="BV1012" s="16"/>
      <c r="BW1012" s="16"/>
      <c r="BX1012" s="16"/>
      <c r="BY1012" s="16"/>
      <c r="BZ1012" s="16"/>
      <c r="CA1012" s="16"/>
      <c r="CB1012" s="16"/>
      <c r="CC1012" s="16"/>
      <c r="CD1012" s="16"/>
      <c r="CE1012" s="16"/>
      <c r="CF1012" s="16"/>
      <c r="CG1012" s="16"/>
      <c r="CH1012" s="16"/>
    </row>
    <row r="1013" spans="1:86">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Z1013" s="18"/>
      <c r="AA1013" s="18"/>
      <c r="AB1013" s="18"/>
      <c r="AC1013" s="18"/>
      <c r="AD1013" s="18"/>
      <c r="AE1013" s="18"/>
      <c r="AF1013" s="18"/>
      <c r="AG1013" s="18"/>
      <c r="AH1013" s="18"/>
      <c r="AI1013" s="18"/>
      <c r="AJ1013" s="18"/>
      <c r="AK1013" s="18"/>
      <c r="AL1013" s="18"/>
      <c r="AM1013" s="16"/>
      <c r="AN1013" s="16"/>
      <c r="AO1013" s="16"/>
      <c r="AP1013" s="16"/>
      <c r="AQ1013" s="16"/>
      <c r="AR1013" s="16"/>
      <c r="AS1013" s="16"/>
      <c r="AT1013" s="16"/>
      <c r="AU1013" s="16"/>
      <c r="AV1013" s="16"/>
      <c r="AW1013" s="16"/>
      <c r="AX1013" s="16"/>
      <c r="AY1013" s="16"/>
      <c r="AZ1013" s="16"/>
      <c r="BA1013" s="16"/>
      <c r="BB1013" s="16"/>
      <c r="BC1013" s="16"/>
      <c r="BD1013" s="16"/>
      <c r="BE1013" s="16"/>
      <c r="BF1013" s="16"/>
      <c r="BG1013" s="16"/>
      <c r="BH1013" s="16"/>
      <c r="BI1013" s="16"/>
      <c r="BJ1013" s="16"/>
      <c r="BK1013" s="16"/>
      <c r="BL1013" s="16"/>
      <c r="BM1013" s="16"/>
      <c r="BN1013" s="16"/>
      <c r="BO1013" s="16"/>
      <c r="BP1013" s="16"/>
      <c r="BQ1013" s="16"/>
      <c r="BR1013" s="16"/>
      <c r="BS1013" s="16"/>
      <c r="BT1013" s="16"/>
      <c r="BU1013" s="16"/>
      <c r="BV1013" s="16"/>
      <c r="BW1013" s="16"/>
      <c r="BX1013" s="16"/>
      <c r="BY1013" s="16"/>
      <c r="BZ1013" s="16"/>
      <c r="CA1013" s="16"/>
      <c r="CB1013" s="16"/>
      <c r="CC1013" s="16"/>
      <c r="CD1013" s="16"/>
      <c r="CE1013" s="16"/>
      <c r="CF1013" s="16"/>
      <c r="CG1013" s="16"/>
      <c r="CH1013" s="16"/>
    </row>
    <row r="1014" spans="1:86">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Z1014" s="18"/>
      <c r="AA1014" s="18"/>
      <c r="AB1014" s="18"/>
      <c r="AC1014" s="18"/>
      <c r="AD1014" s="18"/>
      <c r="AE1014" s="18"/>
      <c r="AF1014" s="18"/>
      <c r="AG1014" s="18"/>
      <c r="AH1014" s="18"/>
      <c r="AI1014" s="18"/>
      <c r="AJ1014" s="18"/>
      <c r="AK1014" s="18"/>
      <c r="AL1014" s="18"/>
      <c r="AM1014" s="16"/>
      <c r="AN1014" s="16"/>
      <c r="AO1014" s="16"/>
      <c r="AP1014" s="16"/>
      <c r="AQ1014" s="16"/>
      <c r="AR1014" s="16"/>
      <c r="AS1014" s="16"/>
      <c r="AT1014" s="16"/>
      <c r="AU1014" s="16"/>
      <c r="AV1014" s="16"/>
      <c r="AW1014" s="16"/>
      <c r="AX1014" s="16"/>
      <c r="AY1014" s="16"/>
      <c r="AZ1014" s="16"/>
      <c r="BA1014" s="16"/>
      <c r="BB1014" s="16"/>
      <c r="BC1014" s="16"/>
      <c r="BD1014" s="16"/>
      <c r="BE1014" s="16"/>
      <c r="BF1014" s="16"/>
      <c r="BG1014" s="16"/>
      <c r="BH1014" s="16"/>
      <c r="BI1014" s="16"/>
      <c r="BJ1014" s="16"/>
      <c r="BK1014" s="16"/>
      <c r="BL1014" s="16"/>
      <c r="BM1014" s="16"/>
      <c r="BN1014" s="16"/>
      <c r="BO1014" s="16"/>
      <c r="BP1014" s="16"/>
      <c r="BQ1014" s="16"/>
      <c r="BR1014" s="16"/>
      <c r="BS1014" s="16"/>
      <c r="BT1014" s="16"/>
      <c r="BU1014" s="16"/>
      <c r="BV1014" s="16"/>
      <c r="BW1014" s="16"/>
      <c r="BX1014" s="16"/>
      <c r="BY1014" s="16"/>
      <c r="BZ1014" s="16"/>
      <c r="CA1014" s="16"/>
      <c r="CB1014" s="16"/>
      <c r="CC1014" s="16"/>
      <c r="CD1014" s="16"/>
      <c r="CE1014" s="16"/>
      <c r="CF1014" s="16"/>
      <c r="CG1014" s="16"/>
      <c r="CH1014" s="16"/>
    </row>
    <row r="1015" spans="1:86">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Z1015" s="18"/>
      <c r="AA1015" s="18"/>
      <c r="AB1015" s="18"/>
      <c r="AC1015" s="18"/>
      <c r="AD1015" s="18"/>
      <c r="AE1015" s="18"/>
      <c r="AF1015" s="18"/>
      <c r="AG1015" s="18"/>
      <c r="AH1015" s="18"/>
      <c r="AI1015" s="18"/>
      <c r="AJ1015" s="18"/>
      <c r="AK1015" s="18"/>
      <c r="AL1015" s="18"/>
      <c r="AM1015" s="16"/>
      <c r="AN1015" s="16"/>
      <c r="AO1015" s="16"/>
      <c r="AP1015" s="16"/>
      <c r="AQ1015" s="16"/>
      <c r="AR1015" s="16"/>
      <c r="AS1015" s="16"/>
      <c r="AT1015" s="16"/>
      <c r="AU1015" s="16"/>
      <c r="AV1015" s="16"/>
      <c r="AW1015" s="16"/>
      <c r="AX1015" s="16"/>
      <c r="AY1015" s="16"/>
      <c r="AZ1015" s="16"/>
      <c r="BA1015" s="16"/>
      <c r="BB1015" s="16"/>
      <c r="BC1015" s="16"/>
      <c r="BD1015" s="16"/>
      <c r="BE1015" s="16"/>
      <c r="BF1015" s="16"/>
      <c r="BG1015" s="16"/>
      <c r="BH1015" s="16"/>
      <c r="BI1015" s="16"/>
      <c r="BJ1015" s="16"/>
      <c r="BK1015" s="16"/>
      <c r="BL1015" s="16"/>
      <c r="BM1015" s="16"/>
      <c r="BN1015" s="16"/>
      <c r="BO1015" s="16"/>
      <c r="BP1015" s="16"/>
      <c r="BQ1015" s="16"/>
      <c r="BR1015" s="16"/>
      <c r="BS1015" s="16"/>
      <c r="BT1015" s="16"/>
      <c r="BU1015" s="16"/>
      <c r="BV1015" s="16"/>
      <c r="BW1015" s="16"/>
      <c r="BX1015" s="16"/>
      <c r="BY1015" s="16"/>
      <c r="BZ1015" s="16"/>
      <c r="CA1015" s="16"/>
      <c r="CB1015" s="16"/>
      <c r="CC1015" s="16"/>
      <c r="CD1015" s="16"/>
      <c r="CE1015" s="16"/>
      <c r="CF1015" s="16"/>
      <c r="CG1015" s="16"/>
      <c r="CH1015" s="16"/>
    </row>
    <row r="1016" spans="1:86">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Z1016" s="18"/>
      <c r="AA1016" s="18"/>
      <c r="AB1016" s="18"/>
      <c r="AC1016" s="18"/>
      <c r="AD1016" s="18"/>
      <c r="AE1016" s="18"/>
      <c r="AF1016" s="18"/>
      <c r="AG1016" s="18"/>
      <c r="AH1016" s="18"/>
      <c r="AI1016" s="18"/>
      <c r="AJ1016" s="18"/>
      <c r="AK1016" s="18"/>
      <c r="AL1016" s="18"/>
      <c r="AM1016" s="16"/>
      <c r="AN1016" s="16"/>
      <c r="AO1016" s="16"/>
      <c r="AP1016" s="16"/>
      <c r="AQ1016" s="16"/>
      <c r="AR1016" s="16"/>
      <c r="AS1016" s="16"/>
      <c r="AT1016" s="16"/>
      <c r="AU1016" s="16"/>
      <c r="AV1016" s="16"/>
      <c r="AW1016" s="16"/>
      <c r="AX1016" s="16"/>
      <c r="AY1016" s="16"/>
      <c r="AZ1016" s="16"/>
      <c r="BA1016" s="16"/>
      <c r="BB1016" s="16"/>
      <c r="BC1016" s="16"/>
      <c r="BD1016" s="16"/>
      <c r="BE1016" s="16"/>
      <c r="BF1016" s="16"/>
      <c r="BG1016" s="16"/>
      <c r="BH1016" s="16"/>
      <c r="BI1016" s="16"/>
      <c r="BJ1016" s="16"/>
      <c r="BK1016" s="16"/>
      <c r="BL1016" s="16"/>
      <c r="BM1016" s="16"/>
      <c r="BN1016" s="16"/>
      <c r="BO1016" s="16"/>
      <c r="BP1016" s="16"/>
      <c r="BQ1016" s="16"/>
      <c r="BR1016" s="16"/>
      <c r="BS1016" s="16"/>
      <c r="BT1016" s="16"/>
      <c r="BU1016" s="16"/>
      <c r="BV1016" s="16"/>
      <c r="BW1016" s="16"/>
      <c r="BX1016" s="16"/>
      <c r="BY1016" s="16"/>
      <c r="BZ1016" s="16"/>
      <c r="CA1016" s="16"/>
      <c r="CB1016" s="16"/>
      <c r="CC1016" s="16"/>
      <c r="CD1016" s="16"/>
      <c r="CE1016" s="16"/>
      <c r="CF1016" s="16"/>
      <c r="CG1016" s="16"/>
      <c r="CH1016" s="16"/>
    </row>
    <row r="1017" spans="1:86">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Z1017" s="18"/>
      <c r="AA1017" s="18"/>
      <c r="AB1017" s="18"/>
      <c r="AC1017" s="18"/>
      <c r="AD1017" s="18"/>
      <c r="AE1017" s="18"/>
      <c r="AF1017" s="18"/>
      <c r="AG1017" s="18"/>
      <c r="AH1017" s="18"/>
      <c r="AI1017" s="18"/>
      <c r="AJ1017" s="18"/>
      <c r="AK1017" s="18"/>
      <c r="AL1017" s="18"/>
      <c r="AM1017" s="16"/>
      <c r="AN1017" s="16"/>
      <c r="AO1017" s="16"/>
      <c r="AP1017" s="16"/>
      <c r="AQ1017" s="16"/>
      <c r="AR1017" s="16"/>
      <c r="AS1017" s="16"/>
      <c r="AT1017" s="16"/>
      <c r="AU1017" s="16"/>
      <c r="AV1017" s="16"/>
      <c r="AW1017" s="16"/>
      <c r="AX1017" s="16"/>
      <c r="AY1017" s="16"/>
      <c r="AZ1017" s="16"/>
      <c r="BA1017" s="16"/>
      <c r="BB1017" s="16"/>
      <c r="BC1017" s="16"/>
      <c r="BD1017" s="16"/>
      <c r="BE1017" s="16"/>
      <c r="BF1017" s="16"/>
      <c r="BG1017" s="16"/>
      <c r="BH1017" s="16"/>
      <c r="BI1017" s="16"/>
      <c r="BJ1017" s="16"/>
      <c r="BK1017" s="16"/>
      <c r="BL1017" s="16"/>
      <c r="BM1017" s="16"/>
      <c r="BN1017" s="16"/>
      <c r="BO1017" s="16"/>
      <c r="BP1017" s="16"/>
      <c r="BQ1017" s="16"/>
      <c r="BR1017" s="16"/>
      <c r="BS1017" s="16"/>
      <c r="BT1017" s="16"/>
      <c r="BU1017" s="16"/>
      <c r="BV1017" s="16"/>
      <c r="BW1017" s="16"/>
      <c r="BX1017" s="16"/>
      <c r="BY1017" s="16"/>
      <c r="BZ1017" s="16"/>
      <c r="CA1017" s="16"/>
      <c r="CB1017" s="16"/>
      <c r="CC1017" s="16"/>
      <c r="CD1017" s="16"/>
      <c r="CE1017" s="16"/>
      <c r="CF1017" s="16"/>
      <c r="CG1017" s="16"/>
      <c r="CH1017" s="16"/>
    </row>
    <row r="1018" spans="1:86">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Z1018" s="18"/>
      <c r="AA1018" s="18"/>
      <c r="AB1018" s="18"/>
      <c r="AC1018" s="18"/>
      <c r="AD1018" s="18"/>
      <c r="AE1018" s="18"/>
      <c r="AF1018" s="18"/>
      <c r="AG1018" s="18"/>
      <c r="AH1018" s="18"/>
      <c r="AI1018" s="18"/>
      <c r="AJ1018" s="18"/>
      <c r="AK1018" s="18"/>
      <c r="AL1018" s="18"/>
      <c r="AM1018" s="16"/>
      <c r="AN1018" s="16"/>
      <c r="AO1018" s="16"/>
      <c r="AP1018" s="16"/>
      <c r="AQ1018" s="16"/>
      <c r="AR1018" s="16"/>
      <c r="AS1018" s="16"/>
      <c r="AT1018" s="16"/>
      <c r="AU1018" s="16"/>
      <c r="AV1018" s="16"/>
      <c r="AW1018" s="16"/>
      <c r="AX1018" s="16"/>
      <c r="AY1018" s="16"/>
      <c r="AZ1018" s="16"/>
      <c r="BA1018" s="16"/>
      <c r="BB1018" s="16"/>
      <c r="BC1018" s="16"/>
      <c r="BD1018" s="16"/>
      <c r="BE1018" s="16"/>
      <c r="BF1018" s="16"/>
      <c r="BG1018" s="16"/>
      <c r="BH1018" s="16"/>
      <c r="BI1018" s="16"/>
      <c r="BJ1018" s="16"/>
      <c r="BK1018" s="16"/>
      <c r="BL1018" s="16"/>
      <c r="BM1018" s="16"/>
      <c r="BN1018" s="16"/>
      <c r="BO1018" s="16"/>
      <c r="BP1018" s="16"/>
      <c r="BQ1018" s="16"/>
      <c r="BR1018" s="16"/>
      <c r="BS1018" s="16"/>
      <c r="BT1018" s="16"/>
      <c r="BU1018" s="16"/>
      <c r="BV1018" s="16"/>
      <c r="BW1018" s="16"/>
      <c r="BX1018" s="16"/>
      <c r="BY1018" s="16"/>
      <c r="BZ1018" s="16"/>
      <c r="CA1018" s="16"/>
      <c r="CB1018" s="16"/>
      <c r="CC1018" s="16"/>
      <c r="CD1018" s="16"/>
      <c r="CE1018" s="16"/>
      <c r="CF1018" s="16"/>
      <c r="CG1018" s="16"/>
      <c r="CH1018" s="16"/>
    </row>
    <row r="1019" spans="1:86">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Z1019" s="18"/>
      <c r="AA1019" s="18"/>
      <c r="AB1019" s="18"/>
      <c r="AC1019" s="18"/>
      <c r="AD1019" s="18"/>
      <c r="AE1019" s="18"/>
      <c r="AF1019" s="18"/>
      <c r="AG1019" s="18"/>
      <c r="AH1019" s="18"/>
      <c r="AI1019" s="18"/>
      <c r="AJ1019" s="18"/>
      <c r="AK1019" s="18"/>
      <c r="AL1019" s="18"/>
      <c r="AM1019" s="16"/>
      <c r="AN1019" s="16"/>
      <c r="AO1019" s="16"/>
      <c r="AP1019" s="16"/>
      <c r="AQ1019" s="16"/>
      <c r="AR1019" s="16"/>
      <c r="AS1019" s="16"/>
      <c r="AT1019" s="16"/>
      <c r="AU1019" s="16"/>
      <c r="AV1019" s="16"/>
      <c r="AW1019" s="16"/>
      <c r="AX1019" s="16"/>
      <c r="AY1019" s="16"/>
      <c r="AZ1019" s="16"/>
      <c r="BA1019" s="16"/>
      <c r="BB1019" s="16"/>
      <c r="BC1019" s="16"/>
      <c r="BD1019" s="16"/>
      <c r="BE1019" s="16"/>
      <c r="BF1019" s="16"/>
      <c r="BG1019" s="16"/>
      <c r="BH1019" s="16"/>
      <c r="BI1019" s="16"/>
      <c r="BJ1019" s="16"/>
      <c r="BK1019" s="16"/>
      <c r="BL1019" s="16"/>
      <c r="BM1019" s="16"/>
      <c r="BN1019" s="16"/>
      <c r="BO1019" s="16"/>
      <c r="BP1019" s="16"/>
      <c r="BQ1019" s="16"/>
      <c r="BR1019" s="16"/>
      <c r="BS1019" s="16"/>
      <c r="BT1019" s="16"/>
      <c r="BU1019" s="16"/>
      <c r="BV1019" s="16"/>
      <c r="BW1019" s="16"/>
      <c r="BX1019" s="16"/>
      <c r="BY1019" s="16"/>
      <c r="BZ1019" s="16"/>
      <c r="CA1019" s="16"/>
      <c r="CB1019" s="16"/>
      <c r="CC1019" s="16"/>
      <c r="CD1019" s="16"/>
      <c r="CE1019" s="16"/>
      <c r="CF1019" s="16"/>
      <c r="CG1019" s="16"/>
      <c r="CH1019" s="16"/>
    </row>
    <row r="1020" spans="1:86">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Z1020" s="18"/>
      <c r="AA1020" s="18"/>
      <c r="AB1020" s="18"/>
      <c r="AC1020" s="18"/>
      <c r="AD1020" s="18"/>
      <c r="AE1020" s="18"/>
      <c r="AF1020" s="18"/>
      <c r="AG1020" s="18"/>
      <c r="AH1020" s="18"/>
      <c r="AI1020" s="18"/>
      <c r="AJ1020" s="18"/>
      <c r="AK1020" s="18"/>
      <c r="AL1020" s="18"/>
      <c r="AM1020" s="16"/>
      <c r="AN1020" s="16"/>
      <c r="AO1020" s="16"/>
      <c r="AP1020" s="16"/>
      <c r="AQ1020" s="16"/>
      <c r="AR1020" s="16"/>
      <c r="AS1020" s="16"/>
      <c r="AT1020" s="16"/>
      <c r="AU1020" s="16"/>
      <c r="AV1020" s="16"/>
      <c r="AW1020" s="16"/>
      <c r="AX1020" s="16"/>
      <c r="AY1020" s="16"/>
      <c r="AZ1020" s="16"/>
      <c r="BA1020" s="16"/>
      <c r="BB1020" s="16"/>
      <c r="BC1020" s="16"/>
      <c r="BD1020" s="16"/>
      <c r="BE1020" s="16"/>
      <c r="BF1020" s="16"/>
      <c r="BG1020" s="16"/>
      <c r="BH1020" s="16"/>
      <c r="BI1020" s="16"/>
      <c r="BJ1020" s="16"/>
      <c r="BK1020" s="16"/>
      <c r="BL1020" s="16"/>
      <c r="BM1020" s="16"/>
      <c r="BN1020" s="16"/>
      <c r="BO1020" s="16"/>
      <c r="BP1020" s="16"/>
      <c r="BQ1020" s="16"/>
      <c r="BR1020" s="16"/>
      <c r="BS1020" s="16"/>
      <c r="BT1020" s="16"/>
      <c r="BU1020" s="16"/>
      <c r="BV1020" s="16"/>
      <c r="BW1020" s="16"/>
      <c r="BX1020" s="16"/>
      <c r="BY1020" s="16"/>
      <c r="BZ1020" s="16"/>
      <c r="CA1020" s="16"/>
      <c r="CB1020" s="16"/>
      <c r="CC1020" s="16"/>
      <c r="CD1020" s="16"/>
      <c r="CE1020" s="16"/>
      <c r="CF1020" s="16"/>
      <c r="CG1020" s="16"/>
      <c r="CH1020" s="16"/>
    </row>
    <row r="1021" spans="1:86">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Z1021" s="18"/>
      <c r="AA1021" s="18"/>
      <c r="AB1021" s="18"/>
      <c r="AC1021" s="18"/>
      <c r="AD1021" s="18"/>
      <c r="AE1021" s="18"/>
      <c r="AF1021" s="18"/>
      <c r="AG1021" s="18"/>
      <c r="AH1021" s="18"/>
      <c r="AI1021" s="18"/>
      <c r="AJ1021" s="18"/>
      <c r="AK1021" s="18"/>
      <c r="AL1021" s="18"/>
      <c r="AM1021" s="16"/>
      <c r="AN1021" s="16"/>
      <c r="AO1021" s="16"/>
      <c r="AP1021" s="16"/>
      <c r="AQ1021" s="16"/>
      <c r="AR1021" s="16"/>
      <c r="AS1021" s="16"/>
      <c r="AT1021" s="16"/>
      <c r="AU1021" s="16"/>
      <c r="AV1021" s="16"/>
      <c r="AW1021" s="16"/>
      <c r="AX1021" s="16"/>
      <c r="AY1021" s="16"/>
      <c r="AZ1021" s="16"/>
      <c r="BA1021" s="16"/>
      <c r="BB1021" s="16"/>
      <c r="BC1021" s="16"/>
      <c r="BD1021" s="16"/>
      <c r="BE1021" s="16"/>
      <c r="BF1021" s="16"/>
      <c r="BG1021" s="16"/>
      <c r="BH1021" s="16"/>
      <c r="BI1021" s="16"/>
      <c r="BJ1021" s="16"/>
      <c r="BK1021" s="16"/>
      <c r="BL1021" s="16"/>
      <c r="BM1021" s="16"/>
      <c r="BN1021" s="16"/>
      <c r="BO1021" s="16"/>
      <c r="BP1021" s="16"/>
      <c r="BQ1021" s="16"/>
      <c r="BR1021" s="16"/>
      <c r="BS1021" s="16"/>
      <c r="BT1021" s="16"/>
      <c r="BU1021" s="16"/>
      <c r="BV1021" s="16"/>
      <c r="BW1021" s="16"/>
      <c r="BX1021" s="16"/>
      <c r="BY1021" s="16"/>
      <c r="BZ1021" s="16"/>
      <c r="CA1021" s="16"/>
      <c r="CB1021" s="16"/>
      <c r="CC1021" s="16"/>
      <c r="CD1021" s="16"/>
      <c r="CE1021" s="16"/>
      <c r="CF1021" s="16"/>
      <c r="CG1021" s="16"/>
      <c r="CH1021" s="16"/>
    </row>
    <row r="1022" spans="1:86">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Z1022" s="18"/>
      <c r="AA1022" s="18"/>
      <c r="AB1022" s="18"/>
      <c r="AC1022" s="18"/>
      <c r="AD1022" s="18"/>
      <c r="AE1022" s="18"/>
      <c r="AF1022" s="18"/>
      <c r="AG1022" s="18"/>
      <c r="AH1022" s="18"/>
      <c r="AI1022" s="18"/>
      <c r="AJ1022" s="18"/>
      <c r="AK1022" s="18"/>
      <c r="AL1022" s="18"/>
      <c r="AM1022" s="16"/>
      <c r="AN1022" s="16"/>
      <c r="AO1022" s="16"/>
      <c r="AP1022" s="16"/>
      <c r="AQ1022" s="16"/>
      <c r="AR1022" s="16"/>
      <c r="AS1022" s="16"/>
      <c r="AT1022" s="16"/>
      <c r="AU1022" s="16"/>
      <c r="AV1022" s="16"/>
      <c r="AW1022" s="16"/>
      <c r="AX1022" s="16"/>
      <c r="AY1022" s="16"/>
      <c r="AZ1022" s="16"/>
      <c r="BA1022" s="16"/>
      <c r="BB1022" s="16"/>
      <c r="BC1022" s="16"/>
      <c r="BD1022" s="16"/>
      <c r="BE1022" s="16"/>
      <c r="BF1022" s="16"/>
      <c r="BG1022" s="16"/>
      <c r="BH1022" s="16"/>
      <c r="BI1022" s="16"/>
      <c r="BJ1022" s="16"/>
      <c r="BK1022" s="16"/>
      <c r="BL1022" s="16"/>
      <c r="BM1022" s="16"/>
      <c r="BN1022" s="16"/>
      <c r="BO1022" s="16"/>
      <c r="BP1022" s="16"/>
      <c r="BQ1022" s="16"/>
      <c r="BR1022" s="16"/>
      <c r="BS1022" s="16"/>
      <c r="BT1022" s="16"/>
      <c r="BU1022" s="16"/>
      <c r="BV1022" s="16"/>
      <c r="BW1022" s="16"/>
      <c r="BX1022" s="16"/>
      <c r="BY1022" s="16"/>
      <c r="BZ1022" s="16"/>
      <c r="CA1022" s="16"/>
      <c r="CB1022" s="16"/>
      <c r="CC1022" s="16"/>
      <c r="CD1022" s="16"/>
      <c r="CE1022" s="16"/>
      <c r="CF1022" s="16"/>
      <c r="CG1022" s="16"/>
      <c r="CH1022" s="16"/>
    </row>
    <row r="1023" spans="1:86">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Z1023" s="18"/>
      <c r="AA1023" s="18"/>
      <c r="AB1023" s="18"/>
      <c r="AC1023" s="18"/>
      <c r="AD1023" s="18"/>
      <c r="AE1023" s="18"/>
      <c r="AF1023" s="18"/>
      <c r="AG1023" s="18"/>
      <c r="AH1023" s="18"/>
      <c r="AI1023" s="18"/>
      <c r="AJ1023" s="18"/>
      <c r="AK1023" s="18"/>
      <c r="AL1023" s="18"/>
      <c r="AM1023" s="16"/>
      <c r="AN1023" s="16"/>
      <c r="AO1023" s="16"/>
      <c r="AP1023" s="16"/>
      <c r="AQ1023" s="16"/>
      <c r="AR1023" s="16"/>
      <c r="AS1023" s="16"/>
      <c r="AT1023" s="16"/>
      <c r="AU1023" s="16"/>
      <c r="AV1023" s="16"/>
      <c r="AW1023" s="16"/>
      <c r="AX1023" s="16"/>
      <c r="AY1023" s="16"/>
      <c r="AZ1023" s="16"/>
      <c r="BA1023" s="16"/>
      <c r="BB1023" s="16"/>
      <c r="BC1023" s="16"/>
      <c r="BD1023" s="16"/>
      <c r="BE1023" s="16"/>
      <c r="BF1023" s="16"/>
      <c r="BG1023" s="16"/>
      <c r="BH1023" s="16"/>
      <c r="BI1023" s="16"/>
      <c r="BJ1023" s="16"/>
      <c r="BK1023" s="16"/>
      <c r="BL1023" s="16"/>
      <c r="BM1023" s="16"/>
      <c r="BN1023" s="16"/>
      <c r="BO1023" s="16"/>
      <c r="BP1023" s="16"/>
      <c r="BQ1023" s="16"/>
      <c r="BR1023" s="16"/>
      <c r="BS1023" s="16"/>
      <c r="BT1023" s="16"/>
      <c r="BU1023" s="16"/>
      <c r="BV1023" s="16"/>
      <c r="BW1023" s="16"/>
      <c r="BX1023" s="16"/>
      <c r="BY1023" s="16"/>
      <c r="BZ1023" s="16"/>
      <c r="CA1023" s="16"/>
      <c r="CB1023" s="16"/>
      <c r="CC1023" s="16"/>
      <c r="CD1023" s="16"/>
      <c r="CE1023" s="16"/>
      <c r="CF1023" s="16"/>
      <c r="CG1023" s="16"/>
      <c r="CH1023" s="16"/>
    </row>
    <row r="1024" spans="1:86">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Z1024" s="18"/>
      <c r="AA1024" s="18"/>
      <c r="AB1024" s="18"/>
      <c r="AC1024" s="18"/>
      <c r="AD1024" s="18"/>
      <c r="AE1024" s="18"/>
      <c r="AF1024" s="18"/>
      <c r="AG1024" s="18"/>
      <c r="AH1024" s="18"/>
      <c r="AI1024" s="18"/>
      <c r="AJ1024" s="18"/>
      <c r="AK1024" s="18"/>
      <c r="AL1024" s="18"/>
      <c r="AM1024" s="16"/>
      <c r="AN1024" s="16"/>
      <c r="AO1024" s="16"/>
      <c r="AP1024" s="16"/>
      <c r="AQ1024" s="16"/>
      <c r="AR1024" s="16"/>
      <c r="AS1024" s="16"/>
      <c r="AT1024" s="16"/>
      <c r="AU1024" s="16"/>
      <c r="AV1024" s="16"/>
      <c r="AW1024" s="16"/>
      <c r="AX1024" s="16"/>
      <c r="AY1024" s="16"/>
      <c r="AZ1024" s="16"/>
      <c r="BA1024" s="16"/>
      <c r="BB1024" s="16"/>
      <c r="BC1024" s="16"/>
      <c r="BD1024" s="16"/>
      <c r="BE1024" s="16"/>
      <c r="BF1024" s="16"/>
      <c r="BG1024" s="16"/>
      <c r="BH1024" s="16"/>
      <c r="BI1024" s="16"/>
      <c r="BJ1024" s="16"/>
      <c r="BK1024" s="16"/>
      <c r="BL1024" s="16"/>
      <c r="BM1024" s="16"/>
      <c r="BN1024" s="16"/>
      <c r="BO1024" s="16"/>
      <c r="BP1024" s="16"/>
      <c r="BQ1024" s="16"/>
      <c r="BR1024" s="16"/>
      <c r="BS1024" s="16"/>
      <c r="BT1024" s="16"/>
      <c r="BU1024" s="16"/>
      <c r="BV1024" s="16"/>
      <c r="BW1024" s="16"/>
      <c r="BX1024" s="16"/>
      <c r="BY1024" s="16"/>
      <c r="BZ1024" s="16"/>
      <c r="CA1024" s="16"/>
      <c r="CB1024" s="16"/>
      <c r="CC1024" s="16"/>
      <c r="CD1024" s="16"/>
      <c r="CE1024" s="16"/>
      <c r="CF1024" s="16"/>
      <c r="CG1024" s="16"/>
      <c r="CH1024" s="16"/>
    </row>
    <row r="1025" spans="1:86">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Z1025" s="18"/>
      <c r="AA1025" s="18"/>
      <c r="AB1025" s="18"/>
      <c r="AC1025" s="18"/>
      <c r="AD1025" s="18"/>
      <c r="AE1025" s="18"/>
      <c r="AF1025" s="18"/>
      <c r="AG1025" s="18"/>
      <c r="AH1025" s="18"/>
      <c r="AI1025" s="18"/>
      <c r="AJ1025" s="18"/>
      <c r="AK1025" s="18"/>
      <c r="AL1025" s="18"/>
      <c r="AM1025" s="16"/>
      <c r="AN1025" s="16"/>
      <c r="AO1025" s="16"/>
      <c r="AP1025" s="16"/>
      <c r="AQ1025" s="16"/>
      <c r="AR1025" s="16"/>
      <c r="AS1025" s="16"/>
      <c r="AT1025" s="16"/>
      <c r="AU1025" s="16"/>
      <c r="AV1025" s="16"/>
      <c r="AW1025" s="16"/>
      <c r="AX1025" s="16"/>
      <c r="AY1025" s="16"/>
      <c r="AZ1025" s="16"/>
      <c r="BA1025" s="16"/>
      <c r="BB1025" s="16"/>
      <c r="BC1025" s="16"/>
      <c r="BD1025" s="16"/>
      <c r="BE1025" s="16"/>
      <c r="BF1025" s="16"/>
      <c r="BG1025" s="16"/>
      <c r="BH1025" s="16"/>
      <c r="BI1025" s="16"/>
      <c r="BJ1025" s="16"/>
      <c r="BK1025" s="16"/>
      <c r="BL1025" s="16"/>
      <c r="BM1025" s="16"/>
      <c r="BN1025" s="16"/>
      <c r="BO1025" s="16"/>
      <c r="BP1025" s="16"/>
      <c r="BQ1025" s="16"/>
      <c r="BR1025" s="16"/>
      <c r="BS1025" s="16"/>
      <c r="BT1025" s="16"/>
      <c r="BU1025" s="16"/>
      <c r="BV1025" s="16"/>
      <c r="BW1025" s="16"/>
      <c r="BX1025" s="16"/>
      <c r="BY1025" s="16"/>
      <c r="BZ1025" s="16"/>
      <c r="CA1025" s="16"/>
      <c r="CB1025" s="16"/>
      <c r="CC1025" s="16"/>
      <c r="CD1025" s="16"/>
      <c r="CE1025" s="16"/>
      <c r="CF1025" s="16"/>
      <c r="CG1025" s="16"/>
      <c r="CH1025" s="16"/>
    </row>
    <row r="1026" spans="1:86">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Z1026" s="18"/>
      <c r="AA1026" s="18"/>
      <c r="AB1026" s="18"/>
      <c r="AC1026" s="18"/>
      <c r="AD1026" s="18"/>
      <c r="AE1026" s="18"/>
      <c r="AF1026" s="18"/>
      <c r="AG1026" s="18"/>
      <c r="AH1026" s="18"/>
      <c r="AI1026" s="18"/>
      <c r="AJ1026" s="18"/>
      <c r="AK1026" s="18"/>
      <c r="AL1026" s="18"/>
      <c r="AM1026" s="16"/>
      <c r="AN1026" s="16"/>
      <c r="AO1026" s="16"/>
      <c r="AP1026" s="16"/>
      <c r="AQ1026" s="16"/>
      <c r="AR1026" s="16"/>
      <c r="AS1026" s="16"/>
      <c r="AT1026" s="16"/>
      <c r="AU1026" s="16"/>
      <c r="AV1026" s="16"/>
      <c r="AW1026" s="16"/>
      <c r="AX1026" s="16"/>
      <c r="AY1026" s="16"/>
      <c r="AZ1026" s="16"/>
      <c r="BA1026" s="16"/>
      <c r="BB1026" s="16"/>
      <c r="BC1026" s="16"/>
      <c r="BD1026" s="16"/>
      <c r="BE1026" s="16"/>
      <c r="BF1026" s="16"/>
      <c r="BG1026" s="16"/>
      <c r="BH1026" s="16"/>
      <c r="BI1026" s="16"/>
      <c r="BJ1026" s="16"/>
      <c r="BK1026" s="16"/>
      <c r="BL1026" s="16"/>
      <c r="BM1026" s="16"/>
      <c r="BN1026" s="16"/>
      <c r="BO1026" s="16"/>
      <c r="BP1026" s="16"/>
      <c r="BQ1026" s="16"/>
      <c r="BR1026" s="16"/>
      <c r="BS1026" s="16"/>
      <c r="BT1026" s="16"/>
      <c r="BU1026" s="16"/>
      <c r="BV1026" s="16"/>
      <c r="BW1026" s="16"/>
      <c r="BX1026" s="16"/>
      <c r="BY1026" s="16"/>
      <c r="BZ1026" s="16"/>
      <c r="CA1026" s="16"/>
      <c r="CB1026" s="16"/>
      <c r="CC1026" s="16"/>
      <c r="CD1026" s="16"/>
      <c r="CE1026" s="16"/>
      <c r="CF1026" s="16"/>
      <c r="CG1026" s="16"/>
      <c r="CH1026" s="16"/>
    </row>
    <row r="1027" spans="1:86">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Z1027" s="18"/>
      <c r="AA1027" s="18"/>
      <c r="AB1027" s="18"/>
      <c r="AC1027" s="18"/>
      <c r="AD1027" s="18"/>
      <c r="AE1027" s="18"/>
      <c r="AF1027" s="18"/>
      <c r="AG1027" s="18"/>
      <c r="AH1027" s="18"/>
      <c r="AI1027" s="18"/>
      <c r="AJ1027" s="18"/>
      <c r="AK1027" s="18"/>
      <c r="AL1027" s="18"/>
      <c r="AM1027" s="16"/>
      <c r="AN1027" s="16"/>
      <c r="AO1027" s="16"/>
      <c r="AP1027" s="16"/>
      <c r="AQ1027" s="16"/>
      <c r="AR1027" s="16"/>
      <c r="AS1027" s="16"/>
      <c r="AT1027" s="16"/>
      <c r="AU1027" s="16"/>
      <c r="AV1027" s="16"/>
      <c r="AW1027" s="16"/>
      <c r="AX1027" s="16"/>
      <c r="AY1027" s="16"/>
      <c r="AZ1027" s="16"/>
      <c r="BA1027" s="16"/>
      <c r="BB1027" s="16"/>
      <c r="BC1027" s="16"/>
      <c r="BD1027" s="16"/>
      <c r="BE1027" s="16"/>
      <c r="BF1027" s="16"/>
      <c r="BG1027" s="16"/>
      <c r="BH1027" s="16"/>
      <c r="BI1027" s="16"/>
      <c r="BJ1027" s="16"/>
      <c r="BK1027" s="16"/>
      <c r="BL1027" s="16"/>
      <c r="BM1027" s="16"/>
      <c r="BN1027" s="16"/>
      <c r="BO1027" s="16"/>
      <c r="BP1027" s="16"/>
      <c r="BQ1027" s="16"/>
      <c r="BR1027" s="16"/>
      <c r="BS1027" s="16"/>
      <c r="BT1027" s="16"/>
      <c r="BU1027" s="16"/>
      <c r="BV1027" s="16"/>
      <c r="BW1027" s="16"/>
      <c r="BX1027" s="16"/>
      <c r="BY1027" s="16"/>
      <c r="BZ1027" s="16"/>
      <c r="CA1027" s="16"/>
      <c r="CB1027" s="16"/>
      <c r="CC1027" s="16"/>
      <c r="CD1027" s="16"/>
      <c r="CE1027" s="16"/>
      <c r="CF1027" s="16"/>
      <c r="CG1027" s="16"/>
      <c r="CH1027" s="16"/>
    </row>
    <row r="1028" spans="1:86">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Z1028" s="18"/>
      <c r="AA1028" s="18"/>
      <c r="AB1028" s="18"/>
      <c r="AC1028" s="18"/>
      <c r="AD1028" s="18"/>
      <c r="AE1028" s="18"/>
      <c r="AF1028" s="18"/>
      <c r="AG1028" s="18"/>
      <c r="AH1028" s="18"/>
      <c r="AI1028" s="18"/>
      <c r="AJ1028" s="18"/>
      <c r="AK1028" s="18"/>
      <c r="AL1028" s="18"/>
      <c r="AM1028" s="16"/>
      <c r="AN1028" s="16"/>
      <c r="AO1028" s="16"/>
      <c r="AP1028" s="16"/>
      <c r="AQ1028" s="16"/>
      <c r="AR1028" s="16"/>
      <c r="AS1028" s="16"/>
      <c r="AT1028" s="16"/>
      <c r="AU1028" s="16"/>
      <c r="AV1028" s="16"/>
      <c r="AW1028" s="16"/>
      <c r="AX1028" s="16"/>
      <c r="AY1028" s="16"/>
      <c r="AZ1028" s="16"/>
      <c r="BA1028" s="16"/>
      <c r="BB1028" s="16"/>
      <c r="BC1028" s="16"/>
      <c r="BD1028" s="16"/>
      <c r="BE1028" s="16"/>
      <c r="BF1028" s="16"/>
      <c r="BG1028" s="16"/>
      <c r="BH1028" s="16"/>
      <c r="BI1028" s="16"/>
      <c r="BJ1028" s="16"/>
      <c r="BK1028" s="16"/>
      <c r="BL1028" s="16"/>
      <c r="BM1028" s="16"/>
      <c r="BN1028" s="16"/>
      <c r="BO1028" s="16"/>
      <c r="BP1028" s="16"/>
      <c r="BQ1028" s="16"/>
      <c r="BR1028" s="16"/>
      <c r="BS1028" s="16"/>
      <c r="BT1028" s="16"/>
      <c r="BU1028" s="16"/>
      <c r="BV1028" s="16"/>
      <c r="BW1028" s="16"/>
      <c r="BX1028" s="16"/>
      <c r="BY1028" s="16"/>
      <c r="BZ1028" s="16"/>
      <c r="CA1028" s="16"/>
      <c r="CB1028" s="16"/>
      <c r="CC1028" s="16"/>
      <c r="CD1028" s="16"/>
      <c r="CE1028" s="16"/>
      <c r="CF1028" s="16"/>
      <c r="CG1028" s="16"/>
      <c r="CH1028" s="16"/>
    </row>
    <row r="1029" spans="1:86">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Z1029" s="18"/>
      <c r="AA1029" s="18"/>
      <c r="AB1029" s="18"/>
      <c r="AC1029" s="18"/>
      <c r="AD1029" s="18"/>
      <c r="AE1029" s="18"/>
      <c r="AF1029" s="18"/>
      <c r="AG1029" s="18"/>
      <c r="AH1029" s="18"/>
      <c r="AI1029" s="18"/>
      <c r="AJ1029" s="18"/>
      <c r="AK1029" s="18"/>
      <c r="AL1029" s="18"/>
      <c r="AM1029" s="16"/>
      <c r="AN1029" s="16"/>
      <c r="AO1029" s="16"/>
      <c r="AP1029" s="16"/>
      <c r="AQ1029" s="16"/>
      <c r="AR1029" s="16"/>
      <c r="AS1029" s="16"/>
      <c r="AT1029" s="16"/>
      <c r="AU1029" s="16"/>
      <c r="AV1029" s="16"/>
      <c r="AW1029" s="16"/>
      <c r="AX1029" s="16"/>
      <c r="AY1029" s="16"/>
      <c r="AZ1029" s="16"/>
      <c r="BA1029" s="16"/>
      <c r="BB1029" s="16"/>
      <c r="BC1029" s="16"/>
      <c r="BD1029" s="16"/>
      <c r="BE1029" s="16"/>
      <c r="BF1029" s="16"/>
      <c r="BG1029" s="16"/>
      <c r="BH1029" s="16"/>
      <c r="BI1029" s="16"/>
      <c r="BJ1029" s="16"/>
      <c r="BK1029" s="16"/>
      <c r="BL1029" s="16"/>
      <c r="BM1029" s="16"/>
      <c r="BN1029" s="16"/>
      <c r="BO1029" s="16"/>
      <c r="BP1029" s="16"/>
      <c r="BQ1029" s="16"/>
      <c r="BR1029" s="16"/>
      <c r="BS1029" s="16"/>
      <c r="BT1029" s="16"/>
      <c r="BU1029" s="16"/>
      <c r="BV1029" s="16"/>
      <c r="BW1029" s="16"/>
      <c r="BX1029" s="16"/>
      <c r="BY1029" s="16"/>
      <c r="BZ1029" s="16"/>
      <c r="CA1029" s="16"/>
      <c r="CB1029" s="16"/>
      <c r="CC1029" s="16"/>
      <c r="CD1029" s="16"/>
      <c r="CE1029" s="16"/>
      <c r="CF1029" s="16"/>
      <c r="CG1029" s="16"/>
      <c r="CH1029" s="16"/>
    </row>
    <row r="1030" spans="1:86">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Z1030" s="18"/>
      <c r="AA1030" s="18"/>
      <c r="AB1030" s="18"/>
      <c r="AC1030" s="18"/>
      <c r="AD1030" s="18"/>
      <c r="AE1030" s="18"/>
      <c r="AF1030" s="18"/>
      <c r="AG1030" s="18"/>
      <c r="AH1030" s="18"/>
      <c r="AI1030" s="18"/>
      <c r="AJ1030" s="18"/>
      <c r="AK1030" s="18"/>
      <c r="AL1030" s="18"/>
      <c r="AM1030" s="16"/>
      <c r="AN1030" s="16"/>
      <c r="AO1030" s="16"/>
      <c r="AP1030" s="16"/>
      <c r="AQ1030" s="16"/>
      <c r="AR1030" s="16"/>
      <c r="AS1030" s="16"/>
      <c r="AT1030" s="16"/>
      <c r="AU1030" s="16"/>
      <c r="AV1030" s="16"/>
      <c r="AW1030" s="16"/>
      <c r="AX1030" s="16"/>
      <c r="AY1030" s="16"/>
      <c r="AZ1030" s="16"/>
      <c r="BA1030" s="16"/>
      <c r="BB1030" s="16"/>
      <c r="BC1030" s="16"/>
      <c r="BD1030" s="16"/>
      <c r="BE1030" s="16"/>
      <c r="BF1030" s="16"/>
      <c r="BG1030" s="16"/>
      <c r="BH1030" s="16"/>
      <c r="BI1030" s="16"/>
      <c r="BJ1030" s="16"/>
      <c r="BK1030" s="16"/>
      <c r="BL1030" s="16"/>
      <c r="BM1030" s="16"/>
      <c r="BN1030" s="16"/>
      <c r="BO1030" s="16"/>
      <c r="BP1030" s="16"/>
      <c r="BQ1030" s="16"/>
      <c r="BR1030" s="16"/>
      <c r="BS1030" s="16"/>
      <c r="BT1030" s="16"/>
      <c r="BU1030" s="16"/>
      <c r="BV1030" s="16"/>
      <c r="BW1030" s="16"/>
      <c r="BX1030" s="16"/>
      <c r="BY1030" s="16"/>
      <c r="BZ1030" s="16"/>
      <c r="CA1030" s="16"/>
      <c r="CB1030" s="16"/>
      <c r="CC1030" s="16"/>
      <c r="CD1030" s="16"/>
      <c r="CE1030" s="16"/>
      <c r="CF1030" s="16"/>
      <c r="CG1030" s="16"/>
      <c r="CH1030" s="16"/>
    </row>
    <row r="1031" spans="1:86">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Z1031" s="18"/>
      <c r="AA1031" s="18"/>
      <c r="AB1031" s="18"/>
      <c r="AC1031" s="18"/>
      <c r="AD1031" s="18"/>
      <c r="AE1031" s="18"/>
      <c r="AF1031" s="18"/>
      <c r="AG1031" s="18"/>
      <c r="AH1031" s="18"/>
      <c r="AI1031" s="18"/>
      <c r="AJ1031" s="18"/>
      <c r="AK1031" s="18"/>
      <c r="AL1031" s="18"/>
      <c r="AM1031" s="16"/>
      <c r="AN1031" s="16"/>
      <c r="AO1031" s="16"/>
      <c r="AP1031" s="16"/>
      <c r="AQ1031" s="16"/>
      <c r="AR1031" s="16"/>
      <c r="AS1031" s="16"/>
      <c r="AT1031" s="16"/>
      <c r="AU1031" s="16"/>
      <c r="AV1031" s="16"/>
      <c r="AW1031" s="16"/>
      <c r="AX1031" s="16"/>
      <c r="AY1031" s="16"/>
      <c r="AZ1031" s="16"/>
      <c r="BA1031" s="16"/>
      <c r="BB1031" s="16"/>
      <c r="BC1031" s="16"/>
      <c r="BD1031" s="16"/>
      <c r="BE1031" s="16"/>
      <c r="BF1031" s="16"/>
      <c r="BG1031" s="16"/>
      <c r="BH1031" s="16"/>
      <c r="BI1031" s="16"/>
      <c r="BJ1031" s="16"/>
      <c r="BK1031" s="16"/>
      <c r="BL1031" s="16"/>
      <c r="BM1031" s="16"/>
      <c r="BN1031" s="16"/>
      <c r="BO1031" s="16"/>
      <c r="BP1031" s="16"/>
      <c r="BQ1031" s="16"/>
      <c r="BR1031" s="16"/>
      <c r="BS1031" s="16"/>
      <c r="BT1031" s="16"/>
      <c r="BU1031" s="16"/>
      <c r="BV1031" s="16"/>
      <c r="BW1031" s="16"/>
      <c r="BX1031" s="16"/>
      <c r="BY1031" s="16"/>
      <c r="BZ1031" s="16"/>
      <c r="CA1031" s="16"/>
      <c r="CB1031" s="16"/>
      <c r="CC1031" s="16"/>
      <c r="CD1031" s="16"/>
      <c r="CE1031" s="16"/>
      <c r="CF1031" s="16"/>
      <c r="CG1031" s="16"/>
      <c r="CH1031" s="16"/>
    </row>
    <row r="1032" spans="1:86">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Z1032" s="18"/>
      <c r="AA1032" s="18"/>
      <c r="AB1032" s="18"/>
      <c r="AC1032" s="18"/>
      <c r="AD1032" s="18"/>
      <c r="AE1032" s="18"/>
      <c r="AF1032" s="18"/>
      <c r="AG1032" s="18"/>
      <c r="AH1032" s="18"/>
      <c r="AI1032" s="18"/>
      <c r="AJ1032" s="18"/>
      <c r="AK1032" s="18"/>
      <c r="AL1032" s="18"/>
      <c r="AM1032" s="16"/>
      <c r="AN1032" s="16"/>
      <c r="AO1032" s="16"/>
      <c r="AP1032" s="16"/>
      <c r="AQ1032" s="16"/>
      <c r="AR1032" s="16"/>
      <c r="AS1032" s="16"/>
      <c r="AT1032" s="16"/>
      <c r="AU1032" s="16"/>
      <c r="AV1032" s="16"/>
      <c r="AW1032" s="16"/>
      <c r="AX1032" s="16"/>
      <c r="AY1032" s="16"/>
      <c r="AZ1032" s="16"/>
      <c r="BA1032" s="16"/>
      <c r="BB1032" s="16"/>
      <c r="BC1032" s="16"/>
      <c r="BD1032" s="16"/>
      <c r="BE1032" s="16"/>
      <c r="BF1032" s="16"/>
      <c r="BG1032" s="16"/>
      <c r="BH1032" s="16"/>
      <c r="BI1032" s="16"/>
      <c r="BJ1032" s="16"/>
      <c r="BK1032" s="16"/>
      <c r="BL1032" s="16"/>
      <c r="BM1032" s="16"/>
      <c r="BN1032" s="16"/>
      <c r="BO1032" s="16"/>
      <c r="BP1032" s="16"/>
      <c r="BQ1032" s="16"/>
      <c r="BR1032" s="16"/>
      <c r="BS1032" s="16"/>
      <c r="BT1032" s="16"/>
      <c r="BU1032" s="16"/>
      <c r="BV1032" s="16"/>
      <c r="BW1032" s="16"/>
      <c r="BX1032" s="16"/>
      <c r="BY1032" s="16"/>
      <c r="BZ1032" s="16"/>
      <c r="CA1032" s="16"/>
      <c r="CB1032" s="16"/>
      <c r="CC1032" s="16"/>
      <c r="CD1032" s="16"/>
      <c r="CE1032" s="16"/>
      <c r="CF1032" s="16"/>
      <c r="CG1032" s="16"/>
      <c r="CH1032" s="16"/>
    </row>
    <row r="1033" spans="1:86">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Z1033" s="18"/>
      <c r="AA1033" s="18"/>
      <c r="AB1033" s="18"/>
      <c r="AC1033" s="18"/>
      <c r="AD1033" s="18"/>
      <c r="AE1033" s="18"/>
      <c r="AF1033" s="18"/>
      <c r="AG1033" s="18"/>
      <c r="AH1033" s="18"/>
      <c r="AI1033" s="18"/>
      <c r="AJ1033" s="18"/>
      <c r="AK1033" s="18"/>
      <c r="AL1033" s="18"/>
      <c r="AM1033" s="16"/>
      <c r="AN1033" s="16"/>
      <c r="AO1033" s="16"/>
      <c r="AP1033" s="16"/>
      <c r="AQ1033" s="16"/>
      <c r="AR1033" s="16"/>
      <c r="AS1033" s="16"/>
      <c r="AT1033" s="16"/>
      <c r="AU1033" s="16"/>
      <c r="AV1033" s="16"/>
      <c r="AW1033" s="16"/>
      <c r="AX1033" s="16"/>
      <c r="AY1033" s="16"/>
      <c r="AZ1033" s="16"/>
      <c r="BA1033" s="16"/>
      <c r="BB1033" s="16"/>
      <c r="BC1033" s="16"/>
      <c r="BD1033" s="16"/>
      <c r="BE1033" s="16"/>
      <c r="BF1033" s="16"/>
      <c r="BG1033" s="16"/>
      <c r="BH1033" s="16"/>
      <c r="BI1033" s="16"/>
      <c r="BJ1033" s="16"/>
      <c r="BK1033" s="16"/>
      <c r="BL1033" s="16"/>
      <c r="BM1033" s="16"/>
      <c r="BN1033" s="16"/>
      <c r="BO1033" s="16"/>
      <c r="BP1033" s="16"/>
      <c r="BQ1033" s="16"/>
      <c r="BR1033" s="16"/>
      <c r="BS1033" s="16"/>
      <c r="BT1033" s="16"/>
      <c r="BU1033" s="16"/>
      <c r="BV1033" s="16"/>
      <c r="BW1033" s="16"/>
      <c r="BX1033" s="16"/>
      <c r="BY1033" s="16"/>
      <c r="BZ1033" s="16"/>
      <c r="CA1033" s="16"/>
      <c r="CB1033" s="16"/>
      <c r="CC1033" s="16"/>
      <c r="CD1033" s="16"/>
      <c r="CE1033" s="16"/>
      <c r="CF1033" s="16"/>
      <c r="CG1033" s="16"/>
      <c r="CH1033" s="16"/>
    </row>
    <row r="1034" spans="1:86">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Z1034" s="18"/>
      <c r="AA1034" s="18"/>
      <c r="AB1034" s="18"/>
      <c r="AC1034" s="18"/>
      <c r="AD1034" s="18"/>
      <c r="AE1034" s="18"/>
      <c r="AF1034" s="18"/>
      <c r="AG1034" s="18"/>
      <c r="AH1034" s="18"/>
      <c r="AI1034" s="18"/>
      <c r="AJ1034" s="18"/>
      <c r="AK1034" s="18"/>
      <c r="AL1034" s="18"/>
      <c r="AM1034" s="16"/>
      <c r="AN1034" s="16"/>
      <c r="AO1034" s="16"/>
      <c r="AP1034" s="16"/>
      <c r="AQ1034" s="16"/>
      <c r="AR1034" s="16"/>
      <c r="AS1034" s="16"/>
      <c r="AT1034" s="16"/>
      <c r="AU1034" s="16"/>
      <c r="AV1034" s="16"/>
      <c r="AW1034" s="16"/>
      <c r="AX1034" s="16"/>
      <c r="AY1034" s="16"/>
      <c r="AZ1034" s="16"/>
      <c r="BA1034" s="16"/>
      <c r="BB1034" s="16"/>
      <c r="BC1034" s="16"/>
      <c r="BD1034" s="16"/>
      <c r="BE1034" s="16"/>
      <c r="BF1034" s="16"/>
      <c r="BG1034" s="16"/>
      <c r="BH1034" s="16"/>
      <c r="BI1034" s="16"/>
      <c r="BJ1034" s="16"/>
      <c r="BK1034" s="16"/>
      <c r="BL1034" s="16"/>
      <c r="BM1034" s="16"/>
      <c r="BN1034" s="16"/>
      <c r="BO1034" s="16"/>
      <c r="BP1034" s="16"/>
      <c r="BQ1034" s="16"/>
      <c r="BR1034" s="16"/>
      <c r="BS1034" s="16"/>
      <c r="BT1034" s="16"/>
      <c r="BU1034" s="16"/>
      <c r="BV1034" s="16"/>
      <c r="BW1034" s="16"/>
      <c r="BX1034" s="16"/>
      <c r="BY1034" s="16"/>
      <c r="BZ1034" s="16"/>
      <c r="CA1034" s="16"/>
      <c r="CB1034" s="16"/>
      <c r="CC1034" s="16"/>
      <c r="CD1034" s="16"/>
      <c r="CE1034" s="16"/>
      <c r="CF1034" s="16"/>
      <c r="CG1034" s="16"/>
      <c r="CH1034" s="16"/>
    </row>
    <row r="1035" spans="1:86">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Z1035" s="18"/>
      <c r="AA1035" s="18"/>
      <c r="AB1035" s="18"/>
      <c r="AC1035" s="18"/>
      <c r="AD1035" s="18"/>
      <c r="AE1035" s="18"/>
      <c r="AF1035" s="18"/>
      <c r="AG1035" s="18"/>
      <c r="AH1035" s="18"/>
      <c r="AI1035" s="18"/>
      <c r="AJ1035" s="18"/>
      <c r="AK1035" s="18"/>
      <c r="AL1035" s="18"/>
      <c r="AM1035" s="16"/>
      <c r="AN1035" s="16"/>
      <c r="AO1035" s="16"/>
      <c r="AP1035" s="16"/>
      <c r="AQ1035" s="16"/>
      <c r="AR1035" s="16"/>
      <c r="AS1035" s="16"/>
      <c r="AT1035" s="16"/>
      <c r="AU1035" s="16"/>
      <c r="AV1035" s="16"/>
      <c r="AW1035" s="16"/>
      <c r="AX1035" s="16"/>
      <c r="AY1035" s="16"/>
      <c r="AZ1035" s="16"/>
      <c r="BA1035" s="16"/>
      <c r="BB1035" s="16"/>
      <c r="BC1035" s="16"/>
      <c r="BD1035" s="16"/>
      <c r="BE1035" s="16"/>
      <c r="BF1035" s="16"/>
      <c r="BG1035" s="16"/>
      <c r="BH1035" s="16"/>
      <c r="BI1035" s="16"/>
      <c r="BJ1035" s="16"/>
      <c r="BK1035" s="16"/>
      <c r="BL1035" s="16"/>
      <c r="BM1035" s="16"/>
      <c r="BN1035" s="16"/>
      <c r="BO1035" s="16"/>
      <c r="BP1035" s="16"/>
      <c r="BQ1035" s="16"/>
      <c r="BR1035" s="16"/>
      <c r="BS1035" s="16"/>
      <c r="BT1035" s="16"/>
      <c r="BU1035" s="16"/>
      <c r="BV1035" s="16"/>
      <c r="BW1035" s="16"/>
      <c r="BX1035" s="16"/>
      <c r="BY1035" s="16"/>
      <c r="BZ1035" s="16"/>
      <c r="CA1035" s="16"/>
      <c r="CB1035" s="16"/>
      <c r="CC1035" s="16"/>
      <c r="CD1035" s="16"/>
      <c r="CE1035" s="16"/>
      <c r="CF1035" s="16"/>
      <c r="CG1035" s="16"/>
      <c r="CH1035" s="16"/>
    </row>
    <row r="1036" spans="1:86">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Z1036" s="18"/>
      <c r="AA1036" s="18"/>
      <c r="AB1036" s="18"/>
      <c r="AC1036" s="18"/>
      <c r="AD1036" s="18"/>
      <c r="AE1036" s="18"/>
      <c r="AF1036" s="18"/>
      <c r="AG1036" s="18"/>
      <c r="AH1036" s="18"/>
      <c r="AI1036" s="18"/>
      <c r="AJ1036" s="18"/>
      <c r="AK1036" s="18"/>
      <c r="AL1036" s="18"/>
      <c r="AM1036" s="16"/>
      <c r="AN1036" s="16"/>
      <c r="AO1036" s="16"/>
      <c r="AP1036" s="16"/>
      <c r="AQ1036" s="16"/>
      <c r="AR1036" s="16"/>
      <c r="AS1036" s="16"/>
      <c r="AT1036" s="16"/>
      <c r="AU1036" s="16"/>
      <c r="AV1036" s="16"/>
      <c r="AW1036" s="16"/>
      <c r="AX1036" s="16"/>
      <c r="AY1036" s="16"/>
      <c r="AZ1036" s="16"/>
      <c r="BA1036" s="16"/>
      <c r="BB1036" s="16"/>
      <c r="BC1036" s="16"/>
      <c r="BD1036" s="16"/>
      <c r="BE1036" s="16"/>
      <c r="BF1036" s="16"/>
      <c r="BG1036" s="16"/>
      <c r="BH1036" s="16"/>
      <c r="BI1036" s="16"/>
      <c r="BJ1036" s="16"/>
      <c r="BK1036" s="16"/>
      <c r="BL1036" s="16"/>
      <c r="BM1036" s="16"/>
      <c r="BN1036" s="16"/>
      <c r="BO1036" s="16"/>
      <c r="BP1036" s="16"/>
      <c r="BQ1036" s="16"/>
      <c r="BR1036" s="16"/>
      <c r="BS1036" s="16"/>
      <c r="BT1036" s="16"/>
      <c r="BU1036" s="16"/>
      <c r="BV1036" s="16"/>
      <c r="BW1036" s="16"/>
      <c r="BX1036" s="16"/>
      <c r="BY1036" s="16"/>
      <c r="BZ1036" s="16"/>
      <c r="CA1036" s="16"/>
      <c r="CB1036" s="16"/>
      <c r="CC1036" s="16"/>
      <c r="CD1036" s="16"/>
      <c r="CE1036" s="16"/>
      <c r="CF1036" s="16"/>
      <c r="CG1036" s="16"/>
      <c r="CH1036" s="16"/>
    </row>
    <row r="1037" spans="1:86">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Z1037" s="18"/>
      <c r="AA1037" s="18"/>
      <c r="AB1037" s="18"/>
      <c r="AC1037" s="18"/>
      <c r="AD1037" s="18"/>
      <c r="AE1037" s="18"/>
      <c r="AF1037" s="18"/>
      <c r="AG1037" s="18"/>
      <c r="AH1037" s="18"/>
      <c r="AI1037" s="18"/>
      <c r="AJ1037" s="18"/>
      <c r="AK1037" s="18"/>
      <c r="AL1037" s="18"/>
      <c r="AM1037" s="16"/>
      <c r="AN1037" s="16"/>
      <c r="AO1037" s="16"/>
      <c r="AP1037" s="16"/>
      <c r="AQ1037" s="16"/>
      <c r="AR1037" s="16"/>
      <c r="AS1037" s="16"/>
      <c r="AT1037" s="16"/>
      <c r="AU1037" s="16"/>
      <c r="AV1037" s="16"/>
      <c r="AW1037" s="16"/>
      <c r="AX1037" s="16"/>
      <c r="AY1037" s="16"/>
      <c r="AZ1037" s="16"/>
      <c r="BA1037" s="16"/>
      <c r="BB1037" s="16"/>
      <c r="BC1037" s="16"/>
      <c r="BD1037" s="16"/>
      <c r="BE1037" s="16"/>
      <c r="BF1037" s="16"/>
      <c r="BG1037" s="16"/>
      <c r="BH1037" s="16"/>
      <c r="BI1037" s="16"/>
      <c r="BJ1037" s="16"/>
      <c r="BK1037" s="16"/>
      <c r="BL1037" s="16"/>
      <c r="BM1037" s="16"/>
      <c r="BN1037" s="16"/>
      <c r="BO1037" s="16"/>
      <c r="BP1037" s="16"/>
      <c r="BQ1037" s="16"/>
      <c r="BR1037" s="16"/>
      <c r="BS1037" s="16"/>
      <c r="BT1037" s="16"/>
      <c r="BU1037" s="16"/>
      <c r="BV1037" s="16"/>
      <c r="BW1037" s="16"/>
      <c r="BX1037" s="16"/>
      <c r="BY1037" s="16"/>
      <c r="BZ1037" s="16"/>
      <c r="CA1037" s="16"/>
      <c r="CB1037" s="16"/>
      <c r="CC1037" s="16"/>
      <c r="CD1037" s="16"/>
      <c r="CE1037" s="16"/>
      <c r="CF1037" s="16"/>
      <c r="CG1037" s="16"/>
      <c r="CH1037" s="16"/>
    </row>
    <row r="1038" spans="1:86">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Z1038" s="18"/>
      <c r="AA1038" s="18"/>
      <c r="AB1038" s="18"/>
      <c r="AC1038" s="18"/>
      <c r="AD1038" s="18"/>
      <c r="AE1038" s="18"/>
      <c r="AF1038" s="18"/>
      <c r="AG1038" s="18"/>
      <c r="AH1038" s="18"/>
      <c r="AI1038" s="18"/>
      <c r="AJ1038" s="18"/>
      <c r="AK1038" s="18"/>
      <c r="AL1038" s="18"/>
      <c r="AM1038" s="16"/>
      <c r="AN1038" s="16"/>
      <c r="AO1038" s="16"/>
      <c r="AP1038" s="16"/>
      <c r="AQ1038" s="16"/>
      <c r="AR1038" s="16"/>
      <c r="AS1038" s="16"/>
      <c r="AT1038" s="16"/>
      <c r="AU1038" s="16"/>
      <c r="AV1038" s="16"/>
      <c r="AW1038" s="16"/>
      <c r="AX1038" s="16"/>
      <c r="AY1038" s="16"/>
      <c r="AZ1038" s="16"/>
      <c r="BA1038" s="16"/>
      <c r="BB1038" s="16"/>
      <c r="BC1038" s="16"/>
      <c r="BD1038" s="16"/>
      <c r="BE1038" s="16"/>
      <c r="BF1038" s="16"/>
      <c r="BG1038" s="16"/>
      <c r="BH1038" s="16"/>
      <c r="BI1038" s="16"/>
      <c r="BJ1038" s="16"/>
      <c r="BK1038" s="16"/>
      <c r="BL1038" s="16"/>
      <c r="BM1038" s="16"/>
      <c r="BN1038" s="16"/>
      <c r="BO1038" s="16"/>
      <c r="BP1038" s="16"/>
      <c r="BQ1038" s="16"/>
      <c r="BR1038" s="16"/>
      <c r="BS1038" s="16"/>
      <c r="BT1038" s="16"/>
      <c r="BU1038" s="16"/>
      <c r="BV1038" s="16"/>
      <c r="BW1038" s="16"/>
      <c r="BX1038" s="16"/>
      <c r="BY1038" s="16"/>
      <c r="BZ1038" s="16"/>
      <c r="CA1038" s="16"/>
      <c r="CB1038" s="16"/>
      <c r="CC1038" s="16"/>
      <c r="CD1038" s="16"/>
      <c r="CE1038" s="16"/>
      <c r="CF1038" s="16"/>
      <c r="CG1038" s="16"/>
      <c r="CH1038" s="16"/>
    </row>
    <row r="1039" spans="1:86">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Z1039" s="18"/>
      <c r="AA1039" s="18"/>
      <c r="AB1039" s="18"/>
      <c r="AC1039" s="18"/>
      <c r="AD1039" s="18"/>
      <c r="AE1039" s="18"/>
      <c r="AF1039" s="18"/>
      <c r="AG1039" s="18"/>
      <c r="AH1039" s="18"/>
      <c r="AI1039" s="18"/>
      <c r="AJ1039" s="18"/>
      <c r="AK1039" s="18"/>
      <c r="AL1039" s="18"/>
      <c r="AM1039" s="16"/>
      <c r="AN1039" s="16"/>
      <c r="AO1039" s="16"/>
      <c r="AP1039" s="16"/>
      <c r="AQ1039" s="16"/>
      <c r="AR1039" s="16"/>
      <c r="AS1039" s="16"/>
      <c r="AT1039" s="16"/>
      <c r="AU1039" s="16"/>
      <c r="AV1039" s="16"/>
      <c r="AW1039" s="16"/>
      <c r="AX1039" s="16"/>
      <c r="AY1039" s="16"/>
      <c r="AZ1039" s="16"/>
      <c r="BA1039" s="16"/>
      <c r="BB1039" s="16"/>
      <c r="BC1039" s="16"/>
      <c r="BD1039" s="16"/>
      <c r="BE1039" s="16"/>
      <c r="BF1039" s="16"/>
      <c r="BG1039" s="16"/>
      <c r="BH1039" s="16"/>
      <c r="BI1039" s="16"/>
      <c r="BJ1039" s="16"/>
      <c r="BK1039" s="16"/>
      <c r="BL1039" s="16"/>
      <c r="BM1039" s="16"/>
      <c r="BN1039" s="16"/>
      <c r="BO1039" s="16"/>
      <c r="BP1039" s="16"/>
      <c r="BQ1039" s="16"/>
      <c r="BR1039" s="16"/>
      <c r="BS1039" s="16"/>
      <c r="BT1039" s="16"/>
      <c r="BU1039" s="16"/>
      <c r="BV1039" s="16"/>
      <c r="BW1039" s="16"/>
      <c r="BX1039" s="16"/>
      <c r="BY1039" s="16"/>
      <c r="BZ1039" s="16"/>
      <c r="CA1039" s="16"/>
      <c r="CB1039" s="16"/>
      <c r="CC1039" s="16"/>
      <c r="CD1039" s="16"/>
      <c r="CE1039" s="16"/>
      <c r="CF1039" s="16"/>
      <c r="CG1039" s="16"/>
      <c r="CH1039" s="16"/>
    </row>
    <row r="1040" spans="1:86">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Z1040" s="18"/>
      <c r="AA1040" s="18"/>
      <c r="AB1040" s="18"/>
      <c r="AC1040" s="18"/>
      <c r="AD1040" s="18"/>
      <c r="AE1040" s="18"/>
      <c r="AF1040" s="18"/>
      <c r="AG1040" s="18"/>
      <c r="AH1040" s="18"/>
      <c r="AI1040" s="18"/>
      <c r="AJ1040" s="18"/>
      <c r="AK1040" s="18"/>
      <c r="AL1040" s="18"/>
      <c r="AM1040" s="16"/>
      <c r="AN1040" s="16"/>
      <c r="AO1040" s="16"/>
      <c r="AP1040" s="16"/>
      <c r="AQ1040" s="16"/>
      <c r="AR1040" s="16"/>
      <c r="AS1040" s="16"/>
      <c r="AT1040" s="16"/>
      <c r="AU1040" s="16"/>
      <c r="AV1040" s="16"/>
      <c r="AW1040" s="16"/>
      <c r="AX1040" s="16"/>
      <c r="AY1040" s="16"/>
      <c r="AZ1040" s="16"/>
      <c r="BA1040" s="16"/>
      <c r="BB1040" s="16"/>
      <c r="BC1040" s="16"/>
      <c r="BD1040" s="16"/>
      <c r="BE1040" s="16"/>
      <c r="BF1040" s="16"/>
      <c r="BG1040" s="16"/>
      <c r="BH1040" s="16"/>
      <c r="BI1040" s="16"/>
      <c r="BJ1040" s="16"/>
      <c r="BK1040" s="16"/>
      <c r="BL1040" s="16"/>
      <c r="BM1040" s="16"/>
      <c r="BN1040" s="16"/>
      <c r="BO1040" s="16"/>
      <c r="BP1040" s="16"/>
      <c r="BQ1040" s="16"/>
      <c r="BR1040" s="16"/>
      <c r="BS1040" s="16"/>
      <c r="BT1040" s="16"/>
      <c r="BU1040" s="16"/>
      <c r="BV1040" s="16"/>
      <c r="BW1040" s="16"/>
      <c r="BX1040" s="16"/>
      <c r="BY1040" s="16"/>
      <c r="BZ1040" s="16"/>
      <c r="CA1040" s="16"/>
      <c r="CB1040" s="16"/>
      <c r="CC1040" s="16"/>
      <c r="CD1040" s="16"/>
      <c r="CE1040" s="16"/>
      <c r="CF1040" s="16"/>
      <c r="CG1040" s="16"/>
      <c r="CH1040" s="16"/>
    </row>
    <row r="1041" spans="1:86">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Z1041" s="18"/>
      <c r="AA1041" s="18"/>
      <c r="AB1041" s="18"/>
      <c r="AC1041" s="18"/>
      <c r="AD1041" s="18"/>
      <c r="AE1041" s="18"/>
      <c r="AF1041" s="18"/>
      <c r="AG1041" s="18"/>
      <c r="AH1041" s="18"/>
      <c r="AI1041" s="18"/>
      <c r="AJ1041" s="18"/>
      <c r="AK1041" s="18"/>
      <c r="AL1041" s="18"/>
      <c r="AM1041" s="16"/>
      <c r="AN1041" s="16"/>
      <c r="AO1041" s="16"/>
      <c r="AP1041" s="16"/>
      <c r="AQ1041" s="16"/>
      <c r="AR1041" s="16"/>
      <c r="AS1041" s="16"/>
      <c r="AT1041" s="16"/>
      <c r="AU1041" s="16"/>
      <c r="AV1041" s="16"/>
      <c r="AW1041" s="16"/>
      <c r="AX1041" s="16"/>
      <c r="AY1041" s="16"/>
      <c r="AZ1041" s="16"/>
      <c r="BA1041" s="16"/>
      <c r="BB1041" s="16"/>
      <c r="BC1041" s="16"/>
      <c r="BD1041" s="16"/>
      <c r="BE1041" s="16"/>
      <c r="BF1041" s="16"/>
      <c r="BG1041" s="16"/>
      <c r="BH1041" s="16"/>
      <c r="BI1041" s="16"/>
      <c r="BJ1041" s="16"/>
      <c r="BK1041" s="16"/>
      <c r="BL1041" s="16"/>
      <c r="BM1041" s="16"/>
      <c r="BN1041" s="16"/>
      <c r="BO1041" s="16"/>
      <c r="BP1041" s="16"/>
      <c r="BQ1041" s="16"/>
      <c r="BR1041" s="16"/>
      <c r="BS1041" s="16"/>
      <c r="BT1041" s="16"/>
      <c r="BU1041" s="16"/>
      <c r="BV1041" s="16"/>
      <c r="BW1041" s="16"/>
      <c r="BX1041" s="16"/>
      <c r="BY1041" s="16"/>
      <c r="BZ1041" s="16"/>
      <c r="CA1041" s="16"/>
      <c r="CB1041" s="16"/>
      <c r="CC1041" s="16"/>
      <c r="CD1041" s="16"/>
      <c r="CE1041" s="16"/>
      <c r="CF1041" s="16"/>
      <c r="CG1041" s="16"/>
      <c r="CH1041" s="16"/>
    </row>
    <row r="1042" spans="1:86">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Z1042" s="18"/>
      <c r="AA1042" s="18"/>
      <c r="AB1042" s="18"/>
      <c r="AC1042" s="18"/>
      <c r="AD1042" s="18"/>
      <c r="AE1042" s="18"/>
      <c r="AF1042" s="18"/>
      <c r="AG1042" s="18"/>
      <c r="AH1042" s="18"/>
      <c r="AI1042" s="18"/>
      <c r="AJ1042" s="18"/>
      <c r="AK1042" s="18"/>
      <c r="AL1042" s="18"/>
      <c r="AM1042" s="16"/>
      <c r="AN1042" s="16"/>
      <c r="AO1042" s="16"/>
      <c r="AP1042" s="16"/>
      <c r="AQ1042" s="16"/>
      <c r="AR1042" s="16"/>
      <c r="AS1042" s="16"/>
      <c r="AT1042" s="16"/>
      <c r="AU1042" s="16"/>
      <c r="AV1042" s="16"/>
      <c r="AW1042" s="16"/>
      <c r="AX1042" s="16"/>
      <c r="AY1042" s="16"/>
      <c r="AZ1042" s="16"/>
      <c r="BA1042" s="16"/>
      <c r="BB1042" s="16"/>
      <c r="BC1042" s="16"/>
      <c r="BD1042" s="16"/>
      <c r="BE1042" s="16"/>
      <c r="BF1042" s="16"/>
      <c r="BG1042" s="16"/>
      <c r="BH1042" s="16"/>
      <c r="BI1042" s="16"/>
      <c r="BJ1042" s="16"/>
      <c r="BK1042" s="16"/>
      <c r="BL1042" s="16"/>
      <c r="BM1042" s="16"/>
      <c r="BN1042" s="16"/>
      <c r="BO1042" s="16"/>
      <c r="BP1042" s="16"/>
      <c r="BQ1042" s="16"/>
      <c r="BR1042" s="16"/>
      <c r="BS1042" s="16"/>
      <c r="BT1042" s="16"/>
      <c r="BU1042" s="16"/>
      <c r="BV1042" s="16"/>
      <c r="BW1042" s="16"/>
      <c r="BX1042" s="16"/>
      <c r="BY1042" s="16"/>
      <c r="BZ1042" s="16"/>
      <c r="CA1042" s="16"/>
      <c r="CB1042" s="16"/>
      <c r="CC1042" s="16"/>
      <c r="CD1042" s="16"/>
      <c r="CE1042" s="16"/>
      <c r="CF1042" s="16"/>
      <c r="CG1042" s="16"/>
      <c r="CH1042" s="16"/>
    </row>
    <row r="1043" spans="1:86">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Z1043" s="18"/>
      <c r="AA1043" s="18"/>
      <c r="AB1043" s="18"/>
      <c r="AC1043" s="18"/>
      <c r="AD1043" s="18"/>
      <c r="AE1043" s="18"/>
      <c r="AF1043" s="18"/>
      <c r="AG1043" s="18"/>
      <c r="AH1043" s="18"/>
      <c r="AI1043" s="18"/>
      <c r="AJ1043" s="18"/>
      <c r="AK1043" s="18"/>
      <c r="AL1043" s="18"/>
      <c r="AM1043" s="16"/>
      <c r="AN1043" s="16"/>
      <c r="AO1043" s="16"/>
      <c r="AP1043" s="16"/>
      <c r="AQ1043" s="16"/>
      <c r="AR1043" s="16"/>
      <c r="AS1043" s="16"/>
      <c r="AT1043" s="16"/>
      <c r="AU1043" s="16"/>
      <c r="AV1043" s="16"/>
      <c r="AW1043" s="16"/>
      <c r="AX1043" s="16"/>
      <c r="AY1043" s="16"/>
      <c r="AZ1043" s="16"/>
      <c r="BA1043" s="16"/>
      <c r="BB1043" s="16"/>
      <c r="BC1043" s="16"/>
      <c r="BD1043" s="16"/>
      <c r="BE1043" s="16"/>
      <c r="BF1043" s="16"/>
      <c r="BG1043" s="16"/>
      <c r="BH1043" s="16"/>
      <c r="BI1043" s="16"/>
      <c r="BJ1043" s="16"/>
      <c r="BK1043" s="16"/>
      <c r="BL1043" s="16"/>
      <c r="BM1043" s="16"/>
      <c r="BN1043" s="16"/>
      <c r="BO1043" s="16"/>
      <c r="BP1043" s="16"/>
      <c r="BQ1043" s="16"/>
      <c r="BR1043" s="16"/>
      <c r="BS1043" s="16"/>
      <c r="BT1043" s="16"/>
      <c r="BU1043" s="16"/>
      <c r="BV1043" s="16"/>
      <c r="BW1043" s="16"/>
      <c r="BX1043" s="16"/>
      <c r="BY1043" s="16"/>
      <c r="BZ1043" s="16"/>
      <c r="CA1043" s="16"/>
      <c r="CB1043" s="16"/>
      <c r="CC1043" s="16"/>
      <c r="CD1043" s="16"/>
      <c r="CE1043" s="16"/>
      <c r="CF1043" s="16"/>
      <c r="CG1043" s="16"/>
      <c r="CH1043" s="16"/>
    </row>
    <row r="1044" spans="1:86">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Z1044" s="18"/>
      <c r="AA1044" s="18"/>
      <c r="AB1044" s="18"/>
      <c r="AC1044" s="18"/>
      <c r="AD1044" s="18"/>
      <c r="AE1044" s="18"/>
      <c r="AF1044" s="18"/>
      <c r="AG1044" s="18"/>
      <c r="AH1044" s="18"/>
      <c r="AI1044" s="18"/>
      <c r="AJ1044" s="18"/>
      <c r="AK1044" s="18"/>
      <c r="AL1044" s="18"/>
      <c r="AM1044" s="16"/>
      <c r="AN1044" s="16"/>
      <c r="AO1044" s="16"/>
      <c r="AP1044" s="16"/>
      <c r="AQ1044" s="16"/>
      <c r="AR1044" s="16"/>
      <c r="AS1044" s="16"/>
      <c r="AT1044" s="16"/>
      <c r="AU1044" s="16"/>
      <c r="AV1044" s="16"/>
      <c r="AW1044" s="16"/>
      <c r="AX1044" s="16"/>
      <c r="AY1044" s="16"/>
      <c r="AZ1044" s="16"/>
      <c r="BA1044" s="16"/>
      <c r="BB1044" s="16"/>
      <c r="BC1044" s="16"/>
      <c r="BD1044" s="16"/>
      <c r="BE1044" s="16"/>
      <c r="BF1044" s="16"/>
      <c r="BG1044" s="16"/>
      <c r="BH1044" s="16"/>
      <c r="BI1044" s="16"/>
      <c r="BJ1044" s="16"/>
      <c r="BK1044" s="16"/>
      <c r="BL1044" s="16"/>
      <c r="BM1044" s="16"/>
      <c r="BN1044" s="16"/>
      <c r="BO1044" s="16"/>
      <c r="BP1044" s="16"/>
      <c r="BQ1044" s="16"/>
      <c r="BR1044" s="16"/>
      <c r="BS1044" s="16"/>
      <c r="BT1044" s="16"/>
      <c r="BU1044" s="16"/>
      <c r="BV1044" s="16"/>
      <c r="BW1044" s="16"/>
      <c r="BX1044" s="16"/>
      <c r="BY1044" s="16"/>
      <c r="BZ1044" s="16"/>
      <c r="CA1044" s="16"/>
      <c r="CB1044" s="16"/>
      <c r="CC1044" s="16"/>
      <c r="CD1044" s="16"/>
      <c r="CE1044" s="16"/>
      <c r="CF1044" s="16"/>
      <c r="CG1044" s="16"/>
      <c r="CH1044" s="16"/>
    </row>
    <row r="1045" spans="1:86">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Z1045" s="18"/>
      <c r="AA1045" s="18"/>
      <c r="AB1045" s="18"/>
      <c r="AC1045" s="18"/>
      <c r="AD1045" s="18"/>
      <c r="AE1045" s="18"/>
      <c r="AF1045" s="18"/>
      <c r="AG1045" s="18"/>
      <c r="AH1045" s="18"/>
      <c r="AI1045" s="18"/>
      <c r="AJ1045" s="18"/>
      <c r="AK1045" s="18"/>
      <c r="AL1045" s="18"/>
      <c r="AM1045" s="16"/>
      <c r="AN1045" s="16"/>
      <c r="AO1045" s="16"/>
      <c r="AP1045" s="16"/>
      <c r="AQ1045" s="16"/>
      <c r="AR1045" s="16"/>
      <c r="AS1045" s="16"/>
      <c r="AT1045" s="16"/>
      <c r="AU1045" s="16"/>
      <c r="AV1045" s="16"/>
      <c r="AW1045" s="16"/>
      <c r="AX1045" s="16"/>
      <c r="AY1045" s="16"/>
      <c r="AZ1045" s="16"/>
      <c r="BA1045" s="16"/>
      <c r="BB1045" s="16"/>
      <c r="BC1045" s="16"/>
      <c r="BD1045" s="16"/>
      <c r="BE1045" s="16"/>
      <c r="BF1045" s="16"/>
      <c r="BG1045" s="16"/>
      <c r="BH1045" s="16"/>
      <c r="BI1045" s="16"/>
      <c r="BJ1045" s="16"/>
      <c r="BK1045" s="16"/>
      <c r="BL1045" s="16"/>
      <c r="BM1045" s="16"/>
      <c r="BN1045" s="16"/>
      <c r="BO1045" s="16"/>
      <c r="BP1045" s="16"/>
      <c r="BQ1045" s="16"/>
      <c r="BR1045" s="16"/>
      <c r="BS1045" s="16"/>
      <c r="BT1045" s="16"/>
      <c r="BU1045" s="16"/>
      <c r="BV1045" s="16"/>
      <c r="BW1045" s="16"/>
      <c r="BX1045" s="16"/>
      <c r="BY1045" s="16"/>
      <c r="BZ1045" s="16"/>
      <c r="CA1045" s="16"/>
      <c r="CB1045" s="16"/>
      <c r="CC1045" s="16"/>
      <c r="CD1045" s="16"/>
      <c r="CE1045" s="16"/>
      <c r="CF1045" s="16"/>
      <c r="CG1045" s="16"/>
      <c r="CH1045" s="16"/>
    </row>
    <row r="1046" spans="1:86">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Z1046" s="18"/>
      <c r="AA1046" s="18"/>
      <c r="AB1046" s="18"/>
      <c r="AC1046" s="18"/>
      <c r="AD1046" s="18"/>
      <c r="AE1046" s="18"/>
      <c r="AF1046" s="18"/>
      <c r="AG1046" s="18"/>
      <c r="AH1046" s="18"/>
      <c r="AI1046" s="18"/>
      <c r="AJ1046" s="18"/>
      <c r="AK1046" s="18"/>
      <c r="AL1046" s="18"/>
      <c r="AM1046" s="16"/>
      <c r="AN1046" s="16"/>
      <c r="AO1046" s="16"/>
      <c r="AP1046" s="16"/>
      <c r="AQ1046" s="16"/>
      <c r="AR1046" s="16"/>
      <c r="AS1046" s="16"/>
      <c r="AT1046" s="16"/>
      <c r="AU1046" s="16"/>
      <c r="AV1046" s="16"/>
      <c r="AW1046" s="16"/>
      <c r="AX1046" s="16"/>
      <c r="AY1046" s="16"/>
      <c r="AZ1046" s="16"/>
      <c r="BA1046" s="16"/>
      <c r="BB1046" s="16"/>
      <c r="BC1046" s="16"/>
      <c r="BD1046" s="16"/>
      <c r="BE1046" s="16"/>
      <c r="BF1046" s="16"/>
      <c r="BG1046" s="16"/>
      <c r="BH1046" s="16"/>
      <c r="BI1046" s="16"/>
      <c r="BJ1046" s="16"/>
      <c r="BK1046" s="16"/>
      <c r="BL1046" s="16"/>
      <c r="BM1046" s="16"/>
      <c r="BN1046" s="16"/>
      <c r="BO1046" s="16"/>
      <c r="BP1046" s="16"/>
      <c r="BQ1046" s="16"/>
      <c r="BR1046" s="16"/>
      <c r="BS1046" s="16"/>
      <c r="BT1046" s="16"/>
      <c r="BU1046" s="16"/>
      <c r="BV1046" s="16"/>
      <c r="BW1046" s="16"/>
      <c r="BX1046" s="16"/>
      <c r="BY1046" s="16"/>
      <c r="BZ1046" s="16"/>
      <c r="CA1046" s="16"/>
      <c r="CB1046" s="16"/>
      <c r="CC1046" s="16"/>
      <c r="CD1046" s="16"/>
      <c r="CE1046" s="16"/>
      <c r="CF1046" s="16"/>
      <c r="CG1046" s="16"/>
      <c r="CH1046" s="16"/>
    </row>
    <row r="1047" spans="1:86">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Z1047" s="18"/>
      <c r="AA1047" s="18"/>
      <c r="AB1047" s="18"/>
      <c r="AC1047" s="18"/>
      <c r="AD1047" s="18"/>
      <c r="AE1047" s="18"/>
      <c r="AF1047" s="18"/>
      <c r="AG1047" s="18"/>
      <c r="AH1047" s="18"/>
      <c r="AI1047" s="18"/>
      <c r="AJ1047" s="18"/>
      <c r="AK1047" s="18"/>
      <c r="AL1047" s="18"/>
      <c r="AM1047" s="16"/>
      <c r="AN1047" s="16"/>
      <c r="AO1047" s="16"/>
      <c r="AP1047" s="16"/>
      <c r="AQ1047" s="16"/>
      <c r="AR1047" s="16"/>
      <c r="AS1047" s="16"/>
      <c r="AT1047" s="16"/>
      <c r="AU1047" s="16"/>
      <c r="AV1047" s="16"/>
      <c r="AW1047" s="16"/>
      <c r="AX1047" s="16"/>
      <c r="AY1047" s="16"/>
      <c r="AZ1047" s="16"/>
      <c r="BA1047" s="16"/>
      <c r="BB1047" s="16"/>
      <c r="BC1047" s="16"/>
      <c r="BD1047" s="16"/>
      <c r="BE1047" s="16"/>
      <c r="BF1047" s="16"/>
      <c r="BG1047" s="16"/>
      <c r="BH1047" s="16"/>
      <c r="BI1047" s="16"/>
      <c r="BJ1047" s="16"/>
      <c r="BK1047" s="16"/>
      <c r="BL1047" s="16"/>
      <c r="BM1047" s="16"/>
      <c r="BN1047" s="16"/>
      <c r="BO1047" s="16"/>
      <c r="BP1047" s="16"/>
      <c r="BQ1047" s="16"/>
      <c r="BR1047" s="16"/>
      <c r="BS1047" s="16"/>
      <c r="BT1047" s="16"/>
      <c r="BU1047" s="16"/>
      <c r="BV1047" s="16"/>
      <c r="BW1047" s="16"/>
      <c r="BX1047" s="16"/>
      <c r="BY1047" s="16"/>
      <c r="BZ1047" s="16"/>
      <c r="CA1047" s="16"/>
      <c r="CB1047" s="16"/>
      <c r="CC1047" s="16"/>
      <c r="CD1047" s="16"/>
      <c r="CE1047" s="16"/>
      <c r="CF1047" s="16"/>
      <c r="CG1047" s="16"/>
      <c r="CH1047" s="16"/>
    </row>
    <row r="1048" spans="1:86">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Z1048" s="18"/>
      <c r="AA1048" s="18"/>
      <c r="AB1048" s="18"/>
      <c r="AC1048" s="18"/>
      <c r="AD1048" s="18"/>
      <c r="AE1048" s="18"/>
      <c r="AF1048" s="18"/>
      <c r="AG1048" s="18"/>
      <c r="AH1048" s="18"/>
      <c r="AI1048" s="18"/>
      <c r="AJ1048" s="18"/>
      <c r="AK1048" s="18"/>
      <c r="AL1048" s="18"/>
      <c r="AM1048" s="16"/>
      <c r="AN1048" s="16"/>
      <c r="AO1048" s="16"/>
      <c r="AP1048" s="16"/>
      <c r="AQ1048" s="16"/>
      <c r="AR1048" s="16"/>
      <c r="AS1048" s="16"/>
      <c r="AT1048" s="16"/>
      <c r="AU1048" s="16"/>
      <c r="AV1048" s="16"/>
      <c r="AW1048" s="16"/>
      <c r="AX1048" s="16"/>
      <c r="AY1048" s="16"/>
      <c r="AZ1048" s="16"/>
      <c r="BA1048" s="16"/>
      <c r="BB1048" s="16"/>
      <c r="BC1048" s="16"/>
      <c r="BD1048" s="16"/>
      <c r="BE1048" s="16"/>
      <c r="BF1048" s="16"/>
      <c r="BG1048" s="16"/>
      <c r="BH1048" s="16"/>
      <c r="BI1048" s="16"/>
      <c r="BJ1048" s="16"/>
      <c r="BK1048" s="16"/>
      <c r="BL1048" s="16"/>
      <c r="BM1048" s="16"/>
      <c r="BN1048" s="16"/>
      <c r="BO1048" s="16"/>
      <c r="BP1048" s="16"/>
      <c r="BQ1048" s="16"/>
      <c r="BR1048" s="16"/>
      <c r="BS1048" s="16"/>
      <c r="BT1048" s="16"/>
      <c r="BU1048" s="16"/>
      <c r="BV1048" s="16"/>
      <c r="BW1048" s="16"/>
      <c r="BX1048" s="16"/>
      <c r="BY1048" s="16"/>
      <c r="BZ1048" s="16"/>
      <c r="CA1048" s="16"/>
      <c r="CB1048" s="16"/>
      <c r="CC1048" s="16"/>
      <c r="CD1048" s="16"/>
      <c r="CE1048" s="16"/>
      <c r="CF1048" s="16"/>
      <c r="CG1048" s="16"/>
      <c r="CH1048" s="16"/>
    </row>
    <row r="1049" spans="1:86">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Z1049" s="18"/>
      <c r="AA1049" s="18"/>
      <c r="AB1049" s="18"/>
      <c r="AC1049" s="18"/>
      <c r="AD1049" s="18"/>
      <c r="AE1049" s="18"/>
      <c r="AF1049" s="18"/>
      <c r="AG1049" s="18"/>
      <c r="AH1049" s="18"/>
      <c r="AI1049" s="18"/>
      <c r="AJ1049" s="18"/>
      <c r="AK1049" s="18"/>
      <c r="AL1049" s="18"/>
      <c r="AM1049" s="16"/>
      <c r="AN1049" s="16"/>
      <c r="AO1049" s="16"/>
      <c r="AP1049" s="16"/>
      <c r="AQ1049" s="16"/>
      <c r="AR1049" s="16"/>
      <c r="AS1049" s="16"/>
      <c r="AT1049" s="16"/>
      <c r="AU1049" s="16"/>
      <c r="AV1049" s="16"/>
      <c r="AW1049" s="16"/>
      <c r="AX1049" s="16"/>
      <c r="AY1049" s="16"/>
      <c r="AZ1049" s="16"/>
      <c r="BA1049" s="16"/>
      <c r="BB1049" s="16"/>
      <c r="BC1049" s="16"/>
      <c r="BD1049" s="16"/>
      <c r="BE1049" s="16"/>
      <c r="BF1049" s="16"/>
      <c r="BG1049" s="16"/>
      <c r="BH1049" s="16"/>
      <c r="BI1049" s="16"/>
      <c r="BJ1049" s="16"/>
      <c r="BK1049" s="16"/>
      <c r="BL1049" s="16"/>
      <c r="BM1049" s="16"/>
      <c r="BN1049" s="16"/>
      <c r="BO1049" s="16"/>
      <c r="BP1049" s="16"/>
      <c r="BQ1049" s="16"/>
      <c r="BR1049" s="16"/>
      <c r="BS1049" s="16"/>
      <c r="BT1049" s="16"/>
      <c r="BU1049" s="16"/>
      <c r="BV1049" s="16"/>
      <c r="BW1049" s="16"/>
      <c r="BX1049" s="16"/>
      <c r="BY1049" s="16"/>
      <c r="BZ1049" s="16"/>
      <c r="CA1049" s="16"/>
      <c r="CB1049" s="16"/>
      <c r="CC1049" s="16"/>
      <c r="CD1049" s="16"/>
      <c r="CE1049" s="16"/>
      <c r="CF1049" s="16"/>
      <c r="CG1049" s="16"/>
      <c r="CH1049" s="16"/>
    </row>
    <row r="1050" spans="1:86">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Z1050" s="18"/>
      <c r="AA1050" s="18"/>
      <c r="AB1050" s="18"/>
      <c r="AC1050" s="18"/>
      <c r="AD1050" s="18"/>
      <c r="AE1050" s="18"/>
      <c r="AF1050" s="18"/>
      <c r="AG1050" s="18"/>
      <c r="AH1050" s="18"/>
      <c r="AI1050" s="18"/>
      <c r="AJ1050" s="18"/>
      <c r="AK1050" s="18"/>
      <c r="AL1050" s="18"/>
      <c r="AM1050" s="16"/>
      <c r="AN1050" s="16"/>
      <c r="AO1050" s="16"/>
      <c r="AP1050" s="16"/>
      <c r="AQ1050" s="16"/>
      <c r="AR1050" s="16"/>
      <c r="AS1050" s="16"/>
      <c r="AT1050" s="16"/>
      <c r="AU1050" s="16"/>
      <c r="AV1050" s="16"/>
      <c r="AW1050" s="16"/>
      <c r="AX1050" s="16"/>
      <c r="AY1050" s="16"/>
      <c r="AZ1050" s="16"/>
      <c r="BA1050" s="16"/>
      <c r="BB1050" s="16"/>
      <c r="BC1050" s="16"/>
      <c r="BD1050" s="16"/>
      <c r="BE1050" s="16"/>
      <c r="BF1050" s="16"/>
      <c r="BG1050" s="16"/>
      <c r="BH1050" s="16"/>
      <c r="BI1050" s="16"/>
      <c r="BJ1050" s="16"/>
      <c r="BK1050" s="16"/>
      <c r="BL1050" s="16"/>
      <c r="BM1050" s="16"/>
      <c r="BN1050" s="16"/>
      <c r="BO1050" s="16"/>
      <c r="BP1050" s="16"/>
      <c r="BQ1050" s="16"/>
      <c r="BR1050" s="16"/>
      <c r="BS1050" s="16"/>
      <c r="BT1050" s="16"/>
      <c r="BU1050" s="16"/>
      <c r="BV1050" s="16"/>
      <c r="BW1050" s="16"/>
      <c r="BX1050" s="16"/>
      <c r="BY1050" s="16"/>
      <c r="BZ1050" s="16"/>
      <c r="CA1050" s="16"/>
      <c r="CB1050" s="16"/>
      <c r="CC1050" s="16"/>
      <c r="CD1050" s="16"/>
      <c r="CE1050" s="16"/>
      <c r="CF1050" s="16"/>
      <c r="CG1050" s="16"/>
      <c r="CH1050" s="16"/>
    </row>
    <row r="1051" spans="1:86">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Z1051" s="18"/>
      <c r="AA1051" s="18"/>
      <c r="AB1051" s="18"/>
      <c r="AC1051" s="18"/>
      <c r="AD1051" s="18"/>
      <c r="AE1051" s="18"/>
      <c r="AF1051" s="18"/>
      <c r="AG1051" s="18"/>
      <c r="AH1051" s="18"/>
      <c r="AI1051" s="18"/>
      <c r="AJ1051" s="18"/>
      <c r="AK1051" s="18"/>
      <c r="AL1051" s="18"/>
      <c r="AM1051" s="16"/>
      <c r="AN1051" s="16"/>
      <c r="AO1051" s="16"/>
      <c r="AP1051" s="16"/>
      <c r="AQ1051" s="16"/>
      <c r="AR1051" s="16"/>
      <c r="AS1051" s="16"/>
      <c r="AT1051" s="16"/>
      <c r="AU1051" s="16"/>
      <c r="AV1051" s="16"/>
      <c r="AW1051" s="16"/>
      <c r="AX1051" s="16"/>
      <c r="AY1051" s="16"/>
      <c r="AZ1051" s="16"/>
      <c r="BA1051" s="16"/>
      <c r="BB1051" s="16"/>
      <c r="BC1051" s="16"/>
      <c r="BD1051" s="16"/>
      <c r="BE1051" s="16"/>
      <c r="BF1051" s="16"/>
      <c r="BG1051" s="16"/>
      <c r="BH1051" s="16"/>
      <c r="BI1051" s="16"/>
      <c r="BJ1051" s="16"/>
      <c r="BK1051" s="16"/>
      <c r="BL1051" s="16"/>
      <c r="BM1051" s="16"/>
      <c r="BN1051" s="16"/>
      <c r="BO1051" s="16"/>
      <c r="BP1051" s="16"/>
      <c r="BQ1051" s="16"/>
      <c r="BR1051" s="16"/>
      <c r="BS1051" s="16"/>
      <c r="BT1051" s="16"/>
      <c r="BU1051" s="16"/>
      <c r="BV1051" s="16"/>
      <c r="BW1051" s="16"/>
      <c r="BX1051" s="16"/>
      <c r="BY1051" s="16"/>
      <c r="BZ1051" s="16"/>
      <c r="CA1051" s="16"/>
      <c r="CB1051" s="16"/>
      <c r="CC1051" s="16"/>
      <c r="CD1051" s="16"/>
      <c r="CE1051" s="16"/>
      <c r="CF1051" s="16"/>
      <c r="CG1051" s="16"/>
      <c r="CH1051" s="16"/>
    </row>
    <row r="1052" spans="1:86">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Z1052" s="18"/>
      <c r="AA1052" s="18"/>
      <c r="AB1052" s="18"/>
      <c r="AC1052" s="18"/>
      <c r="AD1052" s="18"/>
      <c r="AE1052" s="18"/>
      <c r="AF1052" s="18"/>
      <c r="AG1052" s="18"/>
      <c r="AH1052" s="18"/>
      <c r="AI1052" s="18"/>
      <c r="AJ1052" s="18"/>
      <c r="AK1052" s="18"/>
      <c r="AL1052" s="18"/>
      <c r="AM1052" s="16"/>
      <c r="AN1052" s="16"/>
      <c r="AO1052" s="16"/>
      <c r="AP1052" s="16"/>
      <c r="AQ1052" s="16"/>
      <c r="AR1052" s="16"/>
      <c r="AS1052" s="16"/>
      <c r="AT1052" s="16"/>
      <c r="AU1052" s="16"/>
      <c r="AV1052" s="16"/>
      <c r="AW1052" s="16"/>
      <c r="AX1052" s="16"/>
      <c r="AY1052" s="16"/>
      <c r="AZ1052" s="16"/>
      <c r="BA1052" s="16"/>
      <c r="BB1052" s="16"/>
      <c r="BC1052" s="16"/>
      <c r="BD1052" s="16"/>
      <c r="BE1052" s="16"/>
      <c r="BF1052" s="16"/>
      <c r="BG1052" s="16"/>
      <c r="BH1052" s="16"/>
      <c r="BI1052" s="16"/>
      <c r="BJ1052" s="16"/>
      <c r="BK1052" s="16"/>
      <c r="BL1052" s="16"/>
      <c r="BM1052" s="16"/>
      <c r="BN1052" s="16"/>
      <c r="BO1052" s="16"/>
      <c r="BP1052" s="16"/>
      <c r="BQ1052" s="16"/>
      <c r="BR1052" s="16"/>
      <c r="BS1052" s="16"/>
      <c r="BT1052" s="16"/>
      <c r="BU1052" s="16"/>
      <c r="BV1052" s="16"/>
      <c r="BW1052" s="16"/>
      <c r="BX1052" s="16"/>
      <c r="BY1052" s="16"/>
      <c r="BZ1052" s="16"/>
      <c r="CA1052" s="16"/>
      <c r="CB1052" s="16"/>
      <c r="CC1052" s="16"/>
      <c r="CD1052" s="16"/>
      <c r="CE1052" s="16"/>
      <c r="CF1052" s="16"/>
      <c r="CG1052" s="16"/>
      <c r="CH1052" s="16"/>
    </row>
    <row r="1053" spans="1:86">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Z1053" s="18"/>
      <c r="AA1053" s="18"/>
      <c r="AB1053" s="18"/>
      <c r="AC1053" s="18"/>
      <c r="AD1053" s="18"/>
      <c r="AE1053" s="18"/>
      <c r="AF1053" s="18"/>
      <c r="AG1053" s="18"/>
      <c r="AH1053" s="18"/>
      <c r="AI1053" s="18"/>
      <c r="AJ1053" s="18"/>
      <c r="AK1053" s="18"/>
      <c r="AL1053" s="18"/>
      <c r="AM1053" s="16"/>
      <c r="AN1053" s="16"/>
      <c r="AO1053" s="16"/>
      <c r="AP1053" s="16"/>
      <c r="AQ1053" s="16"/>
      <c r="AR1053" s="16"/>
      <c r="AS1053" s="16"/>
      <c r="AT1053" s="16"/>
      <c r="AU1053" s="16"/>
      <c r="AV1053" s="16"/>
      <c r="AW1053" s="16"/>
      <c r="AX1053" s="16"/>
      <c r="AY1053" s="16"/>
      <c r="AZ1053" s="16"/>
      <c r="BA1053" s="16"/>
      <c r="BB1053" s="16"/>
      <c r="BC1053" s="16"/>
      <c r="BD1053" s="16"/>
      <c r="BE1053" s="16"/>
      <c r="BF1053" s="16"/>
      <c r="BG1053" s="16"/>
      <c r="BH1053" s="16"/>
      <c r="BI1053" s="16"/>
      <c r="BJ1053" s="16"/>
      <c r="BK1053" s="16"/>
      <c r="BL1053" s="16"/>
      <c r="BM1053" s="16"/>
      <c r="BN1053" s="16"/>
      <c r="BO1053" s="16"/>
      <c r="BP1053" s="16"/>
      <c r="BQ1053" s="16"/>
      <c r="BR1053" s="16"/>
      <c r="BS1053" s="16"/>
      <c r="BT1053" s="16"/>
      <c r="BU1053" s="16"/>
      <c r="BV1053" s="16"/>
      <c r="BW1053" s="16"/>
      <c r="BX1053" s="16"/>
      <c r="BY1053" s="16"/>
      <c r="BZ1053" s="16"/>
      <c r="CA1053" s="16"/>
      <c r="CB1053" s="16"/>
      <c r="CC1053" s="16"/>
      <c r="CD1053" s="16"/>
      <c r="CE1053" s="16"/>
      <c r="CF1053" s="16"/>
      <c r="CG1053" s="16"/>
      <c r="CH1053" s="16"/>
    </row>
    <row r="1054" spans="1:86">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Z1054" s="18"/>
      <c r="AA1054" s="18"/>
      <c r="AB1054" s="18"/>
      <c r="AC1054" s="18"/>
      <c r="AD1054" s="18"/>
      <c r="AE1054" s="18"/>
      <c r="AF1054" s="18"/>
      <c r="AG1054" s="18"/>
      <c r="AH1054" s="18"/>
      <c r="AI1054" s="18"/>
      <c r="AJ1054" s="18"/>
      <c r="AK1054" s="18"/>
      <c r="AL1054" s="18"/>
      <c r="AM1054" s="16"/>
      <c r="AN1054" s="16"/>
      <c r="AO1054" s="16"/>
      <c r="AP1054" s="16"/>
      <c r="AQ1054" s="16"/>
      <c r="AR1054" s="16"/>
      <c r="AS1054" s="16"/>
      <c r="AT1054" s="16"/>
      <c r="AU1054" s="16"/>
      <c r="AV1054" s="16"/>
      <c r="AW1054" s="16"/>
      <c r="AX1054" s="16"/>
      <c r="AY1054" s="16"/>
      <c r="AZ1054" s="16"/>
      <c r="BA1054" s="16"/>
      <c r="BB1054" s="16"/>
      <c r="BC1054" s="16"/>
      <c r="BD1054" s="16"/>
      <c r="BE1054" s="16"/>
      <c r="BF1054" s="16"/>
      <c r="BG1054" s="16"/>
      <c r="BH1054" s="16"/>
      <c r="BI1054" s="16"/>
      <c r="BJ1054" s="16"/>
      <c r="BK1054" s="16"/>
      <c r="BL1054" s="16"/>
      <c r="BM1054" s="16"/>
      <c r="BN1054" s="16"/>
      <c r="BO1054" s="16"/>
      <c r="BP1054" s="16"/>
      <c r="BQ1054" s="16"/>
      <c r="BR1054" s="16"/>
      <c r="BS1054" s="16"/>
      <c r="BT1054" s="16"/>
      <c r="BU1054" s="16"/>
      <c r="BV1054" s="16"/>
      <c r="BW1054" s="16"/>
      <c r="BX1054" s="16"/>
      <c r="BY1054" s="16"/>
      <c r="BZ1054" s="16"/>
      <c r="CA1054" s="16"/>
      <c r="CB1054" s="16"/>
      <c r="CC1054" s="16"/>
      <c r="CD1054" s="16"/>
      <c r="CE1054" s="16"/>
      <c r="CF1054" s="16"/>
      <c r="CG1054" s="16"/>
      <c r="CH1054" s="16"/>
    </row>
    <row r="1055" spans="1:86">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Z1055" s="18"/>
      <c r="AA1055" s="18"/>
      <c r="AB1055" s="18"/>
      <c r="AC1055" s="18"/>
      <c r="AD1055" s="18"/>
      <c r="AE1055" s="18"/>
      <c r="AF1055" s="18"/>
      <c r="AG1055" s="18"/>
      <c r="AH1055" s="18"/>
      <c r="AI1055" s="18"/>
      <c r="AJ1055" s="18"/>
      <c r="AK1055" s="18"/>
      <c r="AL1055" s="18"/>
      <c r="AM1055" s="16"/>
      <c r="AN1055" s="16"/>
      <c r="AO1055" s="16"/>
      <c r="AP1055" s="16"/>
      <c r="AQ1055" s="16"/>
      <c r="AR1055" s="16"/>
      <c r="AS1055" s="16"/>
      <c r="AT1055" s="16"/>
      <c r="AU1055" s="16"/>
      <c r="AV1055" s="16"/>
      <c r="AW1055" s="16"/>
      <c r="AX1055" s="16"/>
      <c r="AY1055" s="16"/>
      <c r="AZ1055" s="16"/>
      <c r="BA1055" s="16"/>
      <c r="BB1055" s="16"/>
      <c r="BC1055" s="16"/>
      <c r="BD1055" s="16"/>
      <c r="BE1055" s="16"/>
      <c r="BF1055" s="16"/>
      <c r="BG1055" s="16"/>
      <c r="BH1055" s="16"/>
      <c r="BI1055" s="16"/>
      <c r="BJ1055" s="16"/>
      <c r="BK1055" s="16"/>
      <c r="BL1055" s="16"/>
      <c r="BM1055" s="16"/>
      <c r="BN1055" s="16"/>
      <c r="BO1055" s="16"/>
      <c r="BP1055" s="16"/>
      <c r="BQ1055" s="16"/>
      <c r="BR1055" s="16"/>
      <c r="BS1055" s="16"/>
      <c r="BT1055" s="16"/>
      <c r="BU1055" s="16"/>
      <c r="BV1055" s="16"/>
      <c r="BW1055" s="16"/>
      <c r="BX1055" s="16"/>
      <c r="BY1055" s="16"/>
      <c r="BZ1055" s="16"/>
      <c r="CA1055" s="16"/>
      <c r="CB1055" s="16"/>
      <c r="CC1055" s="16"/>
      <c r="CD1055" s="16"/>
      <c r="CE1055" s="16"/>
      <c r="CF1055" s="16"/>
      <c r="CG1055" s="16"/>
      <c r="CH1055" s="16"/>
    </row>
    <row r="1056" spans="1:86">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Z1056" s="18"/>
      <c r="AA1056" s="18"/>
      <c r="AB1056" s="18"/>
      <c r="AC1056" s="18"/>
      <c r="AD1056" s="18"/>
      <c r="AE1056" s="18"/>
      <c r="AF1056" s="18"/>
      <c r="AG1056" s="18"/>
      <c r="AH1056" s="18"/>
      <c r="AI1056" s="18"/>
      <c r="AJ1056" s="18"/>
      <c r="AK1056" s="18"/>
      <c r="AL1056" s="18"/>
      <c r="AM1056" s="16"/>
      <c r="AN1056" s="16"/>
      <c r="AO1056" s="16"/>
      <c r="AP1056" s="16"/>
      <c r="AQ1056" s="16"/>
      <c r="AR1056" s="16"/>
      <c r="AS1056" s="16"/>
      <c r="AT1056" s="16"/>
      <c r="AU1056" s="16"/>
      <c r="AV1056" s="16"/>
      <c r="AW1056" s="16"/>
      <c r="AX1056" s="16"/>
      <c r="AY1056" s="16"/>
      <c r="AZ1056" s="16"/>
      <c r="BA1056" s="16"/>
      <c r="BB1056" s="16"/>
      <c r="BC1056" s="16"/>
      <c r="BD1056" s="16"/>
      <c r="BE1056" s="16"/>
      <c r="BF1056" s="16"/>
      <c r="BG1056" s="16"/>
      <c r="BH1056" s="16"/>
      <c r="BI1056" s="16"/>
      <c r="BJ1056" s="16"/>
      <c r="BK1056" s="16"/>
      <c r="BL1056" s="16"/>
      <c r="BM1056" s="16"/>
      <c r="BN1056" s="16"/>
      <c r="BO1056" s="16"/>
      <c r="BP1056" s="16"/>
      <c r="BQ1056" s="16"/>
      <c r="BR1056" s="16"/>
      <c r="BS1056" s="16"/>
      <c r="BT1056" s="16"/>
      <c r="BU1056" s="16"/>
      <c r="BV1056" s="16"/>
      <c r="BW1056" s="16"/>
      <c r="BX1056" s="16"/>
      <c r="BY1056" s="16"/>
      <c r="BZ1056" s="16"/>
      <c r="CA1056" s="16"/>
      <c r="CB1056" s="16"/>
      <c r="CC1056" s="16"/>
      <c r="CD1056" s="16"/>
      <c r="CE1056" s="16"/>
      <c r="CF1056" s="16"/>
      <c r="CG1056" s="16"/>
      <c r="CH1056" s="16"/>
    </row>
    <row r="1057" spans="1:86">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Z1057" s="18"/>
      <c r="AA1057" s="18"/>
      <c r="AB1057" s="18"/>
      <c r="AC1057" s="18"/>
      <c r="AD1057" s="18"/>
      <c r="AE1057" s="18"/>
      <c r="AF1057" s="18"/>
      <c r="AG1057" s="18"/>
      <c r="AH1057" s="18"/>
      <c r="AI1057" s="18"/>
      <c r="AJ1057" s="18"/>
      <c r="AK1057" s="18"/>
      <c r="AL1057" s="18"/>
      <c r="AM1057" s="16"/>
      <c r="AN1057" s="16"/>
      <c r="AO1057" s="16"/>
      <c r="AP1057" s="16"/>
      <c r="AQ1057" s="16"/>
      <c r="AR1057" s="16"/>
      <c r="AS1057" s="16"/>
      <c r="AT1057" s="16"/>
      <c r="AU1057" s="16"/>
      <c r="AV1057" s="16"/>
      <c r="AW1057" s="16"/>
      <c r="AX1057" s="16"/>
      <c r="AY1057" s="16"/>
      <c r="AZ1057" s="16"/>
      <c r="BA1057" s="16"/>
      <c r="BB1057" s="16"/>
      <c r="BC1057" s="16"/>
      <c r="BD1057" s="16"/>
      <c r="BE1057" s="16"/>
      <c r="BF1057" s="16"/>
      <c r="BG1057" s="16"/>
      <c r="BH1057" s="16"/>
      <c r="BI1057" s="16"/>
      <c r="BJ1057" s="16"/>
      <c r="BK1057" s="16"/>
      <c r="BL1057" s="16"/>
      <c r="BM1057" s="16"/>
      <c r="BN1057" s="16"/>
      <c r="BO1057" s="16"/>
      <c r="BP1057" s="16"/>
      <c r="BQ1057" s="16"/>
      <c r="BR1057" s="16"/>
      <c r="BS1057" s="16"/>
      <c r="BT1057" s="16"/>
      <c r="BU1057" s="16"/>
      <c r="BV1057" s="16"/>
      <c r="BW1057" s="16"/>
      <c r="BX1057" s="16"/>
      <c r="BY1057" s="16"/>
      <c r="BZ1057" s="16"/>
      <c r="CA1057" s="16"/>
      <c r="CB1057" s="16"/>
      <c r="CC1057" s="16"/>
      <c r="CD1057" s="16"/>
      <c r="CE1057" s="16"/>
      <c r="CF1057" s="16"/>
      <c r="CG1057" s="16"/>
      <c r="CH1057" s="16"/>
    </row>
    <row r="1058" spans="1:86">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Z1058" s="18"/>
      <c r="AA1058" s="18"/>
      <c r="AB1058" s="18"/>
      <c r="AC1058" s="18"/>
      <c r="AD1058" s="18"/>
      <c r="AE1058" s="18"/>
      <c r="AF1058" s="18"/>
      <c r="AG1058" s="18"/>
      <c r="AH1058" s="18"/>
      <c r="AI1058" s="18"/>
      <c r="AJ1058" s="18"/>
      <c r="AK1058" s="18"/>
      <c r="AL1058" s="18"/>
      <c r="AM1058" s="16"/>
      <c r="AN1058" s="16"/>
      <c r="AO1058" s="16"/>
      <c r="AP1058" s="16"/>
      <c r="AQ1058" s="16"/>
      <c r="AR1058" s="16"/>
      <c r="AS1058" s="16"/>
      <c r="AT1058" s="16"/>
      <c r="AU1058" s="16"/>
      <c r="AV1058" s="16"/>
      <c r="AW1058" s="16"/>
      <c r="AX1058" s="16"/>
      <c r="AY1058" s="16"/>
      <c r="AZ1058" s="16"/>
      <c r="BA1058" s="16"/>
      <c r="BB1058" s="16"/>
      <c r="BC1058" s="16"/>
      <c r="BD1058" s="16"/>
      <c r="BE1058" s="16"/>
      <c r="BF1058" s="16"/>
      <c r="BG1058" s="16"/>
      <c r="BH1058" s="16"/>
      <c r="BI1058" s="16"/>
      <c r="BJ1058" s="16"/>
      <c r="BK1058" s="16"/>
      <c r="BL1058" s="16"/>
      <c r="BM1058" s="16"/>
      <c r="BN1058" s="16"/>
      <c r="BO1058" s="16"/>
      <c r="BP1058" s="16"/>
      <c r="BQ1058" s="16"/>
      <c r="BR1058" s="16"/>
      <c r="BS1058" s="16"/>
      <c r="BT1058" s="16"/>
      <c r="BU1058" s="16"/>
      <c r="BV1058" s="16"/>
      <c r="BW1058" s="16"/>
      <c r="BX1058" s="16"/>
      <c r="BY1058" s="16"/>
      <c r="BZ1058" s="16"/>
      <c r="CA1058" s="16"/>
      <c r="CB1058" s="16"/>
      <c r="CC1058" s="16"/>
      <c r="CD1058" s="16"/>
      <c r="CE1058" s="16"/>
      <c r="CF1058" s="16"/>
      <c r="CG1058" s="16"/>
      <c r="CH1058" s="16"/>
    </row>
    <row r="1059" spans="1:86">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Z1059" s="18"/>
      <c r="AA1059" s="18"/>
      <c r="AB1059" s="18"/>
      <c r="AC1059" s="18"/>
      <c r="AD1059" s="18"/>
      <c r="AE1059" s="18"/>
      <c r="AF1059" s="18"/>
      <c r="AG1059" s="18"/>
      <c r="AH1059" s="18"/>
      <c r="AI1059" s="18"/>
      <c r="AJ1059" s="18"/>
      <c r="AK1059" s="18"/>
      <c r="AL1059" s="18"/>
      <c r="AM1059" s="16"/>
      <c r="AN1059" s="16"/>
      <c r="AO1059" s="16"/>
      <c r="AP1059" s="16"/>
      <c r="AQ1059" s="16"/>
      <c r="AR1059" s="16"/>
      <c r="AS1059" s="16"/>
      <c r="AT1059" s="16"/>
      <c r="AU1059" s="16"/>
      <c r="AV1059" s="16"/>
      <c r="AW1059" s="16"/>
      <c r="AX1059" s="16"/>
      <c r="AY1059" s="16"/>
      <c r="AZ1059" s="16"/>
      <c r="BA1059" s="16"/>
      <c r="BB1059" s="16"/>
      <c r="BC1059" s="16"/>
      <c r="BD1059" s="16"/>
      <c r="BE1059" s="16"/>
      <c r="BF1059" s="16"/>
      <c r="BG1059" s="16"/>
      <c r="BH1059" s="16"/>
      <c r="BI1059" s="16"/>
      <c r="BJ1059" s="16"/>
      <c r="BK1059" s="16"/>
      <c r="BL1059" s="16"/>
      <c r="BM1059" s="16"/>
      <c r="BN1059" s="16"/>
      <c r="BO1059" s="16"/>
      <c r="BP1059" s="16"/>
      <c r="BQ1059" s="16"/>
      <c r="BR1059" s="16"/>
      <c r="BS1059" s="16"/>
      <c r="BT1059" s="16"/>
      <c r="BU1059" s="16"/>
      <c r="BV1059" s="16"/>
      <c r="BW1059" s="16"/>
      <c r="BX1059" s="16"/>
      <c r="BY1059" s="16"/>
      <c r="BZ1059" s="16"/>
      <c r="CA1059" s="16"/>
      <c r="CB1059" s="16"/>
      <c r="CC1059" s="16"/>
      <c r="CD1059" s="16"/>
      <c r="CE1059" s="16"/>
      <c r="CF1059" s="16"/>
      <c r="CG1059" s="16"/>
      <c r="CH1059" s="16"/>
    </row>
    <row r="1060" spans="1:86">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Z1060" s="18"/>
      <c r="AA1060" s="18"/>
      <c r="AB1060" s="18"/>
      <c r="AC1060" s="18"/>
      <c r="AD1060" s="18"/>
      <c r="AE1060" s="18"/>
      <c r="AF1060" s="18"/>
      <c r="AG1060" s="18"/>
      <c r="AH1060" s="18"/>
      <c r="AI1060" s="18"/>
      <c r="AJ1060" s="18"/>
      <c r="AK1060" s="18"/>
      <c r="AL1060" s="18"/>
      <c r="AM1060" s="16"/>
      <c r="AN1060" s="16"/>
      <c r="AO1060" s="16"/>
      <c r="AP1060" s="16"/>
      <c r="AQ1060" s="16"/>
      <c r="AR1060" s="16"/>
      <c r="AS1060" s="16"/>
      <c r="AT1060" s="16"/>
      <c r="AU1060" s="16"/>
      <c r="AV1060" s="16"/>
      <c r="AW1060" s="16"/>
      <c r="AX1060" s="16"/>
      <c r="AY1060" s="16"/>
      <c r="AZ1060" s="16"/>
      <c r="BA1060" s="16"/>
      <c r="BB1060" s="16"/>
      <c r="BC1060" s="16"/>
      <c r="BD1060" s="16"/>
      <c r="BE1060" s="16"/>
      <c r="BF1060" s="16"/>
      <c r="BG1060" s="16"/>
      <c r="BH1060" s="16"/>
      <c r="BI1060" s="16"/>
      <c r="BJ1060" s="16"/>
      <c r="BK1060" s="16"/>
      <c r="BL1060" s="16"/>
      <c r="BM1060" s="16"/>
      <c r="BN1060" s="16"/>
      <c r="BO1060" s="16"/>
      <c r="BP1060" s="16"/>
      <c r="BQ1060" s="16"/>
      <c r="BR1060" s="16"/>
      <c r="BS1060" s="16"/>
      <c r="BT1060" s="16"/>
      <c r="BU1060" s="16"/>
      <c r="BV1060" s="16"/>
      <c r="BW1060" s="16"/>
      <c r="BX1060" s="16"/>
      <c r="BY1060" s="16"/>
      <c r="BZ1060" s="16"/>
      <c r="CA1060" s="16"/>
      <c r="CB1060" s="16"/>
      <c r="CC1060" s="16"/>
      <c r="CD1060" s="16"/>
      <c r="CE1060" s="16"/>
      <c r="CF1060" s="16"/>
      <c r="CG1060" s="16"/>
      <c r="CH1060" s="16"/>
    </row>
    <row r="1061" spans="1:86">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Z1061" s="18"/>
      <c r="AA1061" s="18"/>
      <c r="AB1061" s="18"/>
      <c r="AC1061" s="18"/>
      <c r="AD1061" s="18"/>
      <c r="AE1061" s="18"/>
      <c r="AF1061" s="18"/>
      <c r="AG1061" s="18"/>
      <c r="AH1061" s="18"/>
      <c r="AI1061" s="18"/>
      <c r="AJ1061" s="18"/>
      <c r="AK1061" s="18"/>
      <c r="AL1061" s="18"/>
      <c r="AM1061" s="16"/>
      <c r="AN1061" s="16"/>
      <c r="AO1061" s="16"/>
      <c r="AP1061" s="16"/>
      <c r="AQ1061" s="16"/>
      <c r="AR1061" s="16"/>
      <c r="AS1061" s="16"/>
      <c r="AT1061" s="16"/>
      <c r="AU1061" s="16"/>
      <c r="AV1061" s="16"/>
      <c r="AW1061" s="16"/>
      <c r="AX1061" s="16"/>
      <c r="AY1061" s="16"/>
      <c r="AZ1061" s="16"/>
      <c r="BA1061" s="16"/>
      <c r="BB1061" s="16"/>
      <c r="BC1061" s="16"/>
      <c r="BD1061" s="16"/>
      <c r="BE1061" s="16"/>
      <c r="BF1061" s="16"/>
      <c r="BG1061" s="16"/>
      <c r="BH1061" s="16"/>
      <c r="BI1061" s="16"/>
      <c r="BJ1061" s="16"/>
      <c r="BK1061" s="16"/>
      <c r="BL1061" s="16"/>
      <c r="BM1061" s="16"/>
      <c r="BN1061" s="16"/>
      <c r="BO1061" s="16"/>
      <c r="BP1061" s="16"/>
      <c r="BQ1061" s="16"/>
      <c r="BR1061" s="16"/>
      <c r="BS1061" s="16"/>
      <c r="BT1061" s="16"/>
      <c r="BU1061" s="16"/>
      <c r="BV1061" s="16"/>
      <c r="BW1061" s="16"/>
      <c r="BX1061" s="16"/>
      <c r="BY1061" s="16"/>
      <c r="BZ1061" s="16"/>
      <c r="CA1061" s="16"/>
      <c r="CB1061" s="16"/>
      <c r="CC1061" s="16"/>
      <c r="CD1061" s="16"/>
      <c r="CE1061" s="16"/>
      <c r="CF1061" s="16"/>
      <c r="CG1061" s="16"/>
      <c r="CH1061" s="16"/>
    </row>
    <row r="1062" spans="1:86">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Z1062" s="18"/>
      <c r="AA1062" s="18"/>
      <c r="AB1062" s="18"/>
      <c r="AC1062" s="18"/>
      <c r="AD1062" s="18"/>
      <c r="AE1062" s="18"/>
      <c r="AF1062" s="18"/>
      <c r="AG1062" s="18"/>
      <c r="AH1062" s="18"/>
      <c r="AI1062" s="18"/>
      <c r="AJ1062" s="18"/>
      <c r="AK1062" s="18"/>
      <c r="AL1062" s="18"/>
      <c r="AM1062" s="16"/>
      <c r="AN1062" s="16"/>
      <c r="AO1062" s="16"/>
      <c r="AP1062" s="16"/>
      <c r="AQ1062" s="16"/>
      <c r="AR1062" s="16"/>
      <c r="AS1062" s="16"/>
      <c r="AT1062" s="16"/>
      <c r="AU1062" s="16"/>
      <c r="AV1062" s="16"/>
      <c r="AW1062" s="16"/>
      <c r="AX1062" s="16"/>
      <c r="AY1062" s="16"/>
      <c r="AZ1062" s="16"/>
      <c r="BA1062" s="16"/>
      <c r="BB1062" s="16"/>
      <c r="BC1062" s="16"/>
      <c r="BD1062" s="16"/>
      <c r="BE1062" s="16"/>
      <c r="BF1062" s="16"/>
      <c r="BG1062" s="16"/>
      <c r="BH1062" s="16"/>
      <c r="BI1062" s="16"/>
      <c r="BJ1062" s="16"/>
      <c r="BK1062" s="16"/>
      <c r="BL1062" s="16"/>
      <c r="BM1062" s="16"/>
      <c r="BN1062" s="16"/>
      <c r="BO1062" s="16"/>
      <c r="BP1062" s="16"/>
      <c r="BQ1062" s="16"/>
      <c r="BR1062" s="16"/>
      <c r="BS1062" s="16"/>
      <c r="BT1062" s="16"/>
      <c r="BU1062" s="16"/>
      <c r="BV1062" s="16"/>
      <c r="BW1062" s="16"/>
      <c r="BX1062" s="16"/>
      <c r="BY1062" s="16"/>
      <c r="BZ1062" s="16"/>
      <c r="CA1062" s="16"/>
      <c r="CB1062" s="16"/>
      <c r="CC1062" s="16"/>
      <c r="CD1062" s="16"/>
      <c r="CE1062" s="16"/>
      <c r="CF1062" s="16"/>
      <c r="CG1062" s="16"/>
      <c r="CH1062" s="16"/>
    </row>
    <row r="1063" spans="1:86">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Z1063" s="18"/>
      <c r="AA1063" s="18"/>
      <c r="AB1063" s="18"/>
      <c r="AC1063" s="18"/>
      <c r="AD1063" s="18"/>
      <c r="AE1063" s="18"/>
      <c r="AF1063" s="18"/>
      <c r="AG1063" s="18"/>
      <c r="AH1063" s="18"/>
      <c r="AI1063" s="18"/>
      <c r="AJ1063" s="18"/>
      <c r="AK1063" s="18"/>
      <c r="AL1063" s="18"/>
      <c r="AM1063" s="16"/>
      <c r="AN1063" s="16"/>
      <c r="AO1063" s="16"/>
      <c r="AP1063" s="16"/>
      <c r="AQ1063" s="16"/>
      <c r="AR1063" s="16"/>
      <c r="AS1063" s="16"/>
      <c r="AT1063" s="16"/>
      <c r="AU1063" s="16"/>
      <c r="AV1063" s="16"/>
      <c r="AW1063" s="16"/>
      <c r="AX1063" s="16"/>
      <c r="AY1063" s="16"/>
      <c r="AZ1063" s="16"/>
      <c r="BA1063" s="16"/>
      <c r="BB1063" s="16"/>
      <c r="BC1063" s="16"/>
      <c r="BD1063" s="16"/>
      <c r="BE1063" s="16"/>
      <c r="BF1063" s="16"/>
      <c r="BG1063" s="16"/>
      <c r="BH1063" s="16"/>
      <c r="BI1063" s="16"/>
      <c r="BJ1063" s="16"/>
      <c r="BK1063" s="16"/>
      <c r="BL1063" s="16"/>
      <c r="BM1063" s="16"/>
      <c r="BN1063" s="16"/>
      <c r="BO1063" s="16"/>
      <c r="BP1063" s="16"/>
      <c r="BQ1063" s="16"/>
      <c r="BR1063" s="16"/>
      <c r="BS1063" s="16"/>
      <c r="BT1063" s="16"/>
      <c r="BU1063" s="16"/>
      <c r="BV1063" s="16"/>
      <c r="BW1063" s="16"/>
      <c r="BX1063" s="16"/>
      <c r="BY1063" s="16"/>
      <c r="BZ1063" s="16"/>
      <c r="CA1063" s="16"/>
      <c r="CB1063" s="16"/>
      <c r="CC1063" s="16"/>
      <c r="CD1063" s="16"/>
      <c r="CE1063" s="16"/>
      <c r="CF1063" s="16"/>
      <c r="CG1063" s="16"/>
      <c r="CH1063" s="16"/>
    </row>
    <row r="1064" spans="1:86">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Z1064" s="18"/>
      <c r="AA1064" s="18"/>
      <c r="AB1064" s="18"/>
      <c r="AC1064" s="18"/>
      <c r="AD1064" s="18"/>
      <c r="AE1064" s="18"/>
      <c r="AF1064" s="18"/>
      <c r="AG1064" s="18"/>
      <c r="AH1064" s="18"/>
      <c r="AI1064" s="18"/>
      <c r="AJ1064" s="18"/>
      <c r="AK1064" s="18"/>
      <c r="AL1064" s="18"/>
      <c r="AM1064" s="16"/>
      <c r="AN1064" s="16"/>
      <c r="AO1064" s="16"/>
      <c r="AP1064" s="16"/>
      <c r="AQ1064" s="16"/>
      <c r="AR1064" s="16"/>
      <c r="AS1064" s="16"/>
      <c r="AT1064" s="16"/>
      <c r="AU1064" s="16"/>
      <c r="AV1064" s="16"/>
      <c r="AW1064" s="16"/>
      <c r="AX1064" s="16"/>
      <c r="AY1064" s="16"/>
      <c r="AZ1064" s="16"/>
      <c r="BA1064" s="16"/>
      <c r="BB1064" s="16"/>
      <c r="BC1064" s="16"/>
      <c r="BD1064" s="16"/>
      <c r="BE1064" s="16"/>
      <c r="BF1064" s="16"/>
      <c r="BG1064" s="16"/>
      <c r="BH1064" s="16"/>
      <c r="BI1064" s="16"/>
      <c r="BJ1064" s="16"/>
      <c r="BK1064" s="16"/>
      <c r="BL1064" s="16"/>
      <c r="BM1064" s="16"/>
      <c r="BN1064" s="16"/>
      <c r="BO1064" s="16"/>
      <c r="BP1064" s="16"/>
      <c r="BQ1064" s="16"/>
      <c r="BR1064" s="16"/>
      <c r="BS1064" s="16"/>
      <c r="BT1064" s="16"/>
      <c r="BU1064" s="16"/>
      <c r="BV1064" s="16"/>
      <c r="BW1064" s="16"/>
      <c r="BX1064" s="16"/>
      <c r="BY1064" s="16"/>
      <c r="BZ1064" s="16"/>
      <c r="CA1064" s="16"/>
      <c r="CB1064" s="16"/>
      <c r="CC1064" s="16"/>
      <c r="CD1064" s="16"/>
      <c r="CE1064" s="16"/>
      <c r="CF1064" s="16"/>
      <c r="CG1064" s="16"/>
      <c r="CH1064" s="16"/>
    </row>
    <row r="1065" spans="1:86">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Z1065" s="18"/>
      <c r="AA1065" s="18"/>
      <c r="AB1065" s="18"/>
      <c r="AC1065" s="18"/>
      <c r="AD1065" s="18"/>
      <c r="AE1065" s="18"/>
      <c r="AF1065" s="18"/>
      <c r="AG1065" s="18"/>
      <c r="AH1065" s="18"/>
      <c r="AI1065" s="18"/>
      <c r="AJ1065" s="18"/>
      <c r="AK1065" s="18"/>
      <c r="AL1065" s="18"/>
      <c r="AM1065" s="16"/>
      <c r="AN1065" s="16"/>
      <c r="AO1065" s="16"/>
      <c r="AP1065" s="16"/>
      <c r="AQ1065" s="16"/>
      <c r="AR1065" s="16"/>
      <c r="AS1065" s="16"/>
      <c r="AT1065" s="16"/>
      <c r="AU1065" s="16"/>
      <c r="AV1065" s="16"/>
      <c r="AW1065" s="16"/>
      <c r="AX1065" s="16"/>
      <c r="AY1065" s="16"/>
      <c r="AZ1065" s="16"/>
      <c r="BA1065" s="16"/>
      <c r="BB1065" s="16"/>
      <c r="BC1065" s="16"/>
      <c r="BD1065" s="16"/>
      <c r="BE1065" s="16"/>
      <c r="BF1065" s="16"/>
      <c r="BG1065" s="16"/>
      <c r="BH1065" s="16"/>
      <c r="BI1065" s="16"/>
      <c r="BJ1065" s="16"/>
      <c r="BK1065" s="16"/>
      <c r="BL1065" s="16"/>
      <c r="BM1065" s="16"/>
      <c r="BN1065" s="16"/>
      <c r="BO1065" s="16"/>
      <c r="BP1065" s="16"/>
      <c r="BQ1065" s="16"/>
      <c r="BR1065" s="16"/>
      <c r="BS1065" s="16"/>
      <c r="BT1065" s="16"/>
      <c r="BU1065" s="16"/>
      <c r="BV1065" s="16"/>
      <c r="BW1065" s="16"/>
      <c r="BX1065" s="16"/>
      <c r="BY1065" s="16"/>
      <c r="BZ1065" s="16"/>
      <c r="CA1065" s="16"/>
      <c r="CB1065" s="16"/>
      <c r="CC1065" s="16"/>
      <c r="CD1065" s="16"/>
      <c r="CE1065" s="16"/>
      <c r="CF1065" s="16"/>
      <c r="CG1065" s="16"/>
      <c r="CH1065" s="16"/>
    </row>
    <row r="1066" spans="1:86">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Z1066" s="18"/>
      <c r="AA1066" s="18"/>
      <c r="AB1066" s="18"/>
      <c r="AC1066" s="18"/>
      <c r="AD1066" s="18"/>
      <c r="AE1066" s="18"/>
      <c r="AF1066" s="18"/>
      <c r="AG1066" s="18"/>
      <c r="AH1066" s="18"/>
      <c r="AI1066" s="18"/>
      <c r="AJ1066" s="18"/>
      <c r="AK1066" s="18"/>
      <c r="AL1066" s="18"/>
      <c r="AM1066" s="16"/>
      <c r="AN1066" s="16"/>
      <c r="AO1066" s="16"/>
      <c r="AP1066" s="16"/>
      <c r="AQ1066" s="16"/>
      <c r="AR1066" s="16"/>
      <c r="AS1066" s="16"/>
      <c r="AT1066" s="16"/>
      <c r="AU1066" s="16"/>
      <c r="AV1066" s="16"/>
      <c r="AW1066" s="16"/>
      <c r="AX1066" s="16"/>
      <c r="AY1066" s="16"/>
      <c r="AZ1066" s="16"/>
      <c r="BA1066" s="16"/>
      <c r="BB1066" s="16"/>
      <c r="BC1066" s="16"/>
      <c r="BD1066" s="16"/>
      <c r="BE1066" s="16"/>
      <c r="BF1066" s="16"/>
      <c r="BG1066" s="16"/>
      <c r="BH1066" s="16"/>
      <c r="BI1066" s="16"/>
      <c r="BJ1066" s="16"/>
      <c r="BK1066" s="16"/>
      <c r="BL1066" s="16"/>
      <c r="BM1066" s="16"/>
      <c r="BN1066" s="16"/>
      <c r="BO1066" s="16"/>
      <c r="BP1066" s="16"/>
      <c r="BQ1066" s="16"/>
      <c r="BR1066" s="16"/>
      <c r="BS1066" s="16"/>
      <c r="BT1066" s="16"/>
      <c r="BU1066" s="16"/>
      <c r="BV1066" s="16"/>
      <c r="BW1066" s="16"/>
      <c r="BX1066" s="16"/>
      <c r="BY1066" s="16"/>
      <c r="BZ1066" s="16"/>
      <c r="CA1066" s="16"/>
      <c r="CB1066" s="16"/>
      <c r="CC1066" s="16"/>
      <c r="CD1066" s="16"/>
      <c r="CE1066" s="16"/>
      <c r="CF1066" s="16"/>
      <c r="CG1066" s="16"/>
      <c r="CH1066" s="16"/>
    </row>
    <row r="1067" spans="1:86">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Z1067" s="18"/>
      <c r="AA1067" s="18"/>
      <c r="AB1067" s="18"/>
      <c r="AC1067" s="18"/>
      <c r="AD1067" s="18"/>
      <c r="AE1067" s="18"/>
      <c r="AF1067" s="18"/>
      <c r="AG1067" s="18"/>
      <c r="AH1067" s="18"/>
      <c r="AI1067" s="18"/>
      <c r="AJ1067" s="18"/>
      <c r="AK1067" s="18"/>
      <c r="AL1067" s="18"/>
      <c r="AM1067" s="16"/>
      <c r="AN1067" s="16"/>
      <c r="AO1067" s="16"/>
      <c r="AP1067" s="16"/>
      <c r="AQ1067" s="16"/>
      <c r="AR1067" s="16"/>
      <c r="AS1067" s="16"/>
      <c r="AT1067" s="16"/>
      <c r="AU1067" s="16"/>
      <c r="AV1067" s="16"/>
      <c r="AW1067" s="16"/>
      <c r="AX1067" s="16"/>
      <c r="AY1067" s="16"/>
      <c r="AZ1067" s="16"/>
      <c r="BA1067" s="16"/>
      <c r="BB1067" s="16"/>
      <c r="BC1067" s="16"/>
      <c r="BD1067" s="16"/>
      <c r="BE1067" s="16"/>
      <c r="BF1067" s="16"/>
      <c r="BG1067" s="16"/>
      <c r="BH1067" s="16"/>
      <c r="BI1067" s="16"/>
      <c r="BJ1067" s="16"/>
      <c r="BK1067" s="16"/>
      <c r="BL1067" s="16"/>
      <c r="BM1067" s="16"/>
      <c r="BN1067" s="16"/>
      <c r="BO1067" s="16"/>
      <c r="BP1067" s="16"/>
      <c r="BQ1067" s="16"/>
      <c r="BR1067" s="16"/>
      <c r="BS1067" s="16"/>
      <c r="BT1067" s="16"/>
      <c r="BU1067" s="16"/>
      <c r="BV1067" s="16"/>
      <c r="BW1067" s="16"/>
      <c r="BX1067" s="16"/>
      <c r="BY1067" s="16"/>
      <c r="BZ1067" s="16"/>
      <c r="CA1067" s="16"/>
      <c r="CB1067" s="16"/>
      <c r="CC1067" s="16"/>
      <c r="CD1067" s="16"/>
      <c r="CE1067" s="16"/>
      <c r="CF1067" s="16"/>
      <c r="CG1067" s="16"/>
      <c r="CH1067" s="16"/>
    </row>
    <row r="1068" spans="1:86">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Z1068" s="18"/>
      <c r="AA1068" s="18"/>
      <c r="AB1068" s="18"/>
      <c r="AC1068" s="18"/>
      <c r="AD1068" s="18"/>
      <c r="AE1068" s="18"/>
      <c r="AF1068" s="18"/>
      <c r="AG1068" s="18"/>
      <c r="AH1068" s="18"/>
      <c r="AI1068" s="18"/>
      <c r="AJ1068" s="18"/>
      <c r="AK1068" s="18"/>
      <c r="AL1068" s="18"/>
      <c r="AM1068" s="16"/>
      <c r="AN1068" s="16"/>
      <c r="AO1068" s="16"/>
      <c r="AP1068" s="16"/>
      <c r="AQ1068" s="16"/>
      <c r="AR1068" s="16"/>
      <c r="AS1068" s="16"/>
      <c r="AT1068" s="16"/>
      <c r="AU1068" s="16"/>
      <c r="AV1068" s="16"/>
      <c r="AW1068" s="16"/>
      <c r="AX1068" s="16"/>
      <c r="AY1068" s="16"/>
      <c r="AZ1068" s="16"/>
      <c r="BA1068" s="16"/>
      <c r="BB1068" s="16"/>
      <c r="BC1068" s="16"/>
      <c r="BD1068" s="16"/>
      <c r="BE1068" s="16"/>
      <c r="BF1068" s="16"/>
      <c r="BG1068" s="16"/>
      <c r="BH1068" s="16"/>
      <c r="BI1068" s="16"/>
      <c r="BJ1068" s="16"/>
      <c r="BK1068" s="16"/>
      <c r="BL1068" s="16"/>
      <c r="BM1068" s="16"/>
      <c r="BN1068" s="16"/>
      <c r="BO1068" s="16"/>
      <c r="BP1068" s="16"/>
      <c r="BQ1068" s="16"/>
      <c r="BR1068" s="16"/>
      <c r="BS1068" s="16"/>
      <c r="BT1068" s="16"/>
      <c r="BU1068" s="16"/>
      <c r="BV1068" s="16"/>
      <c r="BW1068" s="16"/>
      <c r="BX1068" s="16"/>
      <c r="BY1068" s="16"/>
      <c r="BZ1068" s="16"/>
      <c r="CA1068" s="16"/>
      <c r="CB1068" s="16"/>
      <c r="CC1068" s="16"/>
      <c r="CD1068" s="16"/>
      <c r="CE1068" s="16"/>
      <c r="CF1068" s="16"/>
      <c r="CG1068" s="16"/>
      <c r="CH1068" s="16"/>
    </row>
    <row r="1069" spans="1:86">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Z1069" s="18"/>
      <c r="AA1069" s="18"/>
      <c r="AB1069" s="18"/>
      <c r="AC1069" s="18"/>
      <c r="AD1069" s="18"/>
      <c r="AE1069" s="18"/>
      <c r="AF1069" s="18"/>
      <c r="AG1069" s="18"/>
      <c r="AH1069" s="18"/>
      <c r="AI1069" s="18"/>
      <c r="AJ1069" s="18"/>
      <c r="AK1069" s="18"/>
      <c r="AL1069" s="18"/>
      <c r="AM1069" s="16"/>
      <c r="AN1069" s="16"/>
      <c r="AO1069" s="16"/>
      <c r="AP1069" s="16"/>
      <c r="AQ1069" s="16"/>
      <c r="AR1069" s="16"/>
      <c r="AS1069" s="16"/>
      <c r="AT1069" s="16"/>
      <c r="AU1069" s="16"/>
      <c r="AV1069" s="16"/>
      <c r="AW1069" s="16"/>
      <c r="AX1069" s="16"/>
      <c r="AY1069" s="16"/>
      <c r="AZ1069" s="16"/>
      <c r="BA1069" s="16"/>
      <c r="BB1069" s="16"/>
      <c r="BC1069" s="16"/>
      <c r="BD1069" s="16"/>
      <c r="BE1069" s="16"/>
      <c r="BF1069" s="16"/>
      <c r="BG1069" s="16"/>
      <c r="BH1069" s="16"/>
      <c r="BI1069" s="16"/>
      <c r="BJ1069" s="16"/>
      <c r="BK1069" s="16"/>
      <c r="BL1069" s="16"/>
      <c r="BM1069" s="16"/>
      <c r="BN1069" s="16"/>
      <c r="BO1069" s="16"/>
      <c r="BP1069" s="16"/>
      <c r="BQ1069" s="16"/>
      <c r="BR1069" s="16"/>
      <c r="BS1069" s="16"/>
      <c r="BT1069" s="16"/>
      <c r="BU1069" s="16"/>
      <c r="BV1069" s="16"/>
      <c r="BW1069" s="16"/>
      <c r="BX1069" s="16"/>
      <c r="BY1069" s="16"/>
      <c r="BZ1069" s="16"/>
      <c r="CA1069" s="16"/>
      <c r="CB1069" s="16"/>
      <c r="CC1069" s="16"/>
      <c r="CD1069" s="16"/>
      <c r="CE1069" s="16"/>
      <c r="CF1069" s="16"/>
      <c r="CG1069" s="16"/>
      <c r="CH1069" s="16"/>
    </row>
    <row r="1070" spans="1:86">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Z1070" s="18"/>
      <c r="AA1070" s="18"/>
      <c r="AB1070" s="18"/>
      <c r="AC1070" s="18"/>
      <c r="AD1070" s="18"/>
      <c r="AE1070" s="18"/>
      <c r="AF1070" s="18"/>
      <c r="AG1070" s="18"/>
      <c r="AH1070" s="18"/>
      <c r="AI1070" s="18"/>
      <c r="AJ1070" s="18"/>
      <c r="AK1070" s="18"/>
      <c r="AL1070" s="18"/>
      <c r="AM1070" s="16"/>
      <c r="AN1070" s="16"/>
      <c r="AO1070" s="16"/>
      <c r="AP1070" s="16"/>
      <c r="AQ1070" s="16"/>
      <c r="AR1070" s="16"/>
      <c r="AS1070" s="16"/>
      <c r="AT1070" s="16"/>
      <c r="AU1070" s="16"/>
      <c r="AV1070" s="16"/>
      <c r="AW1070" s="16"/>
      <c r="AX1070" s="16"/>
      <c r="AY1070" s="16"/>
      <c r="AZ1070" s="16"/>
      <c r="BA1070" s="16"/>
      <c r="BB1070" s="16"/>
      <c r="BC1070" s="16"/>
      <c r="BD1070" s="16"/>
      <c r="BE1070" s="16"/>
      <c r="BF1070" s="16"/>
      <c r="BG1070" s="16"/>
      <c r="BH1070" s="16"/>
      <c r="BI1070" s="16"/>
      <c r="BJ1070" s="16"/>
      <c r="BK1070" s="16"/>
      <c r="BL1070" s="16"/>
      <c r="BM1070" s="16"/>
      <c r="BN1070" s="16"/>
      <c r="BO1070" s="16"/>
      <c r="BP1070" s="16"/>
      <c r="BQ1070" s="16"/>
      <c r="BR1070" s="16"/>
      <c r="BS1070" s="16"/>
      <c r="BT1070" s="16"/>
      <c r="BU1070" s="16"/>
      <c r="BV1070" s="16"/>
      <c r="BW1070" s="16"/>
      <c r="BX1070" s="16"/>
      <c r="BY1070" s="16"/>
      <c r="BZ1070" s="16"/>
      <c r="CA1070" s="16"/>
      <c r="CB1070" s="16"/>
      <c r="CC1070" s="16"/>
      <c r="CD1070" s="16"/>
      <c r="CE1070" s="16"/>
      <c r="CF1070" s="16"/>
      <c r="CG1070" s="16"/>
      <c r="CH1070" s="16"/>
    </row>
    <row r="1071" spans="1:86">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Z1071" s="18"/>
      <c r="AA1071" s="18"/>
      <c r="AB1071" s="18"/>
      <c r="AC1071" s="18"/>
      <c r="AD1071" s="18"/>
      <c r="AE1071" s="18"/>
      <c r="AF1071" s="18"/>
      <c r="AG1071" s="18"/>
      <c r="AH1071" s="18"/>
      <c r="AI1071" s="18"/>
      <c r="AJ1071" s="18"/>
      <c r="AK1071" s="18"/>
      <c r="AL1071" s="18"/>
      <c r="AM1071" s="16"/>
      <c r="AN1071" s="16"/>
      <c r="AO1071" s="16"/>
      <c r="AP1071" s="16"/>
      <c r="AQ1071" s="16"/>
      <c r="AR1071" s="16"/>
      <c r="AS1071" s="16"/>
      <c r="AT1071" s="16"/>
      <c r="AU1071" s="16"/>
      <c r="AV1071" s="16"/>
      <c r="AW1071" s="16"/>
      <c r="AX1071" s="16"/>
      <c r="AY1071" s="16"/>
      <c r="AZ1071" s="16"/>
      <c r="BA1071" s="16"/>
      <c r="BB1071" s="16"/>
      <c r="BC1071" s="16"/>
      <c r="BD1071" s="16"/>
      <c r="BE1071" s="16"/>
      <c r="BF1071" s="16"/>
      <c r="BG1071" s="16"/>
      <c r="BH1071" s="16"/>
      <c r="BI1071" s="16"/>
      <c r="BJ1071" s="16"/>
      <c r="BK1071" s="16"/>
      <c r="BL1071" s="16"/>
      <c r="BM1071" s="16"/>
      <c r="BN1071" s="16"/>
      <c r="BO1071" s="16"/>
      <c r="BP1071" s="16"/>
      <c r="BQ1071" s="16"/>
      <c r="BR1071" s="16"/>
      <c r="BS1071" s="16"/>
      <c r="BT1071" s="16"/>
      <c r="BU1071" s="16"/>
      <c r="BV1071" s="16"/>
      <c r="BW1071" s="16"/>
      <c r="BX1071" s="16"/>
      <c r="BY1071" s="16"/>
      <c r="BZ1071" s="16"/>
      <c r="CA1071" s="16"/>
      <c r="CB1071" s="16"/>
      <c r="CC1071" s="16"/>
      <c r="CD1071" s="16"/>
      <c r="CE1071" s="16"/>
      <c r="CF1071" s="16"/>
      <c r="CG1071" s="16"/>
      <c r="CH1071" s="16"/>
    </row>
    <row r="1072" spans="1:86">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Z1072" s="18"/>
      <c r="AA1072" s="18"/>
      <c r="AB1072" s="18"/>
      <c r="AC1072" s="18"/>
      <c r="AD1072" s="18"/>
      <c r="AE1072" s="18"/>
      <c r="AF1072" s="18"/>
      <c r="AG1072" s="18"/>
      <c r="AH1072" s="18"/>
      <c r="AI1072" s="18"/>
      <c r="AJ1072" s="18"/>
      <c r="AK1072" s="18"/>
      <c r="AL1072" s="18"/>
      <c r="AM1072" s="16"/>
      <c r="AN1072" s="16"/>
      <c r="AO1072" s="16"/>
      <c r="AP1072" s="16"/>
      <c r="AQ1072" s="16"/>
      <c r="AR1072" s="16"/>
      <c r="AS1072" s="16"/>
      <c r="AT1072" s="16"/>
      <c r="AU1072" s="16"/>
      <c r="AV1072" s="16"/>
      <c r="AW1072" s="16"/>
      <c r="AX1072" s="16"/>
      <c r="AY1072" s="16"/>
      <c r="AZ1072" s="16"/>
      <c r="BA1072" s="16"/>
      <c r="BB1072" s="16"/>
      <c r="BC1072" s="16"/>
      <c r="BD1072" s="16"/>
      <c r="BE1072" s="16"/>
      <c r="BF1072" s="16"/>
      <c r="BG1072" s="16"/>
      <c r="BH1072" s="16"/>
      <c r="BI1072" s="16"/>
      <c r="BJ1072" s="16"/>
      <c r="BK1072" s="16"/>
      <c r="BL1072" s="16"/>
      <c r="BM1072" s="16"/>
      <c r="BN1072" s="16"/>
      <c r="BO1072" s="16"/>
      <c r="BP1072" s="16"/>
      <c r="BQ1072" s="16"/>
      <c r="BR1072" s="16"/>
      <c r="BS1072" s="16"/>
      <c r="BT1072" s="16"/>
      <c r="BU1072" s="16"/>
      <c r="BV1072" s="16"/>
      <c r="BW1072" s="16"/>
      <c r="BX1072" s="16"/>
      <c r="BY1072" s="16"/>
      <c r="BZ1072" s="16"/>
      <c r="CA1072" s="16"/>
      <c r="CB1072" s="16"/>
      <c r="CC1072" s="16"/>
      <c r="CD1072" s="16"/>
      <c r="CE1072" s="16"/>
      <c r="CF1072" s="16"/>
      <c r="CG1072" s="16"/>
      <c r="CH1072" s="16"/>
    </row>
    <row r="1073" spans="1:86">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Z1073" s="18"/>
      <c r="AA1073" s="18"/>
      <c r="AB1073" s="18"/>
      <c r="AC1073" s="18"/>
      <c r="AD1073" s="18"/>
      <c r="AE1073" s="18"/>
      <c r="AF1073" s="18"/>
      <c r="AG1073" s="18"/>
      <c r="AH1073" s="18"/>
      <c r="AI1073" s="18"/>
      <c r="AJ1073" s="18"/>
      <c r="AK1073" s="18"/>
      <c r="AL1073" s="18"/>
      <c r="AM1073" s="16"/>
      <c r="AN1073" s="16"/>
      <c r="AO1073" s="16"/>
      <c r="AP1073" s="16"/>
      <c r="AQ1073" s="16"/>
      <c r="AR1073" s="16"/>
      <c r="AS1073" s="16"/>
      <c r="AT1073" s="16"/>
      <c r="AU1073" s="16"/>
      <c r="AV1073" s="16"/>
      <c r="AW1073" s="16"/>
      <c r="AX1073" s="16"/>
      <c r="AY1073" s="16"/>
      <c r="AZ1073" s="16"/>
      <c r="BA1073" s="16"/>
      <c r="BB1073" s="16"/>
      <c r="BC1073" s="16"/>
      <c r="BD1073" s="16"/>
      <c r="BE1073" s="16"/>
      <c r="BF1073" s="16"/>
      <c r="BG1073" s="16"/>
      <c r="BH1073" s="16"/>
      <c r="BI1073" s="16"/>
      <c r="BJ1073" s="16"/>
      <c r="BK1073" s="16"/>
      <c r="BL1073" s="16"/>
      <c r="BM1073" s="16"/>
      <c r="BN1073" s="16"/>
      <c r="BO1073" s="16"/>
      <c r="BP1073" s="16"/>
      <c r="BQ1073" s="16"/>
      <c r="BR1073" s="16"/>
      <c r="BS1073" s="16"/>
      <c r="BT1073" s="16"/>
      <c r="BU1073" s="16"/>
      <c r="BV1073" s="16"/>
      <c r="BW1073" s="16"/>
      <c r="BX1073" s="16"/>
      <c r="BY1073" s="16"/>
      <c r="BZ1073" s="16"/>
      <c r="CA1073" s="16"/>
      <c r="CB1073" s="16"/>
      <c r="CC1073" s="16"/>
      <c r="CD1073" s="16"/>
      <c r="CE1073" s="16"/>
      <c r="CF1073" s="16"/>
      <c r="CG1073" s="16"/>
      <c r="CH1073" s="16"/>
    </row>
    <row r="1074" spans="1:86">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Z1074" s="18"/>
      <c r="AA1074" s="18"/>
      <c r="AB1074" s="18"/>
      <c r="AC1074" s="18"/>
      <c r="AD1074" s="18"/>
      <c r="AE1074" s="18"/>
      <c r="AF1074" s="18"/>
      <c r="AG1074" s="18"/>
      <c r="AH1074" s="18"/>
      <c r="AI1074" s="18"/>
      <c r="AJ1074" s="18"/>
      <c r="AK1074" s="18"/>
      <c r="AL1074" s="18"/>
      <c r="AM1074" s="16"/>
      <c r="AN1074" s="16"/>
      <c r="AO1074" s="16"/>
      <c r="AP1074" s="16"/>
      <c r="AQ1074" s="16"/>
      <c r="AR1074" s="16"/>
      <c r="AS1074" s="16"/>
      <c r="AT1074" s="16"/>
      <c r="AU1074" s="16"/>
      <c r="AV1074" s="16"/>
      <c r="AW1074" s="16"/>
      <c r="AX1074" s="16"/>
      <c r="AY1074" s="16"/>
      <c r="AZ1074" s="16"/>
      <c r="BA1074" s="16"/>
      <c r="BB1074" s="16"/>
      <c r="BC1074" s="16"/>
      <c r="BD1074" s="16"/>
      <c r="BE1074" s="16"/>
      <c r="BF1074" s="16"/>
      <c r="BG1074" s="16"/>
      <c r="BH1074" s="16"/>
      <c r="BI1074" s="16"/>
      <c r="BJ1074" s="16"/>
      <c r="BK1074" s="16"/>
      <c r="BL1074" s="16"/>
      <c r="BM1074" s="16"/>
      <c r="BN1074" s="16"/>
      <c r="BO1074" s="16"/>
      <c r="BP1074" s="16"/>
      <c r="BQ1074" s="16"/>
      <c r="BR1074" s="16"/>
      <c r="BS1074" s="16"/>
      <c r="BT1074" s="16"/>
      <c r="BU1074" s="16"/>
      <c r="BV1074" s="16"/>
      <c r="BW1074" s="16"/>
      <c r="BX1074" s="16"/>
      <c r="BY1074" s="16"/>
      <c r="BZ1074" s="16"/>
      <c r="CA1074" s="16"/>
      <c r="CB1074" s="16"/>
      <c r="CC1074" s="16"/>
      <c r="CD1074" s="16"/>
      <c r="CE1074" s="16"/>
      <c r="CF1074" s="16"/>
      <c r="CG1074" s="16"/>
      <c r="CH1074" s="16"/>
    </row>
    <row r="1075" spans="1:86">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Z1075" s="18"/>
      <c r="AA1075" s="18"/>
      <c r="AB1075" s="18"/>
      <c r="AC1075" s="18"/>
      <c r="AD1075" s="18"/>
      <c r="AE1075" s="18"/>
      <c r="AF1075" s="18"/>
      <c r="AG1075" s="18"/>
      <c r="AH1075" s="18"/>
      <c r="AI1075" s="18"/>
      <c r="AJ1075" s="18"/>
      <c r="AK1075" s="18"/>
      <c r="AL1075" s="18"/>
      <c r="AM1075" s="16"/>
      <c r="AN1075" s="16"/>
      <c r="AO1075" s="16"/>
      <c r="AP1075" s="16"/>
      <c r="AQ1075" s="16"/>
      <c r="AR1075" s="16"/>
      <c r="AS1075" s="16"/>
      <c r="AT1075" s="16"/>
      <c r="AU1075" s="16"/>
      <c r="AV1075" s="16"/>
      <c r="AW1075" s="16"/>
      <c r="AX1075" s="16"/>
      <c r="AY1075" s="16"/>
      <c r="AZ1075" s="16"/>
      <c r="BA1075" s="16"/>
      <c r="BB1075" s="16"/>
      <c r="BC1075" s="16"/>
      <c r="BD1075" s="16"/>
      <c r="BE1075" s="16"/>
      <c r="BF1075" s="16"/>
      <c r="BG1075" s="16"/>
      <c r="BH1075" s="16"/>
      <c r="BI1075" s="16"/>
      <c r="BJ1075" s="16"/>
      <c r="BK1075" s="16"/>
      <c r="BL1075" s="16"/>
      <c r="BM1075" s="16"/>
      <c r="BN1075" s="16"/>
      <c r="BO1075" s="16"/>
      <c r="BP1075" s="16"/>
      <c r="BQ1075" s="16"/>
      <c r="BR1075" s="16"/>
      <c r="BS1075" s="16"/>
      <c r="BT1075" s="16"/>
      <c r="BU1075" s="16"/>
      <c r="BV1075" s="16"/>
      <c r="BW1075" s="16"/>
      <c r="BX1075" s="16"/>
      <c r="BY1075" s="16"/>
      <c r="BZ1075" s="16"/>
      <c r="CA1075" s="16"/>
      <c r="CB1075" s="16"/>
      <c r="CC1075" s="16"/>
      <c r="CD1075" s="16"/>
      <c r="CE1075" s="16"/>
      <c r="CF1075" s="16"/>
      <c r="CG1075" s="16"/>
      <c r="CH1075" s="16"/>
    </row>
    <row r="1076" spans="1:86">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Z1076" s="18"/>
      <c r="AA1076" s="18"/>
      <c r="AB1076" s="18"/>
      <c r="AC1076" s="18"/>
      <c r="AD1076" s="18"/>
      <c r="AE1076" s="18"/>
      <c r="AF1076" s="18"/>
      <c r="AG1076" s="18"/>
      <c r="AH1076" s="18"/>
      <c r="AI1076" s="18"/>
      <c r="AJ1076" s="18"/>
      <c r="AK1076" s="18"/>
      <c r="AL1076" s="18"/>
      <c r="AM1076" s="16"/>
      <c r="AN1076" s="16"/>
      <c r="AO1076" s="16"/>
      <c r="AP1076" s="16"/>
      <c r="AQ1076" s="16"/>
      <c r="AR1076" s="16"/>
      <c r="AS1076" s="16"/>
      <c r="AT1076" s="16"/>
      <c r="AU1076" s="16"/>
      <c r="AV1076" s="16"/>
      <c r="AW1076" s="16"/>
      <c r="AX1076" s="16"/>
      <c r="AY1076" s="16"/>
      <c r="AZ1076" s="16"/>
      <c r="BA1076" s="16"/>
      <c r="BB1076" s="16"/>
      <c r="BC1076" s="16"/>
      <c r="BD1076" s="16"/>
      <c r="BE1076" s="16"/>
      <c r="BF1076" s="16"/>
      <c r="BG1076" s="16"/>
      <c r="BH1076" s="16"/>
      <c r="BI1076" s="16"/>
      <c r="BJ1076" s="16"/>
      <c r="BK1076" s="16"/>
      <c r="BL1076" s="16"/>
      <c r="BM1076" s="16"/>
      <c r="BN1076" s="16"/>
      <c r="BO1076" s="16"/>
      <c r="BP1076" s="16"/>
      <c r="BQ1076" s="16"/>
      <c r="BR1076" s="16"/>
      <c r="BS1076" s="16"/>
      <c r="BT1076" s="16"/>
      <c r="BU1076" s="16"/>
      <c r="BV1076" s="16"/>
      <c r="BW1076" s="16"/>
      <c r="BX1076" s="16"/>
      <c r="BY1076" s="16"/>
      <c r="BZ1076" s="16"/>
      <c r="CA1076" s="16"/>
      <c r="CB1076" s="16"/>
      <c r="CC1076" s="16"/>
      <c r="CD1076" s="16"/>
      <c r="CE1076" s="16"/>
      <c r="CF1076" s="16"/>
      <c r="CG1076" s="16"/>
      <c r="CH1076" s="16"/>
    </row>
    <row r="1077" spans="1:86">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Z1077" s="18"/>
      <c r="AA1077" s="18"/>
      <c r="AB1077" s="18"/>
      <c r="AC1077" s="18"/>
      <c r="AD1077" s="18"/>
      <c r="AE1077" s="18"/>
      <c r="AF1077" s="18"/>
      <c r="AG1077" s="18"/>
      <c r="AH1077" s="18"/>
      <c r="AI1077" s="18"/>
      <c r="AJ1077" s="18"/>
      <c r="AK1077" s="18"/>
      <c r="AL1077" s="18"/>
      <c r="AM1077" s="16"/>
      <c r="AN1077" s="16"/>
      <c r="AO1077" s="16"/>
      <c r="AP1077" s="16"/>
      <c r="AQ1077" s="16"/>
      <c r="AR1077" s="16"/>
      <c r="AS1077" s="16"/>
      <c r="AT1077" s="16"/>
      <c r="AU1077" s="16"/>
      <c r="AV1077" s="16"/>
      <c r="AW1077" s="16"/>
      <c r="AX1077" s="16"/>
      <c r="AY1077" s="16"/>
      <c r="AZ1077" s="16"/>
      <c r="BA1077" s="16"/>
      <c r="BB1077" s="16"/>
      <c r="BC1077" s="16"/>
      <c r="BD1077" s="16"/>
      <c r="BE1077" s="16"/>
      <c r="BF1077" s="16"/>
      <c r="BG1077" s="16"/>
      <c r="BH1077" s="16"/>
      <c r="BI1077" s="16"/>
      <c r="BJ1077" s="16"/>
      <c r="BK1077" s="16"/>
      <c r="BL1077" s="16"/>
      <c r="BM1077" s="16"/>
      <c r="BN1077" s="16"/>
      <c r="BO1077" s="16"/>
      <c r="BP1077" s="16"/>
      <c r="BQ1077" s="16"/>
      <c r="BR1077" s="16"/>
      <c r="BS1077" s="16"/>
      <c r="BT1077" s="16"/>
      <c r="BU1077" s="16"/>
      <c r="BV1077" s="16"/>
      <c r="BW1077" s="16"/>
      <c r="BX1077" s="16"/>
      <c r="BY1077" s="16"/>
      <c r="BZ1077" s="16"/>
      <c r="CA1077" s="16"/>
      <c r="CB1077" s="16"/>
      <c r="CC1077" s="16"/>
      <c r="CD1077" s="16"/>
      <c r="CE1077" s="16"/>
      <c r="CF1077" s="16"/>
      <c r="CG1077" s="16"/>
      <c r="CH1077" s="16"/>
    </row>
    <row r="1078" spans="1:86">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Z1078" s="18"/>
      <c r="AA1078" s="18"/>
      <c r="AB1078" s="18"/>
      <c r="AC1078" s="18"/>
      <c r="AD1078" s="18"/>
      <c r="AE1078" s="18"/>
      <c r="AF1078" s="18"/>
      <c r="AG1078" s="18"/>
      <c r="AH1078" s="18"/>
      <c r="AI1078" s="18"/>
      <c r="AJ1078" s="18"/>
      <c r="AK1078" s="18"/>
      <c r="AL1078" s="18"/>
      <c r="AM1078" s="16"/>
      <c r="AN1078" s="16"/>
      <c r="AO1078" s="16"/>
      <c r="AP1078" s="16"/>
      <c r="AQ1078" s="16"/>
      <c r="AR1078" s="16"/>
      <c r="AS1078" s="16"/>
      <c r="AT1078" s="16"/>
      <c r="AU1078" s="16"/>
      <c r="AV1078" s="16"/>
      <c r="AW1078" s="16"/>
      <c r="AX1078" s="16"/>
      <c r="AY1078" s="16"/>
      <c r="AZ1078" s="16"/>
      <c r="BA1078" s="16"/>
      <c r="BB1078" s="16"/>
      <c r="BC1078" s="16"/>
      <c r="BD1078" s="16"/>
      <c r="BE1078" s="16"/>
      <c r="BF1078" s="16"/>
      <c r="BG1078" s="16"/>
      <c r="BH1078" s="16"/>
      <c r="BI1078" s="16"/>
      <c r="BJ1078" s="16"/>
      <c r="BK1078" s="16"/>
      <c r="BL1078" s="16"/>
      <c r="BM1078" s="16"/>
      <c r="BN1078" s="16"/>
      <c r="BO1078" s="16"/>
      <c r="BP1078" s="16"/>
      <c r="BQ1078" s="16"/>
      <c r="BR1078" s="16"/>
      <c r="BS1078" s="16"/>
      <c r="BT1078" s="16"/>
      <c r="BU1078" s="16"/>
      <c r="BV1078" s="16"/>
      <c r="BW1078" s="16"/>
      <c r="BX1078" s="16"/>
      <c r="BY1078" s="16"/>
      <c r="BZ1078" s="16"/>
      <c r="CA1078" s="16"/>
      <c r="CB1078" s="16"/>
      <c r="CC1078" s="16"/>
      <c r="CD1078" s="16"/>
      <c r="CE1078" s="16"/>
      <c r="CF1078" s="16"/>
      <c r="CG1078" s="16"/>
      <c r="CH1078" s="16"/>
    </row>
    <row r="1079" spans="1:86">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Z1079" s="18"/>
      <c r="AA1079" s="18"/>
      <c r="AB1079" s="18"/>
      <c r="AC1079" s="18"/>
      <c r="AD1079" s="18"/>
      <c r="AE1079" s="18"/>
      <c r="AF1079" s="18"/>
      <c r="AG1079" s="18"/>
      <c r="AH1079" s="18"/>
      <c r="AI1079" s="18"/>
      <c r="AJ1079" s="18"/>
      <c r="AK1079" s="18"/>
      <c r="AL1079" s="18"/>
      <c r="AM1079" s="16"/>
      <c r="AN1079" s="16"/>
      <c r="AO1079" s="16"/>
      <c r="AP1079" s="16"/>
      <c r="AQ1079" s="16"/>
      <c r="AR1079" s="16"/>
      <c r="AS1079" s="16"/>
      <c r="AT1079" s="16"/>
      <c r="AU1079" s="16"/>
      <c r="AV1079" s="16"/>
      <c r="AW1079" s="16"/>
      <c r="AX1079" s="16"/>
      <c r="AY1079" s="16"/>
      <c r="AZ1079" s="16"/>
      <c r="BA1079" s="16"/>
      <c r="BB1079" s="16"/>
      <c r="BC1079" s="16"/>
      <c r="BD1079" s="16"/>
      <c r="BE1079" s="16"/>
      <c r="BF1079" s="16"/>
      <c r="BG1079" s="16"/>
      <c r="BH1079" s="16"/>
      <c r="BI1079" s="16"/>
      <c r="BJ1079" s="16"/>
      <c r="BK1079" s="16"/>
      <c r="BL1079" s="16"/>
      <c r="BM1079" s="16"/>
      <c r="BN1079" s="16"/>
      <c r="BO1079" s="16"/>
      <c r="BP1079" s="16"/>
      <c r="BQ1079" s="16"/>
      <c r="BR1079" s="16"/>
      <c r="BS1079" s="16"/>
      <c r="BT1079" s="16"/>
      <c r="BU1079" s="16"/>
      <c r="BV1079" s="16"/>
      <c r="BW1079" s="16"/>
      <c r="BX1079" s="16"/>
      <c r="BY1079" s="16"/>
      <c r="BZ1079" s="16"/>
      <c r="CA1079" s="16"/>
      <c r="CB1079" s="16"/>
      <c r="CC1079" s="16"/>
      <c r="CD1079" s="16"/>
      <c r="CE1079" s="16"/>
      <c r="CF1079" s="16"/>
      <c r="CG1079" s="16"/>
      <c r="CH1079" s="16"/>
    </row>
    <row r="1080" spans="1:86">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Z1080" s="18"/>
      <c r="AA1080" s="18"/>
      <c r="AB1080" s="18"/>
      <c r="AC1080" s="18"/>
      <c r="AD1080" s="18"/>
      <c r="AE1080" s="18"/>
      <c r="AF1080" s="18"/>
      <c r="AG1080" s="18"/>
      <c r="AH1080" s="18"/>
      <c r="AI1080" s="18"/>
      <c r="AJ1080" s="18"/>
      <c r="AK1080" s="18"/>
      <c r="AL1080" s="18"/>
      <c r="AM1080" s="16"/>
      <c r="AN1080" s="16"/>
      <c r="AO1080" s="16"/>
      <c r="AP1080" s="16"/>
      <c r="AQ1080" s="16"/>
      <c r="AR1080" s="16"/>
      <c r="AS1080" s="16"/>
      <c r="AT1080" s="16"/>
      <c r="AU1080" s="16"/>
      <c r="AV1080" s="16"/>
      <c r="AW1080" s="16"/>
      <c r="AX1080" s="16"/>
      <c r="AY1080" s="16"/>
      <c r="AZ1080" s="16"/>
      <c r="BA1080" s="16"/>
      <c r="BB1080" s="16"/>
      <c r="BC1080" s="16"/>
      <c r="BD1080" s="16"/>
      <c r="BE1080" s="16"/>
      <c r="BF1080" s="16"/>
      <c r="BG1080" s="16"/>
      <c r="BH1080" s="16"/>
      <c r="BI1080" s="16"/>
      <c r="BJ1080" s="16"/>
      <c r="BK1080" s="16"/>
      <c r="BL1080" s="16"/>
      <c r="BM1080" s="16"/>
      <c r="BN1080" s="16"/>
      <c r="BO1080" s="16"/>
      <c r="BP1080" s="16"/>
      <c r="BQ1080" s="16"/>
      <c r="BR1080" s="16"/>
      <c r="BS1080" s="16"/>
      <c r="BT1080" s="16"/>
      <c r="BU1080" s="16"/>
      <c r="BV1080" s="16"/>
      <c r="BW1080" s="16"/>
      <c r="BX1080" s="16"/>
      <c r="BY1080" s="16"/>
      <c r="BZ1080" s="16"/>
      <c r="CA1080" s="16"/>
      <c r="CB1080" s="16"/>
      <c r="CC1080" s="16"/>
      <c r="CD1080" s="16"/>
      <c r="CE1080" s="16"/>
      <c r="CF1080" s="16"/>
      <c r="CG1080" s="16"/>
      <c r="CH1080" s="16"/>
    </row>
    <row r="1081" spans="1:86">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Z1081" s="18"/>
      <c r="AA1081" s="18"/>
      <c r="AB1081" s="18"/>
      <c r="AC1081" s="18"/>
      <c r="AD1081" s="18"/>
      <c r="AE1081" s="18"/>
      <c r="AF1081" s="18"/>
      <c r="AG1081" s="18"/>
      <c r="AH1081" s="18"/>
      <c r="AI1081" s="18"/>
      <c r="AJ1081" s="18"/>
      <c r="AK1081" s="18"/>
      <c r="AL1081" s="18"/>
      <c r="AM1081" s="16"/>
      <c r="AN1081" s="16"/>
      <c r="AO1081" s="16"/>
      <c r="AP1081" s="16"/>
      <c r="AQ1081" s="16"/>
      <c r="AR1081" s="16"/>
      <c r="AS1081" s="16"/>
      <c r="AT1081" s="16"/>
      <c r="AU1081" s="16"/>
      <c r="AV1081" s="16"/>
      <c r="AW1081" s="16"/>
      <c r="AX1081" s="16"/>
      <c r="AY1081" s="16"/>
      <c r="AZ1081" s="16"/>
      <c r="BA1081" s="16"/>
      <c r="BB1081" s="16"/>
      <c r="BC1081" s="16"/>
      <c r="BD1081" s="16"/>
      <c r="BE1081" s="16"/>
      <c r="BF1081" s="16"/>
      <c r="BG1081" s="16"/>
      <c r="BH1081" s="16"/>
      <c r="BI1081" s="16"/>
      <c r="BJ1081" s="16"/>
      <c r="BK1081" s="16"/>
      <c r="BL1081" s="16"/>
      <c r="BM1081" s="16"/>
      <c r="BN1081" s="16"/>
      <c r="BO1081" s="16"/>
      <c r="BP1081" s="16"/>
      <c r="BQ1081" s="16"/>
      <c r="BR1081" s="16"/>
      <c r="BS1081" s="16"/>
      <c r="BT1081" s="16"/>
      <c r="BU1081" s="16"/>
      <c r="BV1081" s="16"/>
      <c r="BW1081" s="16"/>
      <c r="BX1081" s="16"/>
      <c r="BY1081" s="16"/>
      <c r="BZ1081" s="16"/>
      <c r="CA1081" s="16"/>
      <c r="CB1081" s="16"/>
      <c r="CC1081" s="16"/>
      <c r="CD1081" s="16"/>
      <c r="CE1081" s="16"/>
      <c r="CF1081" s="16"/>
      <c r="CG1081" s="16"/>
      <c r="CH1081" s="16"/>
    </row>
    <row r="1082" spans="1:86">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Z1082" s="18"/>
      <c r="AA1082" s="18"/>
      <c r="AB1082" s="18"/>
      <c r="AC1082" s="18"/>
      <c r="AD1082" s="18"/>
      <c r="AE1082" s="18"/>
      <c r="AF1082" s="18"/>
      <c r="AG1082" s="18"/>
      <c r="AH1082" s="18"/>
      <c r="AI1082" s="18"/>
      <c r="AJ1082" s="18"/>
      <c r="AK1082" s="18"/>
      <c r="AL1082" s="18"/>
      <c r="AM1082" s="16"/>
      <c r="AN1082" s="16"/>
      <c r="AO1082" s="16"/>
      <c r="AP1082" s="16"/>
      <c r="AQ1082" s="16"/>
      <c r="AR1082" s="16"/>
      <c r="AS1082" s="16"/>
      <c r="AT1082" s="16"/>
      <c r="AU1082" s="16"/>
      <c r="AV1082" s="16"/>
      <c r="AW1082" s="16"/>
      <c r="AX1082" s="16"/>
      <c r="AY1082" s="16"/>
      <c r="AZ1082" s="16"/>
      <c r="BA1082" s="16"/>
      <c r="BB1082" s="16"/>
      <c r="BC1082" s="16"/>
      <c r="BD1082" s="16"/>
      <c r="BE1082" s="16"/>
      <c r="BF1082" s="16"/>
      <c r="BG1082" s="16"/>
      <c r="BH1082" s="16"/>
      <c r="BI1082" s="16"/>
      <c r="BJ1082" s="16"/>
      <c r="BK1082" s="16"/>
      <c r="BL1082" s="16"/>
      <c r="BM1082" s="16"/>
      <c r="BN1082" s="16"/>
      <c r="BO1082" s="16"/>
      <c r="BP1082" s="16"/>
      <c r="BQ1082" s="16"/>
      <c r="BR1082" s="16"/>
      <c r="BS1082" s="16"/>
      <c r="BT1082" s="16"/>
      <c r="BU1082" s="16"/>
      <c r="BV1082" s="16"/>
      <c r="BW1082" s="16"/>
      <c r="BX1082" s="16"/>
      <c r="BY1082" s="16"/>
      <c r="BZ1082" s="16"/>
      <c r="CA1082" s="16"/>
      <c r="CB1082" s="16"/>
      <c r="CC1082" s="16"/>
      <c r="CD1082" s="16"/>
      <c r="CE1082" s="16"/>
      <c r="CF1082" s="16"/>
      <c r="CG1082" s="16"/>
      <c r="CH1082" s="16"/>
    </row>
    <row r="1083" spans="1:86">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Z1083" s="18"/>
      <c r="AA1083" s="18"/>
      <c r="AB1083" s="18"/>
      <c r="AC1083" s="18"/>
      <c r="AD1083" s="18"/>
      <c r="AE1083" s="18"/>
      <c r="AF1083" s="18"/>
      <c r="AG1083" s="18"/>
      <c r="AH1083" s="18"/>
      <c r="AI1083" s="18"/>
      <c r="AJ1083" s="18"/>
      <c r="AK1083" s="18"/>
      <c r="AL1083" s="18"/>
      <c r="AM1083" s="16"/>
      <c r="AN1083" s="16"/>
      <c r="AO1083" s="16"/>
      <c r="AP1083" s="16"/>
      <c r="AQ1083" s="16"/>
      <c r="AR1083" s="16"/>
      <c r="AS1083" s="16"/>
      <c r="AT1083" s="16"/>
      <c r="AU1083" s="16"/>
      <c r="AV1083" s="16"/>
      <c r="AW1083" s="16"/>
      <c r="AX1083" s="16"/>
      <c r="AY1083" s="16"/>
      <c r="AZ1083" s="16"/>
      <c r="BA1083" s="16"/>
      <c r="BB1083" s="16"/>
      <c r="BC1083" s="16"/>
      <c r="BD1083" s="16"/>
      <c r="BE1083" s="16"/>
      <c r="BF1083" s="16"/>
      <c r="BG1083" s="16"/>
      <c r="BH1083" s="16"/>
      <c r="BI1083" s="16"/>
      <c r="BJ1083" s="16"/>
      <c r="BK1083" s="16"/>
      <c r="BL1083" s="16"/>
      <c r="BM1083" s="16"/>
      <c r="BN1083" s="16"/>
      <c r="BO1083" s="16"/>
      <c r="BP1083" s="16"/>
      <c r="BQ1083" s="16"/>
      <c r="BR1083" s="16"/>
      <c r="BS1083" s="16"/>
      <c r="BT1083" s="16"/>
      <c r="BU1083" s="16"/>
      <c r="BV1083" s="16"/>
      <c r="BW1083" s="16"/>
      <c r="BX1083" s="16"/>
      <c r="BY1083" s="16"/>
      <c r="BZ1083" s="16"/>
      <c r="CA1083" s="16"/>
      <c r="CB1083" s="16"/>
      <c r="CC1083" s="16"/>
      <c r="CD1083" s="16"/>
      <c r="CE1083" s="16"/>
      <c r="CF1083" s="16"/>
      <c r="CG1083" s="16"/>
      <c r="CH1083" s="16"/>
    </row>
    <row r="1084" spans="1:86">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Z1084" s="18"/>
      <c r="AA1084" s="18"/>
      <c r="AB1084" s="18"/>
      <c r="AC1084" s="18"/>
      <c r="AD1084" s="18"/>
      <c r="AE1084" s="18"/>
      <c r="AF1084" s="18"/>
      <c r="AG1084" s="18"/>
      <c r="AH1084" s="18"/>
      <c r="AI1084" s="18"/>
      <c r="AJ1084" s="18"/>
      <c r="AK1084" s="18"/>
      <c r="AL1084" s="18"/>
      <c r="AM1084" s="16"/>
      <c r="AN1084" s="16"/>
      <c r="AO1084" s="16"/>
      <c r="AP1084" s="16"/>
      <c r="AQ1084" s="16"/>
      <c r="AR1084" s="16"/>
      <c r="AS1084" s="16"/>
      <c r="AT1084" s="16"/>
      <c r="AU1084" s="16"/>
      <c r="AV1084" s="16"/>
      <c r="AW1084" s="16"/>
      <c r="AX1084" s="16"/>
      <c r="AY1084" s="16"/>
      <c r="AZ1084" s="16"/>
      <c r="BA1084" s="16"/>
      <c r="BB1084" s="16"/>
      <c r="BC1084" s="16"/>
      <c r="BD1084" s="16"/>
      <c r="BE1084" s="16"/>
      <c r="BF1084" s="16"/>
      <c r="BG1084" s="16"/>
      <c r="BH1084" s="16"/>
      <c r="BI1084" s="16"/>
      <c r="BJ1084" s="16"/>
      <c r="BK1084" s="16"/>
      <c r="BL1084" s="16"/>
      <c r="BM1084" s="16"/>
      <c r="BN1084" s="16"/>
      <c r="BO1084" s="16"/>
      <c r="BP1084" s="16"/>
      <c r="BQ1084" s="16"/>
      <c r="BR1084" s="16"/>
      <c r="BS1084" s="16"/>
      <c r="BT1084" s="16"/>
      <c r="BU1084" s="16"/>
      <c r="BV1084" s="16"/>
      <c r="BW1084" s="16"/>
      <c r="BX1084" s="16"/>
      <c r="BY1084" s="16"/>
      <c r="BZ1084" s="16"/>
      <c r="CA1084" s="16"/>
      <c r="CB1084" s="16"/>
      <c r="CC1084" s="16"/>
      <c r="CD1084" s="16"/>
      <c r="CE1084" s="16"/>
      <c r="CF1084" s="16"/>
      <c r="CG1084" s="16"/>
      <c r="CH1084" s="16"/>
    </row>
    <row r="1085" spans="1:86">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Z1085" s="18"/>
      <c r="AA1085" s="18"/>
      <c r="AB1085" s="18"/>
      <c r="AC1085" s="18"/>
      <c r="AD1085" s="18"/>
      <c r="AE1085" s="18"/>
      <c r="AF1085" s="18"/>
      <c r="AG1085" s="18"/>
      <c r="AH1085" s="18"/>
      <c r="AI1085" s="18"/>
      <c r="AJ1085" s="18"/>
      <c r="AK1085" s="18"/>
      <c r="AL1085" s="18"/>
      <c r="AM1085" s="16"/>
      <c r="AN1085" s="16"/>
      <c r="AO1085" s="16"/>
      <c r="AP1085" s="16"/>
      <c r="AQ1085" s="16"/>
      <c r="AR1085" s="16"/>
      <c r="AS1085" s="16"/>
      <c r="AT1085" s="16"/>
      <c r="AU1085" s="16"/>
      <c r="AV1085" s="16"/>
      <c r="AW1085" s="16"/>
      <c r="AX1085" s="16"/>
      <c r="AY1085" s="16"/>
      <c r="AZ1085" s="16"/>
      <c r="BA1085" s="16"/>
      <c r="BB1085" s="16"/>
      <c r="BC1085" s="16"/>
      <c r="BD1085" s="16"/>
      <c r="BE1085" s="16"/>
      <c r="BF1085" s="16"/>
      <c r="BG1085" s="16"/>
      <c r="BH1085" s="16"/>
      <c r="BI1085" s="16"/>
      <c r="BJ1085" s="16"/>
      <c r="BK1085" s="16"/>
      <c r="BL1085" s="16"/>
      <c r="BM1085" s="16"/>
      <c r="BN1085" s="16"/>
      <c r="BO1085" s="16"/>
      <c r="BP1085" s="16"/>
      <c r="BQ1085" s="16"/>
      <c r="BR1085" s="16"/>
      <c r="BS1085" s="16"/>
      <c r="BT1085" s="16"/>
      <c r="BU1085" s="16"/>
      <c r="BV1085" s="16"/>
      <c r="BW1085" s="16"/>
      <c r="BX1085" s="16"/>
      <c r="BY1085" s="16"/>
      <c r="BZ1085" s="16"/>
      <c r="CA1085" s="16"/>
      <c r="CB1085" s="16"/>
      <c r="CC1085" s="16"/>
      <c r="CD1085" s="16"/>
      <c r="CE1085" s="16"/>
      <c r="CF1085" s="16"/>
      <c r="CG1085" s="16"/>
      <c r="CH1085" s="16"/>
    </row>
    <row r="1086" spans="1:86">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Z1086" s="18"/>
      <c r="AA1086" s="18"/>
      <c r="AB1086" s="18"/>
      <c r="AC1086" s="18"/>
      <c r="AD1086" s="18"/>
      <c r="AE1086" s="18"/>
      <c r="AF1086" s="18"/>
      <c r="AG1086" s="18"/>
      <c r="AH1086" s="18"/>
      <c r="AI1086" s="18"/>
      <c r="AJ1086" s="18"/>
      <c r="AK1086" s="18"/>
      <c r="AL1086" s="18"/>
      <c r="AM1086" s="16"/>
      <c r="AN1086" s="16"/>
      <c r="AO1086" s="16"/>
      <c r="AP1086" s="16"/>
      <c r="AQ1086" s="16"/>
      <c r="AR1086" s="16"/>
      <c r="AS1086" s="16"/>
      <c r="AT1086" s="16"/>
      <c r="AU1086" s="16"/>
      <c r="AV1086" s="16"/>
      <c r="AW1086" s="16"/>
      <c r="AX1086" s="16"/>
      <c r="AY1086" s="16"/>
      <c r="AZ1086" s="16"/>
      <c r="BA1086" s="16"/>
      <c r="BB1086" s="16"/>
      <c r="BC1086" s="16"/>
      <c r="BD1086" s="16"/>
      <c r="BE1086" s="16"/>
      <c r="BF1086" s="16"/>
      <c r="BG1086" s="16"/>
      <c r="BH1086" s="16"/>
      <c r="BI1086" s="16"/>
      <c r="BJ1086" s="16"/>
      <c r="BK1086" s="16"/>
      <c r="BL1086" s="16"/>
      <c r="BM1086" s="16"/>
      <c r="BN1086" s="16"/>
      <c r="BO1086" s="16"/>
      <c r="BP1086" s="16"/>
      <c r="BQ1086" s="16"/>
      <c r="BR1086" s="16"/>
      <c r="BS1086" s="16"/>
      <c r="BT1086" s="16"/>
      <c r="BU1086" s="16"/>
      <c r="BV1086" s="16"/>
      <c r="BW1086" s="16"/>
      <c r="BX1086" s="16"/>
      <c r="BY1086" s="16"/>
      <c r="BZ1086" s="16"/>
      <c r="CA1086" s="16"/>
      <c r="CB1086" s="16"/>
      <c r="CC1086" s="16"/>
      <c r="CD1086" s="16"/>
      <c r="CE1086" s="16"/>
      <c r="CF1086" s="16"/>
      <c r="CG1086" s="16"/>
      <c r="CH1086" s="16"/>
    </row>
    <row r="1087" spans="1:86">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Z1087" s="18"/>
      <c r="AA1087" s="18"/>
      <c r="AB1087" s="18"/>
      <c r="AC1087" s="18"/>
      <c r="AD1087" s="18"/>
      <c r="AE1087" s="18"/>
      <c r="AF1087" s="18"/>
      <c r="AG1087" s="18"/>
      <c r="AH1087" s="18"/>
      <c r="AI1087" s="18"/>
      <c r="AJ1087" s="18"/>
      <c r="AK1087" s="18"/>
      <c r="AL1087" s="18"/>
      <c r="AM1087" s="16"/>
      <c r="AN1087" s="16"/>
      <c r="AO1087" s="16"/>
      <c r="AP1087" s="16"/>
      <c r="AQ1087" s="16"/>
      <c r="AR1087" s="16"/>
      <c r="AS1087" s="16"/>
      <c r="AT1087" s="16"/>
      <c r="AU1087" s="16"/>
      <c r="AV1087" s="16"/>
      <c r="AW1087" s="16"/>
      <c r="AX1087" s="16"/>
      <c r="AY1087" s="16"/>
      <c r="AZ1087" s="16"/>
      <c r="BA1087" s="16"/>
      <c r="BB1087" s="16"/>
      <c r="BC1087" s="16"/>
      <c r="BD1087" s="16"/>
      <c r="BE1087" s="16"/>
      <c r="BF1087" s="16"/>
      <c r="BG1087" s="16"/>
      <c r="BH1087" s="16"/>
      <c r="BI1087" s="16"/>
      <c r="BJ1087" s="16"/>
      <c r="BK1087" s="16"/>
      <c r="BL1087" s="16"/>
      <c r="BM1087" s="16"/>
      <c r="BN1087" s="16"/>
      <c r="BO1087" s="16"/>
      <c r="BP1087" s="16"/>
      <c r="BQ1087" s="16"/>
      <c r="BR1087" s="16"/>
      <c r="BS1087" s="16"/>
      <c r="BT1087" s="16"/>
      <c r="BU1087" s="16"/>
      <c r="BV1087" s="16"/>
      <c r="BW1087" s="16"/>
      <c r="BX1087" s="16"/>
      <c r="BY1087" s="16"/>
      <c r="BZ1087" s="16"/>
      <c r="CA1087" s="16"/>
      <c r="CB1087" s="16"/>
      <c r="CC1087" s="16"/>
      <c r="CD1087" s="16"/>
      <c r="CE1087" s="16"/>
      <c r="CF1087" s="16"/>
      <c r="CG1087" s="16"/>
      <c r="CH1087" s="16"/>
    </row>
    <row r="1088" spans="1:86">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Z1088" s="18"/>
      <c r="AA1088" s="18"/>
      <c r="AB1088" s="18"/>
      <c r="AC1088" s="18"/>
      <c r="AD1088" s="18"/>
      <c r="AE1088" s="18"/>
      <c r="AF1088" s="18"/>
      <c r="AG1088" s="18"/>
      <c r="AH1088" s="18"/>
      <c r="AI1088" s="18"/>
      <c r="AJ1088" s="18"/>
      <c r="AK1088" s="18"/>
      <c r="AL1088" s="18"/>
      <c r="AM1088" s="16"/>
      <c r="AN1088" s="16"/>
      <c r="AO1088" s="16"/>
      <c r="AP1088" s="16"/>
      <c r="AQ1088" s="16"/>
      <c r="AR1088" s="16"/>
      <c r="AS1088" s="16"/>
      <c r="AT1088" s="16"/>
      <c r="AU1088" s="16"/>
      <c r="AV1088" s="16"/>
      <c r="AW1088" s="16"/>
      <c r="AX1088" s="16"/>
      <c r="AY1088" s="16"/>
      <c r="AZ1088" s="16"/>
      <c r="BA1088" s="16"/>
      <c r="BB1088" s="16"/>
      <c r="BC1088" s="16"/>
      <c r="BD1088" s="16"/>
      <c r="BE1088" s="16"/>
      <c r="BF1088" s="16"/>
      <c r="BG1088" s="16"/>
      <c r="BH1088" s="16"/>
      <c r="BI1088" s="16"/>
      <c r="BJ1088" s="16"/>
      <c r="BK1088" s="16"/>
      <c r="BL1088" s="16"/>
      <c r="BM1088" s="16"/>
      <c r="BN1088" s="16"/>
      <c r="BO1088" s="16"/>
      <c r="BP1088" s="16"/>
      <c r="BQ1088" s="16"/>
      <c r="BR1088" s="16"/>
      <c r="BS1088" s="16"/>
      <c r="BT1088" s="16"/>
      <c r="BU1088" s="16"/>
      <c r="BV1088" s="16"/>
      <c r="BW1088" s="16"/>
      <c r="BX1088" s="16"/>
      <c r="BY1088" s="16"/>
      <c r="BZ1088" s="16"/>
      <c r="CA1088" s="16"/>
      <c r="CB1088" s="16"/>
      <c r="CC1088" s="16"/>
      <c r="CD1088" s="16"/>
      <c r="CE1088" s="16"/>
      <c r="CF1088" s="16"/>
      <c r="CG1088" s="16"/>
      <c r="CH1088" s="16"/>
    </row>
    <row r="1089" spans="1:86">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Z1089" s="18"/>
      <c r="AA1089" s="18"/>
      <c r="AB1089" s="18"/>
      <c r="AC1089" s="18"/>
      <c r="AD1089" s="18"/>
      <c r="AE1089" s="18"/>
      <c r="AF1089" s="18"/>
      <c r="AG1089" s="18"/>
      <c r="AH1089" s="18"/>
      <c r="AI1089" s="18"/>
      <c r="AJ1089" s="18"/>
      <c r="AK1089" s="18"/>
      <c r="AL1089" s="18"/>
      <c r="AM1089" s="16"/>
      <c r="AN1089" s="16"/>
      <c r="AO1089" s="16"/>
      <c r="AP1089" s="16"/>
      <c r="AQ1089" s="16"/>
      <c r="AR1089" s="16"/>
      <c r="AS1089" s="16"/>
      <c r="AT1089" s="16"/>
      <c r="AU1089" s="16"/>
      <c r="AV1089" s="16"/>
      <c r="AW1089" s="16"/>
      <c r="AX1089" s="16"/>
      <c r="AY1089" s="16"/>
      <c r="AZ1089" s="16"/>
      <c r="BA1089" s="16"/>
      <c r="BB1089" s="16"/>
      <c r="BC1089" s="16"/>
      <c r="BD1089" s="16"/>
      <c r="BE1089" s="16"/>
      <c r="BF1089" s="16"/>
      <c r="BG1089" s="16"/>
      <c r="BH1089" s="16"/>
      <c r="BI1089" s="16"/>
      <c r="BJ1089" s="16"/>
      <c r="BK1089" s="16"/>
      <c r="BL1089" s="16"/>
      <c r="BM1089" s="16"/>
      <c r="BN1089" s="16"/>
      <c r="BO1089" s="16"/>
      <c r="BP1089" s="16"/>
      <c r="BQ1089" s="16"/>
      <c r="BR1089" s="16"/>
      <c r="BS1089" s="16"/>
      <c r="BT1089" s="16"/>
      <c r="BU1089" s="16"/>
      <c r="BV1089" s="16"/>
      <c r="BW1089" s="16"/>
      <c r="BX1089" s="16"/>
      <c r="BY1089" s="16"/>
      <c r="BZ1089" s="16"/>
      <c r="CA1089" s="16"/>
      <c r="CB1089" s="16"/>
      <c r="CC1089" s="16"/>
      <c r="CD1089" s="16"/>
      <c r="CE1089" s="16"/>
      <c r="CF1089" s="16"/>
      <c r="CG1089" s="16"/>
      <c r="CH1089" s="16"/>
    </row>
    <row r="1090" spans="1:86">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Z1090" s="18"/>
      <c r="AA1090" s="18"/>
      <c r="AB1090" s="18"/>
      <c r="AC1090" s="18"/>
      <c r="AD1090" s="18"/>
      <c r="AE1090" s="18"/>
      <c r="AF1090" s="18"/>
      <c r="AG1090" s="18"/>
      <c r="AH1090" s="18"/>
      <c r="AI1090" s="18"/>
      <c r="AJ1090" s="18"/>
      <c r="AK1090" s="18"/>
      <c r="AL1090" s="18"/>
      <c r="AM1090" s="16"/>
      <c r="AN1090" s="16"/>
      <c r="AO1090" s="16"/>
      <c r="AP1090" s="16"/>
      <c r="AQ1090" s="16"/>
      <c r="AR1090" s="16"/>
      <c r="AS1090" s="16"/>
      <c r="AT1090" s="16"/>
      <c r="AU1090" s="16"/>
      <c r="AV1090" s="16"/>
      <c r="AW1090" s="16"/>
      <c r="AX1090" s="16"/>
      <c r="AY1090" s="16"/>
      <c r="AZ1090" s="16"/>
      <c r="BA1090" s="16"/>
      <c r="BB1090" s="16"/>
      <c r="BC1090" s="16"/>
      <c r="BD1090" s="16"/>
      <c r="BE1090" s="16"/>
      <c r="BF1090" s="16"/>
      <c r="BG1090" s="16"/>
      <c r="BH1090" s="16"/>
      <c r="BI1090" s="16"/>
      <c r="BJ1090" s="16"/>
      <c r="BK1090" s="16"/>
      <c r="BL1090" s="16"/>
      <c r="BM1090" s="16"/>
      <c r="BN1090" s="16"/>
      <c r="BO1090" s="16"/>
      <c r="BP1090" s="16"/>
      <c r="BQ1090" s="16"/>
      <c r="BR1090" s="16"/>
      <c r="BS1090" s="16"/>
      <c r="BT1090" s="16"/>
      <c r="BU1090" s="16"/>
      <c r="BV1090" s="16"/>
      <c r="BW1090" s="16"/>
      <c r="BX1090" s="16"/>
      <c r="BY1090" s="16"/>
      <c r="BZ1090" s="16"/>
      <c r="CA1090" s="16"/>
      <c r="CB1090" s="16"/>
      <c r="CC1090" s="16"/>
      <c r="CD1090" s="16"/>
      <c r="CE1090" s="16"/>
      <c r="CF1090" s="16"/>
      <c r="CG1090" s="16"/>
      <c r="CH1090" s="16"/>
    </row>
    <row r="1091" spans="1:86">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Z1091" s="18"/>
      <c r="AA1091" s="18"/>
      <c r="AB1091" s="18"/>
      <c r="AC1091" s="18"/>
      <c r="AD1091" s="18"/>
      <c r="AE1091" s="18"/>
      <c r="AF1091" s="18"/>
      <c r="AG1091" s="18"/>
      <c r="AH1091" s="18"/>
      <c r="AI1091" s="18"/>
      <c r="AJ1091" s="18"/>
      <c r="AK1091" s="18"/>
      <c r="AL1091" s="18"/>
      <c r="AM1091" s="16"/>
      <c r="AN1091" s="16"/>
      <c r="AO1091" s="16"/>
      <c r="AP1091" s="16"/>
      <c r="AQ1091" s="16"/>
      <c r="AR1091" s="16"/>
      <c r="AS1091" s="16"/>
      <c r="AT1091" s="16"/>
      <c r="AU1091" s="16"/>
      <c r="AV1091" s="16"/>
      <c r="AW1091" s="16"/>
      <c r="AX1091" s="16"/>
      <c r="AY1091" s="16"/>
      <c r="AZ1091" s="16"/>
      <c r="BA1091" s="16"/>
      <c r="BB1091" s="16"/>
      <c r="BC1091" s="16"/>
      <c r="BD1091" s="16"/>
      <c r="BE1091" s="16"/>
      <c r="BF1091" s="16"/>
      <c r="BG1091" s="16"/>
      <c r="BH1091" s="16"/>
      <c r="BI1091" s="16"/>
      <c r="BJ1091" s="16"/>
      <c r="BK1091" s="16"/>
      <c r="BL1091" s="16"/>
      <c r="BM1091" s="16"/>
      <c r="BN1091" s="16"/>
      <c r="BO1091" s="16"/>
      <c r="BP1091" s="16"/>
      <c r="BQ1091" s="16"/>
      <c r="BR1091" s="16"/>
      <c r="BS1091" s="16"/>
      <c r="BT1091" s="16"/>
      <c r="BU1091" s="16"/>
      <c r="BV1091" s="16"/>
      <c r="BW1091" s="16"/>
      <c r="BX1091" s="16"/>
      <c r="BY1091" s="16"/>
      <c r="BZ1091" s="16"/>
      <c r="CA1091" s="16"/>
      <c r="CB1091" s="16"/>
      <c r="CC1091" s="16"/>
      <c r="CD1091" s="16"/>
      <c r="CE1091" s="16"/>
      <c r="CF1091" s="16"/>
      <c r="CG1091" s="16"/>
      <c r="CH1091" s="16"/>
    </row>
    <row r="1092" spans="1:86">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Z1092" s="18"/>
      <c r="AA1092" s="18"/>
      <c r="AB1092" s="18"/>
      <c r="AC1092" s="18"/>
      <c r="AD1092" s="18"/>
      <c r="AE1092" s="18"/>
      <c r="AF1092" s="18"/>
      <c r="AG1092" s="18"/>
      <c r="AH1092" s="18"/>
      <c r="AI1092" s="18"/>
      <c r="AJ1092" s="18"/>
      <c r="AK1092" s="18"/>
      <c r="AL1092" s="18"/>
      <c r="AM1092" s="16"/>
      <c r="AN1092" s="16"/>
      <c r="AO1092" s="16"/>
      <c r="AP1092" s="16"/>
      <c r="AQ1092" s="16"/>
      <c r="AR1092" s="16"/>
      <c r="AS1092" s="16"/>
      <c r="AT1092" s="16"/>
      <c r="AU1092" s="16"/>
      <c r="AV1092" s="16"/>
      <c r="AW1092" s="16"/>
      <c r="AX1092" s="16"/>
      <c r="AY1092" s="16"/>
      <c r="AZ1092" s="16"/>
      <c r="BA1092" s="16"/>
      <c r="BB1092" s="16"/>
      <c r="BC1092" s="16"/>
      <c r="BD1092" s="16"/>
      <c r="BE1092" s="16"/>
      <c r="BF1092" s="16"/>
      <c r="BG1092" s="16"/>
      <c r="BH1092" s="16"/>
      <c r="BI1092" s="16"/>
      <c r="BJ1092" s="16"/>
      <c r="BK1092" s="16"/>
      <c r="BL1092" s="16"/>
      <c r="BM1092" s="16"/>
      <c r="BN1092" s="16"/>
      <c r="BO1092" s="16"/>
      <c r="BP1092" s="16"/>
      <c r="BQ1092" s="16"/>
      <c r="BR1092" s="16"/>
      <c r="BS1092" s="16"/>
      <c r="BT1092" s="16"/>
      <c r="BU1092" s="16"/>
      <c r="BV1092" s="16"/>
      <c r="BW1092" s="16"/>
      <c r="BX1092" s="16"/>
      <c r="BY1092" s="16"/>
      <c r="BZ1092" s="16"/>
      <c r="CA1092" s="16"/>
      <c r="CB1092" s="16"/>
      <c r="CC1092" s="16"/>
      <c r="CD1092" s="16"/>
      <c r="CE1092" s="16"/>
      <c r="CF1092" s="16"/>
      <c r="CG1092" s="16"/>
      <c r="CH1092" s="16"/>
    </row>
    <row r="1093" spans="1:86">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Z1093" s="18"/>
      <c r="AA1093" s="18"/>
      <c r="AB1093" s="18"/>
      <c r="AC1093" s="18"/>
      <c r="AD1093" s="18"/>
      <c r="AE1093" s="18"/>
      <c r="AF1093" s="18"/>
      <c r="AG1093" s="18"/>
      <c r="AH1093" s="18"/>
      <c r="AI1093" s="18"/>
      <c r="AJ1093" s="18"/>
      <c r="AK1093" s="18"/>
      <c r="AL1093" s="18"/>
      <c r="AM1093" s="16"/>
      <c r="AN1093" s="16"/>
      <c r="AO1093" s="16"/>
      <c r="AP1093" s="16"/>
      <c r="AQ1093" s="16"/>
      <c r="AR1093" s="16"/>
      <c r="AS1093" s="16"/>
      <c r="AT1093" s="16"/>
      <c r="AU1093" s="16"/>
      <c r="AV1093" s="16"/>
      <c r="AW1093" s="16"/>
      <c r="AX1093" s="16"/>
      <c r="AY1093" s="16"/>
      <c r="AZ1093" s="16"/>
      <c r="BA1093" s="16"/>
      <c r="BB1093" s="16"/>
      <c r="BC1093" s="16"/>
      <c r="BD1093" s="16"/>
      <c r="BE1093" s="16"/>
      <c r="BF1093" s="16"/>
      <c r="BG1093" s="16"/>
      <c r="BH1093" s="16"/>
      <c r="BI1093" s="16"/>
      <c r="BJ1093" s="16"/>
      <c r="BK1093" s="16"/>
      <c r="BL1093" s="16"/>
      <c r="BM1093" s="16"/>
      <c r="BN1093" s="16"/>
      <c r="BO1093" s="16"/>
      <c r="BP1093" s="16"/>
      <c r="BQ1093" s="16"/>
      <c r="BR1093" s="16"/>
      <c r="BS1093" s="16"/>
      <c r="BT1093" s="16"/>
      <c r="BU1093" s="16"/>
      <c r="BV1093" s="16"/>
      <c r="BW1093" s="16"/>
      <c r="BX1093" s="16"/>
      <c r="BY1093" s="16"/>
      <c r="BZ1093" s="16"/>
      <c r="CA1093" s="16"/>
      <c r="CB1093" s="16"/>
      <c r="CC1093" s="16"/>
      <c r="CD1093" s="16"/>
      <c r="CE1093" s="16"/>
      <c r="CF1093" s="16"/>
      <c r="CG1093" s="16"/>
      <c r="CH1093" s="16"/>
    </row>
    <row r="1094" spans="1:86">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Z1094" s="18"/>
      <c r="AA1094" s="18"/>
      <c r="AB1094" s="18"/>
      <c r="AC1094" s="18"/>
      <c r="AD1094" s="18"/>
      <c r="AE1094" s="18"/>
      <c r="AF1094" s="18"/>
      <c r="AG1094" s="18"/>
      <c r="AH1094" s="18"/>
      <c r="AI1094" s="18"/>
      <c r="AJ1094" s="18"/>
      <c r="AK1094" s="18"/>
      <c r="AL1094" s="18"/>
      <c r="AM1094" s="16"/>
      <c r="AN1094" s="16"/>
      <c r="AO1094" s="16"/>
      <c r="AP1094" s="16"/>
      <c r="AQ1094" s="16"/>
      <c r="AR1094" s="16"/>
      <c r="AS1094" s="16"/>
      <c r="AT1094" s="16"/>
      <c r="AU1094" s="16"/>
      <c r="AV1094" s="16"/>
      <c r="AW1094" s="16"/>
      <c r="AX1094" s="16"/>
      <c r="AY1094" s="16"/>
      <c r="AZ1094" s="16"/>
      <c r="BA1094" s="16"/>
      <c r="BB1094" s="16"/>
      <c r="BC1094" s="16"/>
      <c r="BD1094" s="16"/>
      <c r="BE1094" s="16"/>
      <c r="BF1094" s="16"/>
      <c r="BG1094" s="16"/>
      <c r="BH1094" s="16"/>
      <c r="BI1094" s="16"/>
      <c r="BJ1094" s="16"/>
      <c r="BK1094" s="16"/>
      <c r="BL1094" s="16"/>
      <c r="BM1094" s="16"/>
      <c r="BN1094" s="16"/>
      <c r="BO1094" s="16"/>
      <c r="BP1094" s="16"/>
      <c r="BQ1094" s="16"/>
      <c r="BR1094" s="16"/>
      <c r="BS1094" s="16"/>
      <c r="BT1094" s="16"/>
      <c r="BU1094" s="16"/>
      <c r="BV1094" s="16"/>
      <c r="BW1094" s="16"/>
      <c r="BX1094" s="16"/>
      <c r="BY1094" s="16"/>
      <c r="BZ1094" s="16"/>
      <c r="CA1094" s="16"/>
      <c r="CB1094" s="16"/>
      <c r="CC1094" s="16"/>
      <c r="CD1094" s="16"/>
      <c r="CE1094" s="16"/>
      <c r="CF1094" s="16"/>
      <c r="CG1094" s="16"/>
      <c r="CH1094" s="16"/>
    </row>
    <row r="1095" spans="1:86">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Z1095" s="18"/>
      <c r="AA1095" s="18"/>
      <c r="AB1095" s="18"/>
      <c r="AC1095" s="18"/>
      <c r="AD1095" s="18"/>
      <c r="AE1095" s="18"/>
      <c r="AF1095" s="18"/>
      <c r="AG1095" s="18"/>
      <c r="AH1095" s="18"/>
      <c r="AI1095" s="18"/>
      <c r="AJ1095" s="18"/>
      <c r="AK1095" s="18"/>
      <c r="AL1095" s="18"/>
      <c r="AM1095" s="16"/>
      <c r="AN1095" s="16"/>
      <c r="AO1095" s="16"/>
      <c r="AP1095" s="16"/>
      <c r="AQ1095" s="16"/>
      <c r="AR1095" s="16"/>
      <c r="AS1095" s="16"/>
      <c r="AT1095" s="16"/>
      <c r="AU1095" s="16"/>
      <c r="AV1095" s="16"/>
      <c r="AW1095" s="16"/>
      <c r="AX1095" s="16"/>
      <c r="AY1095" s="16"/>
      <c r="AZ1095" s="16"/>
      <c r="BA1095" s="16"/>
      <c r="BB1095" s="16"/>
      <c r="BC1095" s="16"/>
      <c r="BD1095" s="16"/>
      <c r="BE1095" s="16"/>
      <c r="BF1095" s="16"/>
      <c r="BG1095" s="16"/>
      <c r="BH1095" s="16"/>
      <c r="BI1095" s="16"/>
      <c r="BJ1095" s="16"/>
      <c r="BK1095" s="16"/>
      <c r="BL1095" s="16"/>
      <c r="BM1095" s="16"/>
      <c r="BN1095" s="16"/>
      <c r="BO1095" s="16"/>
      <c r="BP1095" s="16"/>
      <c r="BQ1095" s="16"/>
      <c r="BR1095" s="16"/>
      <c r="BS1095" s="16"/>
      <c r="BT1095" s="16"/>
      <c r="BU1095" s="16"/>
      <c r="BV1095" s="16"/>
      <c r="BW1095" s="16"/>
      <c r="BX1095" s="16"/>
      <c r="BY1095" s="16"/>
      <c r="BZ1095" s="16"/>
      <c r="CA1095" s="16"/>
      <c r="CB1095" s="16"/>
      <c r="CC1095" s="16"/>
      <c r="CD1095" s="16"/>
      <c r="CE1095" s="16"/>
      <c r="CF1095" s="16"/>
      <c r="CG1095" s="16"/>
      <c r="CH1095" s="16"/>
    </row>
    <row r="1096" spans="1:86">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Z1096" s="18"/>
      <c r="AA1096" s="18"/>
      <c r="AB1096" s="18"/>
      <c r="AC1096" s="18"/>
      <c r="AD1096" s="18"/>
      <c r="AE1096" s="18"/>
      <c r="AF1096" s="18"/>
      <c r="AG1096" s="18"/>
      <c r="AH1096" s="18"/>
      <c r="AI1096" s="18"/>
      <c r="AJ1096" s="18"/>
      <c r="AK1096" s="18"/>
      <c r="AL1096" s="18"/>
      <c r="AM1096" s="16"/>
      <c r="AN1096" s="16"/>
      <c r="AO1096" s="16"/>
      <c r="AP1096" s="16"/>
      <c r="AQ1096" s="16"/>
      <c r="AR1096" s="16"/>
      <c r="AS1096" s="16"/>
      <c r="AT1096" s="16"/>
      <c r="AU1096" s="16"/>
      <c r="AV1096" s="16"/>
      <c r="AW1096" s="16"/>
      <c r="AX1096" s="16"/>
      <c r="AY1096" s="16"/>
      <c r="AZ1096" s="16"/>
      <c r="BA1096" s="16"/>
      <c r="BB1096" s="16"/>
      <c r="BC1096" s="16"/>
      <c r="BD1096" s="16"/>
      <c r="BE1096" s="16"/>
      <c r="BF1096" s="16"/>
      <c r="BG1096" s="16"/>
      <c r="BH1096" s="16"/>
      <c r="BI1096" s="16"/>
      <c r="BJ1096" s="16"/>
      <c r="BK1096" s="16"/>
      <c r="BL1096" s="16"/>
      <c r="BM1096" s="16"/>
      <c r="BN1096" s="16"/>
      <c r="BO1096" s="16"/>
      <c r="BP1096" s="16"/>
      <c r="BQ1096" s="16"/>
      <c r="BR1096" s="16"/>
      <c r="BS1096" s="16"/>
      <c r="BT1096" s="16"/>
      <c r="BU1096" s="16"/>
      <c r="BV1096" s="16"/>
      <c r="BW1096" s="16"/>
      <c r="BX1096" s="16"/>
      <c r="BY1096" s="16"/>
      <c r="BZ1096" s="16"/>
      <c r="CA1096" s="16"/>
      <c r="CB1096" s="16"/>
      <c r="CC1096" s="16"/>
      <c r="CD1096" s="16"/>
      <c r="CE1096" s="16"/>
      <c r="CF1096" s="16"/>
      <c r="CG1096" s="16"/>
      <c r="CH1096" s="16"/>
    </row>
    <row r="1097" spans="1:86">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Z1097" s="18"/>
      <c r="AA1097" s="18"/>
      <c r="AB1097" s="18"/>
      <c r="AC1097" s="18"/>
      <c r="AD1097" s="18"/>
      <c r="AE1097" s="18"/>
      <c r="AF1097" s="18"/>
      <c r="AG1097" s="18"/>
      <c r="AH1097" s="18"/>
      <c r="AI1097" s="18"/>
      <c r="AJ1097" s="18"/>
      <c r="AK1097" s="18"/>
      <c r="AL1097" s="18"/>
      <c r="AM1097" s="16"/>
      <c r="AN1097" s="16"/>
      <c r="AO1097" s="16"/>
      <c r="AP1097" s="16"/>
      <c r="AQ1097" s="16"/>
      <c r="AR1097" s="16"/>
      <c r="AS1097" s="16"/>
      <c r="AT1097" s="16"/>
      <c r="AU1097" s="16"/>
      <c r="AV1097" s="16"/>
      <c r="AW1097" s="16"/>
      <c r="AX1097" s="16"/>
      <c r="AY1097" s="16"/>
      <c r="AZ1097" s="16"/>
      <c r="BA1097" s="16"/>
      <c r="BB1097" s="16"/>
      <c r="BC1097" s="16"/>
      <c r="BD1097" s="16"/>
      <c r="BE1097" s="16"/>
      <c r="BF1097" s="16"/>
      <c r="BG1097" s="16"/>
      <c r="BH1097" s="16"/>
      <c r="BI1097" s="16"/>
      <c r="BJ1097" s="16"/>
      <c r="BK1097" s="16"/>
      <c r="BL1097" s="16"/>
      <c r="BM1097" s="16"/>
      <c r="BN1097" s="16"/>
      <c r="BO1097" s="16"/>
      <c r="BP1097" s="16"/>
      <c r="BQ1097" s="16"/>
      <c r="BR1097" s="16"/>
      <c r="BS1097" s="16"/>
      <c r="BT1097" s="16"/>
      <c r="BU1097" s="16"/>
      <c r="BV1097" s="16"/>
      <c r="BW1097" s="16"/>
      <c r="BX1097" s="16"/>
      <c r="BY1097" s="16"/>
      <c r="BZ1097" s="16"/>
      <c r="CA1097" s="16"/>
      <c r="CB1097" s="16"/>
      <c r="CC1097" s="16"/>
      <c r="CD1097" s="16"/>
      <c r="CE1097" s="16"/>
      <c r="CF1097" s="16"/>
      <c r="CG1097" s="16"/>
      <c r="CH1097" s="16"/>
    </row>
    <row r="1098" spans="1:86">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Z1098" s="18"/>
      <c r="AA1098" s="18"/>
      <c r="AB1098" s="18"/>
      <c r="AC1098" s="18"/>
      <c r="AD1098" s="18"/>
      <c r="AE1098" s="18"/>
      <c r="AF1098" s="18"/>
      <c r="AG1098" s="18"/>
      <c r="AH1098" s="18"/>
      <c r="AI1098" s="18"/>
      <c r="AJ1098" s="18"/>
      <c r="AK1098" s="18"/>
      <c r="AL1098" s="18"/>
      <c r="AM1098" s="16"/>
      <c r="AN1098" s="16"/>
      <c r="AO1098" s="16"/>
      <c r="AP1098" s="16"/>
      <c r="AQ1098" s="16"/>
      <c r="AR1098" s="16"/>
      <c r="AS1098" s="16"/>
      <c r="AT1098" s="16"/>
      <c r="AU1098" s="16"/>
      <c r="AV1098" s="16"/>
      <c r="AW1098" s="16"/>
      <c r="AX1098" s="16"/>
      <c r="AY1098" s="16"/>
      <c r="AZ1098" s="16"/>
      <c r="BA1098" s="16"/>
      <c r="BB1098" s="16"/>
      <c r="BC1098" s="16"/>
      <c r="BD1098" s="16"/>
      <c r="BE1098" s="16"/>
      <c r="BF1098" s="16"/>
      <c r="BG1098" s="16"/>
      <c r="BH1098" s="16"/>
      <c r="BI1098" s="16"/>
      <c r="BJ1098" s="16"/>
      <c r="BK1098" s="16"/>
      <c r="BL1098" s="16"/>
      <c r="BM1098" s="16"/>
      <c r="BN1098" s="16"/>
      <c r="BO1098" s="16"/>
      <c r="BP1098" s="16"/>
      <c r="BQ1098" s="16"/>
      <c r="BR1098" s="16"/>
      <c r="BS1098" s="16"/>
      <c r="BT1098" s="16"/>
      <c r="BU1098" s="16"/>
      <c r="BV1098" s="16"/>
      <c r="BW1098" s="16"/>
      <c r="BX1098" s="16"/>
      <c r="BY1098" s="16"/>
      <c r="BZ1098" s="16"/>
      <c r="CA1098" s="16"/>
      <c r="CB1098" s="16"/>
      <c r="CC1098" s="16"/>
      <c r="CD1098" s="16"/>
      <c r="CE1098" s="16"/>
      <c r="CF1098" s="16"/>
      <c r="CG1098" s="16"/>
      <c r="CH1098" s="16"/>
    </row>
    <row r="1099" spans="1:86">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Z1099" s="18"/>
      <c r="AA1099" s="18"/>
      <c r="AB1099" s="18"/>
      <c r="AC1099" s="18"/>
      <c r="AD1099" s="18"/>
      <c r="AE1099" s="18"/>
      <c r="AF1099" s="18"/>
      <c r="AG1099" s="18"/>
      <c r="AH1099" s="18"/>
      <c r="AI1099" s="18"/>
      <c r="AJ1099" s="18"/>
      <c r="AK1099" s="18"/>
      <c r="AL1099" s="18"/>
      <c r="AM1099" s="16"/>
      <c r="AN1099" s="16"/>
      <c r="AO1099" s="16"/>
      <c r="AP1099" s="16"/>
      <c r="AQ1099" s="16"/>
      <c r="AR1099" s="16"/>
      <c r="AS1099" s="16"/>
      <c r="AT1099" s="16"/>
      <c r="AU1099" s="16"/>
      <c r="AV1099" s="16"/>
      <c r="AW1099" s="16"/>
      <c r="AX1099" s="16"/>
      <c r="AY1099" s="16"/>
      <c r="AZ1099" s="16"/>
      <c r="BA1099" s="16"/>
      <c r="BB1099" s="16"/>
      <c r="BC1099" s="16"/>
      <c r="BD1099" s="16"/>
      <c r="BE1099" s="16"/>
      <c r="BF1099" s="16"/>
      <c r="BG1099" s="16"/>
      <c r="BH1099" s="16"/>
      <c r="BI1099" s="16"/>
      <c r="BJ1099" s="16"/>
      <c r="BK1099" s="16"/>
      <c r="BL1099" s="16"/>
      <c r="BM1099" s="16"/>
      <c r="BN1099" s="16"/>
      <c r="BO1099" s="16"/>
      <c r="BP1099" s="16"/>
      <c r="BQ1099" s="16"/>
      <c r="BR1099" s="16"/>
      <c r="BS1099" s="16"/>
      <c r="BT1099" s="16"/>
      <c r="BU1099" s="16"/>
      <c r="BV1099" s="16"/>
      <c r="BW1099" s="16"/>
      <c r="BX1099" s="16"/>
      <c r="BY1099" s="16"/>
      <c r="BZ1099" s="16"/>
      <c r="CA1099" s="16"/>
      <c r="CB1099" s="16"/>
      <c r="CC1099" s="16"/>
      <c r="CD1099" s="16"/>
      <c r="CE1099" s="16"/>
      <c r="CF1099" s="16"/>
      <c r="CG1099" s="16"/>
      <c r="CH1099" s="16"/>
    </row>
    <row r="1100" spans="1:86">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Z1100" s="18"/>
      <c r="AA1100" s="18"/>
      <c r="AB1100" s="18"/>
      <c r="AC1100" s="18"/>
      <c r="AD1100" s="18"/>
      <c r="AE1100" s="18"/>
      <c r="AF1100" s="18"/>
      <c r="AG1100" s="18"/>
      <c r="AH1100" s="18"/>
      <c r="AI1100" s="18"/>
      <c r="AJ1100" s="18"/>
      <c r="AK1100" s="18"/>
      <c r="AL1100" s="18"/>
      <c r="AM1100" s="16"/>
      <c r="AN1100" s="16"/>
      <c r="AO1100" s="16"/>
      <c r="AP1100" s="16"/>
      <c r="AQ1100" s="16"/>
      <c r="AR1100" s="16"/>
      <c r="AS1100" s="16"/>
      <c r="AT1100" s="16"/>
      <c r="AU1100" s="16"/>
      <c r="AV1100" s="16"/>
      <c r="AW1100" s="16"/>
      <c r="AX1100" s="16"/>
      <c r="AY1100" s="16"/>
      <c r="AZ1100" s="16"/>
      <c r="BA1100" s="16"/>
      <c r="BB1100" s="16"/>
      <c r="BC1100" s="16"/>
      <c r="BD1100" s="16"/>
      <c r="BE1100" s="16"/>
      <c r="BF1100" s="16"/>
      <c r="BG1100" s="16"/>
      <c r="BH1100" s="16"/>
      <c r="BI1100" s="16"/>
      <c r="BJ1100" s="16"/>
      <c r="BK1100" s="16"/>
      <c r="BL1100" s="16"/>
      <c r="BM1100" s="16"/>
      <c r="BN1100" s="16"/>
      <c r="BO1100" s="16"/>
      <c r="BP1100" s="16"/>
      <c r="BQ1100" s="16"/>
      <c r="BR1100" s="16"/>
      <c r="BS1100" s="16"/>
      <c r="BT1100" s="16"/>
      <c r="BU1100" s="16"/>
      <c r="BV1100" s="16"/>
      <c r="BW1100" s="16"/>
      <c r="BX1100" s="16"/>
      <c r="BY1100" s="16"/>
      <c r="BZ1100" s="16"/>
      <c r="CA1100" s="16"/>
      <c r="CB1100" s="16"/>
      <c r="CC1100" s="16"/>
      <c r="CD1100" s="16"/>
      <c r="CE1100" s="16"/>
      <c r="CF1100" s="16"/>
      <c r="CG1100" s="16"/>
      <c r="CH1100" s="16"/>
    </row>
    <row r="1101" spans="1:86">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Z1101" s="18"/>
      <c r="AA1101" s="18"/>
      <c r="AB1101" s="18"/>
      <c r="AC1101" s="18"/>
      <c r="AD1101" s="18"/>
      <c r="AE1101" s="18"/>
      <c r="AF1101" s="18"/>
      <c r="AG1101" s="18"/>
      <c r="AH1101" s="18"/>
      <c r="AI1101" s="18"/>
      <c r="AJ1101" s="18"/>
      <c r="AK1101" s="18"/>
      <c r="AL1101" s="18"/>
      <c r="AM1101" s="16"/>
      <c r="AN1101" s="16"/>
      <c r="AO1101" s="16"/>
      <c r="AP1101" s="16"/>
      <c r="AQ1101" s="16"/>
      <c r="AR1101" s="16"/>
      <c r="AS1101" s="16"/>
      <c r="AT1101" s="16"/>
      <c r="AU1101" s="16"/>
      <c r="AV1101" s="16"/>
      <c r="AW1101" s="16"/>
      <c r="AX1101" s="16"/>
      <c r="AY1101" s="16"/>
      <c r="AZ1101" s="16"/>
      <c r="BA1101" s="16"/>
      <c r="BB1101" s="16"/>
      <c r="BC1101" s="16"/>
      <c r="BD1101" s="16"/>
      <c r="BE1101" s="16"/>
      <c r="BF1101" s="16"/>
      <c r="BG1101" s="16"/>
      <c r="BH1101" s="16"/>
      <c r="BI1101" s="16"/>
      <c r="BJ1101" s="16"/>
      <c r="BK1101" s="16"/>
      <c r="BL1101" s="16"/>
      <c r="BM1101" s="16"/>
      <c r="BN1101" s="16"/>
      <c r="BO1101" s="16"/>
      <c r="BP1101" s="16"/>
      <c r="BQ1101" s="16"/>
      <c r="BR1101" s="16"/>
      <c r="BS1101" s="16"/>
      <c r="BT1101" s="16"/>
      <c r="BU1101" s="16"/>
      <c r="BV1101" s="16"/>
      <c r="BW1101" s="16"/>
      <c r="BX1101" s="16"/>
      <c r="BY1101" s="16"/>
      <c r="BZ1101" s="16"/>
      <c r="CA1101" s="16"/>
      <c r="CB1101" s="16"/>
      <c r="CC1101" s="16"/>
      <c r="CD1101" s="16"/>
      <c r="CE1101" s="16"/>
      <c r="CF1101" s="16"/>
      <c r="CG1101" s="16"/>
      <c r="CH1101" s="16"/>
    </row>
    <row r="1102" spans="1:86">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Z1102" s="18"/>
      <c r="AA1102" s="18"/>
      <c r="AB1102" s="18"/>
      <c r="AC1102" s="18"/>
      <c r="AD1102" s="18"/>
      <c r="AE1102" s="18"/>
      <c r="AF1102" s="18"/>
      <c r="AG1102" s="18"/>
      <c r="AH1102" s="18"/>
      <c r="AI1102" s="18"/>
      <c r="AJ1102" s="18"/>
      <c r="AK1102" s="18"/>
      <c r="AL1102" s="18"/>
      <c r="AM1102" s="16"/>
      <c r="AN1102" s="16"/>
      <c r="AO1102" s="16"/>
      <c r="AP1102" s="16"/>
      <c r="AQ1102" s="16"/>
      <c r="AR1102" s="16"/>
      <c r="AS1102" s="16"/>
      <c r="AT1102" s="16"/>
      <c r="AU1102" s="16"/>
      <c r="AV1102" s="16"/>
      <c r="AW1102" s="16"/>
      <c r="AX1102" s="16"/>
      <c r="AY1102" s="16"/>
      <c r="AZ1102" s="16"/>
      <c r="BA1102" s="16"/>
      <c r="BB1102" s="16"/>
      <c r="BC1102" s="16"/>
      <c r="BD1102" s="16"/>
      <c r="BE1102" s="16"/>
      <c r="BF1102" s="16"/>
      <c r="BG1102" s="16"/>
      <c r="BH1102" s="16"/>
      <c r="BI1102" s="16"/>
      <c r="BJ1102" s="16"/>
      <c r="BK1102" s="16"/>
      <c r="BL1102" s="16"/>
      <c r="BM1102" s="16"/>
      <c r="BN1102" s="16"/>
      <c r="BO1102" s="16"/>
      <c r="BP1102" s="16"/>
      <c r="BQ1102" s="16"/>
      <c r="BR1102" s="16"/>
      <c r="BS1102" s="16"/>
      <c r="BT1102" s="16"/>
      <c r="BU1102" s="16"/>
      <c r="BV1102" s="16"/>
      <c r="BW1102" s="16"/>
      <c r="BX1102" s="16"/>
      <c r="BY1102" s="16"/>
      <c r="BZ1102" s="16"/>
      <c r="CA1102" s="16"/>
      <c r="CB1102" s="16"/>
      <c r="CC1102" s="16"/>
      <c r="CD1102" s="16"/>
      <c r="CE1102" s="16"/>
      <c r="CF1102" s="16"/>
      <c r="CG1102" s="16"/>
      <c r="CH1102" s="16"/>
    </row>
    <row r="1103" spans="1:86">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Z1103" s="18"/>
      <c r="AA1103" s="18"/>
      <c r="AB1103" s="18"/>
      <c r="AC1103" s="18"/>
      <c r="AD1103" s="18"/>
      <c r="AE1103" s="18"/>
      <c r="AF1103" s="18"/>
      <c r="AG1103" s="18"/>
      <c r="AH1103" s="18"/>
      <c r="AI1103" s="18"/>
      <c r="AJ1103" s="18"/>
      <c r="AK1103" s="18"/>
      <c r="AL1103" s="18"/>
      <c r="AM1103" s="16"/>
      <c r="AN1103" s="16"/>
      <c r="AO1103" s="16"/>
      <c r="AP1103" s="16"/>
      <c r="AQ1103" s="16"/>
      <c r="AR1103" s="16"/>
      <c r="AS1103" s="16"/>
      <c r="AT1103" s="16"/>
      <c r="AU1103" s="16"/>
      <c r="AV1103" s="16"/>
      <c r="AW1103" s="16"/>
      <c r="AX1103" s="16"/>
      <c r="AY1103" s="16"/>
      <c r="AZ1103" s="16"/>
      <c r="BA1103" s="16"/>
      <c r="BB1103" s="16"/>
      <c r="BC1103" s="16"/>
      <c r="BD1103" s="16"/>
      <c r="BE1103" s="16"/>
      <c r="BF1103" s="16"/>
      <c r="BG1103" s="16"/>
      <c r="BH1103" s="16"/>
      <c r="BI1103" s="16"/>
      <c r="BJ1103" s="16"/>
      <c r="BK1103" s="16"/>
      <c r="BL1103" s="16"/>
      <c r="BM1103" s="16"/>
      <c r="BN1103" s="16"/>
      <c r="BO1103" s="16"/>
      <c r="BP1103" s="16"/>
      <c r="BQ1103" s="16"/>
      <c r="BR1103" s="16"/>
      <c r="BS1103" s="16"/>
      <c r="BT1103" s="16"/>
      <c r="BU1103" s="16"/>
      <c r="BV1103" s="16"/>
      <c r="BW1103" s="16"/>
      <c r="BX1103" s="16"/>
      <c r="BY1103" s="16"/>
      <c r="BZ1103" s="16"/>
      <c r="CA1103" s="16"/>
      <c r="CB1103" s="16"/>
      <c r="CC1103" s="16"/>
      <c r="CD1103" s="16"/>
      <c r="CE1103" s="16"/>
      <c r="CF1103" s="16"/>
      <c r="CG1103" s="16"/>
      <c r="CH1103" s="16"/>
    </row>
    <row r="1104" spans="1:86">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Z1104" s="18"/>
      <c r="AA1104" s="18"/>
      <c r="AB1104" s="18"/>
      <c r="AC1104" s="18"/>
      <c r="AD1104" s="18"/>
      <c r="AE1104" s="18"/>
      <c r="AF1104" s="18"/>
      <c r="AG1104" s="18"/>
      <c r="AH1104" s="18"/>
      <c r="AI1104" s="18"/>
      <c r="AJ1104" s="18"/>
      <c r="AK1104" s="18"/>
      <c r="AL1104" s="18"/>
      <c r="AM1104" s="16"/>
      <c r="AN1104" s="16"/>
      <c r="AO1104" s="16"/>
      <c r="AP1104" s="16"/>
      <c r="AQ1104" s="16"/>
      <c r="AR1104" s="16"/>
      <c r="AS1104" s="16"/>
      <c r="AT1104" s="16"/>
      <c r="AU1104" s="16"/>
      <c r="AV1104" s="16"/>
      <c r="AW1104" s="16"/>
      <c r="AX1104" s="16"/>
      <c r="AY1104" s="16"/>
      <c r="AZ1104" s="16"/>
      <c r="BA1104" s="16"/>
      <c r="BB1104" s="16"/>
      <c r="BC1104" s="16"/>
      <c r="BD1104" s="16"/>
      <c r="BE1104" s="16"/>
      <c r="BF1104" s="16"/>
      <c r="BG1104" s="16"/>
      <c r="BH1104" s="16"/>
      <c r="BI1104" s="16"/>
      <c r="BJ1104" s="16"/>
      <c r="BK1104" s="16"/>
      <c r="BL1104" s="16"/>
      <c r="BM1104" s="16"/>
      <c r="BN1104" s="16"/>
      <c r="BO1104" s="16"/>
      <c r="BP1104" s="16"/>
      <c r="BQ1104" s="16"/>
      <c r="BR1104" s="16"/>
      <c r="BS1104" s="16"/>
      <c r="BT1104" s="16"/>
      <c r="BU1104" s="16"/>
      <c r="BV1104" s="16"/>
      <c r="BW1104" s="16"/>
      <c r="BX1104" s="16"/>
      <c r="BY1104" s="16"/>
      <c r="BZ1104" s="16"/>
      <c r="CA1104" s="16"/>
      <c r="CB1104" s="16"/>
      <c r="CC1104" s="16"/>
      <c r="CD1104" s="16"/>
      <c r="CE1104" s="16"/>
      <c r="CF1104" s="16"/>
      <c r="CG1104" s="16"/>
      <c r="CH1104" s="16"/>
    </row>
    <row r="1105" spans="1:86">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Z1105" s="18"/>
      <c r="AA1105" s="18"/>
      <c r="AB1105" s="18"/>
      <c r="AC1105" s="18"/>
      <c r="AD1105" s="18"/>
      <c r="AE1105" s="18"/>
      <c r="AF1105" s="18"/>
      <c r="AG1105" s="18"/>
      <c r="AH1105" s="18"/>
      <c r="AI1105" s="18"/>
      <c r="AJ1105" s="18"/>
      <c r="AK1105" s="18"/>
      <c r="AL1105" s="18"/>
      <c r="AM1105" s="16"/>
      <c r="AN1105" s="16"/>
      <c r="AO1105" s="16"/>
      <c r="AP1105" s="16"/>
      <c r="AQ1105" s="16"/>
      <c r="AR1105" s="16"/>
      <c r="AS1105" s="16"/>
      <c r="AT1105" s="16"/>
      <c r="AU1105" s="16"/>
      <c r="AV1105" s="16"/>
      <c r="AW1105" s="16"/>
      <c r="AX1105" s="16"/>
      <c r="AY1105" s="16"/>
      <c r="AZ1105" s="16"/>
      <c r="BA1105" s="16"/>
      <c r="BB1105" s="16"/>
      <c r="BC1105" s="16"/>
      <c r="BD1105" s="16"/>
      <c r="BE1105" s="16"/>
      <c r="BF1105" s="16"/>
      <c r="BG1105" s="16"/>
      <c r="BH1105" s="16"/>
      <c r="BI1105" s="16"/>
      <c r="BJ1105" s="16"/>
      <c r="BK1105" s="16"/>
      <c r="BL1105" s="16"/>
      <c r="BM1105" s="16"/>
      <c r="BN1105" s="16"/>
      <c r="BO1105" s="16"/>
      <c r="BP1105" s="16"/>
      <c r="BQ1105" s="16"/>
      <c r="BR1105" s="16"/>
      <c r="BS1105" s="16"/>
      <c r="BT1105" s="16"/>
      <c r="BU1105" s="16"/>
      <c r="BV1105" s="16"/>
      <c r="BW1105" s="16"/>
      <c r="BX1105" s="16"/>
      <c r="BY1105" s="16"/>
      <c r="BZ1105" s="16"/>
      <c r="CA1105" s="16"/>
      <c r="CB1105" s="16"/>
      <c r="CC1105" s="16"/>
      <c r="CD1105" s="16"/>
      <c r="CE1105" s="16"/>
      <c r="CF1105" s="16"/>
      <c r="CG1105" s="16"/>
      <c r="CH1105" s="16"/>
    </row>
    <row r="1106" spans="1:86">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Z1106" s="18"/>
      <c r="AA1106" s="18"/>
      <c r="AB1106" s="18"/>
      <c r="AC1106" s="18"/>
      <c r="AD1106" s="18"/>
      <c r="AE1106" s="18"/>
      <c r="AF1106" s="18"/>
      <c r="AG1106" s="18"/>
      <c r="AH1106" s="18"/>
      <c r="AI1106" s="18"/>
      <c r="AJ1106" s="18"/>
      <c r="AK1106" s="18"/>
      <c r="AL1106" s="18"/>
      <c r="AM1106" s="16"/>
      <c r="AN1106" s="16"/>
      <c r="AO1106" s="16"/>
      <c r="AP1106" s="16"/>
      <c r="AQ1106" s="16"/>
      <c r="AR1106" s="16"/>
      <c r="AS1106" s="16"/>
      <c r="AT1106" s="16"/>
      <c r="AU1106" s="16"/>
      <c r="AV1106" s="16"/>
      <c r="AW1106" s="16"/>
      <c r="AX1106" s="16"/>
      <c r="AY1106" s="16"/>
      <c r="AZ1106" s="16"/>
      <c r="BA1106" s="16"/>
      <c r="BB1106" s="16"/>
      <c r="BC1106" s="16"/>
      <c r="BD1106" s="16"/>
      <c r="BE1106" s="16"/>
      <c r="BF1106" s="16"/>
      <c r="BG1106" s="16"/>
      <c r="BH1106" s="16"/>
      <c r="BI1106" s="16"/>
      <c r="BJ1106" s="16"/>
      <c r="BK1106" s="16"/>
      <c r="BL1106" s="16"/>
      <c r="BM1106" s="16"/>
      <c r="BN1106" s="16"/>
      <c r="BO1106" s="16"/>
      <c r="BP1106" s="16"/>
      <c r="BQ1106" s="16"/>
      <c r="BR1106" s="16"/>
      <c r="BS1106" s="16"/>
      <c r="BT1106" s="16"/>
      <c r="BU1106" s="16"/>
      <c r="BV1106" s="16"/>
      <c r="BW1106" s="16"/>
      <c r="BX1106" s="16"/>
      <c r="BY1106" s="16"/>
      <c r="BZ1106" s="16"/>
      <c r="CA1106" s="16"/>
      <c r="CB1106" s="16"/>
      <c r="CC1106" s="16"/>
      <c r="CD1106" s="16"/>
      <c r="CE1106" s="16"/>
      <c r="CF1106" s="16"/>
      <c r="CG1106" s="16"/>
      <c r="CH1106" s="16"/>
    </row>
    <row r="1107" spans="1:86">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Z1107" s="18"/>
      <c r="AA1107" s="18"/>
      <c r="AB1107" s="18"/>
      <c r="AC1107" s="18"/>
      <c r="AD1107" s="18"/>
      <c r="AE1107" s="18"/>
      <c r="AF1107" s="18"/>
      <c r="AG1107" s="18"/>
      <c r="AH1107" s="18"/>
      <c r="AI1107" s="18"/>
      <c r="AJ1107" s="18"/>
      <c r="AK1107" s="18"/>
      <c r="AL1107" s="18"/>
      <c r="AM1107" s="16"/>
      <c r="AN1107" s="16"/>
      <c r="AO1107" s="16"/>
      <c r="AP1107" s="16"/>
      <c r="AQ1107" s="16"/>
      <c r="AR1107" s="16"/>
      <c r="AS1107" s="16"/>
      <c r="AT1107" s="16"/>
      <c r="AU1107" s="16"/>
      <c r="AV1107" s="16"/>
      <c r="AW1107" s="16"/>
      <c r="AX1107" s="16"/>
      <c r="AY1107" s="16"/>
      <c r="AZ1107" s="16"/>
      <c r="BA1107" s="16"/>
      <c r="BB1107" s="16"/>
      <c r="BC1107" s="16"/>
      <c r="BD1107" s="16"/>
      <c r="BE1107" s="16"/>
      <c r="BF1107" s="16"/>
      <c r="BG1107" s="16"/>
      <c r="BH1107" s="16"/>
      <c r="BI1107" s="16"/>
      <c r="BJ1107" s="16"/>
      <c r="BK1107" s="16"/>
      <c r="BL1107" s="16"/>
      <c r="BM1107" s="16"/>
      <c r="BN1107" s="16"/>
      <c r="BO1107" s="16"/>
      <c r="BP1107" s="16"/>
      <c r="BQ1107" s="16"/>
      <c r="BR1107" s="16"/>
      <c r="BS1107" s="16"/>
      <c r="BT1107" s="16"/>
      <c r="BU1107" s="16"/>
      <c r="BV1107" s="16"/>
      <c r="BW1107" s="16"/>
      <c r="BX1107" s="16"/>
      <c r="BY1107" s="16"/>
      <c r="BZ1107" s="16"/>
      <c r="CA1107" s="16"/>
      <c r="CB1107" s="16"/>
      <c r="CC1107" s="16"/>
      <c r="CD1107" s="16"/>
      <c r="CE1107" s="16"/>
      <c r="CF1107" s="16"/>
      <c r="CG1107" s="16"/>
      <c r="CH1107" s="16"/>
    </row>
    <row r="1108" spans="1:86">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Z1108" s="18"/>
      <c r="AA1108" s="18"/>
      <c r="AB1108" s="18"/>
      <c r="AC1108" s="18"/>
      <c r="AD1108" s="18"/>
      <c r="AE1108" s="18"/>
      <c r="AF1108" s="18"/>
      <c r="AG1108" s="18"/>
      <c r="AH1108" s="18"/>
      <c r="AI1108" s="18"/>
      <c r="AJ1108" s="18"/>
      <c r="AK1108" s="18"/>
      <c r="AL1108" s="18"/>
      <c r="AM1108" s="16"/>
      <c r="AN1108" s="16"/>
      <c r="AO1108" s="16"/>
      <c r="AP1108" s="16"/>
      <c r="AQ1108" s="16"/>
      <c r="AR1108" s="16"/>
      <c r="AS1108" s="16"/>
      <c r="AT1108" s="16"/>
      <c r="AU1108" s="16"/>
      <c r="AV1108" s="16"/>
      <c r="AW1108" s="16"/>
      <c r="AX1108" s="16"/>
      <c r="AY1108" s="16"/>
      <c r="AZ1108" s="16"/>
      <c r="BA1108" s="16"/>
      <c r="BB1108" s="16"/>
      <c r="BC1108" s="16"/>
      <c r="BD1108" s="16"/>
      <c r="BE1108" s="16"/>
      <c r="BF1108" s="16"/>
      <c r="BG1108" s="16"/>
      <c r="BH1108" s="16"/>
      <c r="BI1108" s="16"/>
      <c r="BJ1108" s="16"/>
      <c r="BK1108" s="16"/>
      <c r="BL1108" s="16"/>
      <c r="BM1108" s="16"/>
      <c r="BN1108" s="16"/>
      <c r="BO1108" s="16"/>
      <c r="BP1108" s="16"/>
      <c r="BQ1108" s="16"/>
      <c r="BR1108" s="16"/>
      <c r="BS1108" s="16"/>
      <c r="BT1108" s="16"/>
      <c r="BU1108" s="16"/>
      <c r="BV1108" s="16"/>
      <c r="BW1108" s="16"/>
      <c r="BX1108" s="16"/>
      <c r="BY1108" s="16"/>
      <c r="BZ1108" s="16"/>
      <c r="CA1108" s="16"/>
      <c r="CB1108" s="16"/>
      <c r="CC1108" s="16"/>
      <c r="CD1108" s="16"/>
      <c r="CE1108" s="16"/>
      <c r="CF1108" s="16"/>
      <c r="CG1108" s="16"/>
      <c r="CH1108" s="16"/>
    </row>
    <row r="1109" spans="1:86">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Z1109" s="18"/>
      <c r="AA1109" s="18"/>
      <c r="AB1109" s="18"/>
      <c r="AC1109" s="18"/>
      <c r="AD1109" s="18"/>
      <c r="AE1109" s="18"/>
      <c r="AF1109" s="18"/>
      <c r="AG1109" s="18"/>
      <c r="AH1109" s="18"/>
      <c r="AI1109" s="18"/>
      <c r="AJ1109" s="18"/>
      <c r="AK1109" s="18"/>
      <c r="AL1109" s="18"/>
      <c r="AM1109" s="16"/>
      <c r="AN1109" s="16"/>
      <c r="AO1109" s="16"/>
      <c r="AP1109" s="16"/>
      <c r="AQ1109" s="16"/>
      <c r="AR1109" s="16"/>
      <c r="AS1109" s="16"/>
      <c r="AT1109" s="16"/>
      <c r="AU1109" s="16"/>
      <c r="AV1109" s="16"/>
      <c r="AW1109" s="16"/>
      <c r="AX1109" s="16"/>
      <c r="AY1109" s="16"/>
      <c r="AZ1109" s="16"/>
      <c r="BA1109" s="16"/>
      <c r="BB1109" s="16"/>
      <c r="BC1109" s="16"/>
      <c r="BD1109" s="16"/>
      <c r="BE1109" s="16"/>
      <c r="BF1109" s="16"/>
      <c r="BG1109" s="16"/>
      <c r="BH1109" s="16"/>
      <c r="BI1109" s="16"/>
      <c r="BJ1109" s="16"/>
      <c r="BK1109" s="16"/>
      <c r="BL1109" s="16"/>
      <c r="BM1109" s="16"/>
      <c r="BN1109" s="16"/>
      <c r="BO1109" s="16"/>
      <c r="BP1109" s="16"/>
      <c r="BQ1109" s="16"/>
      <c r="BR1109" s="16"/>
      <c r="BS1109" s="16"/>
      <c r="BT1109" s="16"/>
      <c r="BU1109" s="16"/>
      <c r="BV1109" s="16"/>
      <c r="BW1109" s="16"/>
      <c r="BX1109" s="16"/>
      <c r="BY1109" s="16"/>
      <c r="BZ1109" s="16"/>
      <c r="CA1109" s="16"/>
      <c r="CB1109" s="16"/>
      <c r="CC1109" s="16"/>
      <c r="CD1109" s="16"/>
      <c r="CE1109" s="16"/>
      <c r="CF1109" s="16"/>
      <c r="CG1109" s="16"/>
      <c r="CH1109" s="16"/>
    </row>
    <row r="1110" spans="1:86">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Z1110" s="18"/>
      <c r="AA1110" s="18"/>
      <c r="AB1110" s="18"/>
      <c r="AC1110" s="18"/>
      <c r="AD1110" s="18"/>
      <c r="AE1110" s="18"/>
      <c r="AF1110" s="18"/>
      <c r="AG1110" s="18"/>
      <c r="AH1110" s="18"/>
      <c r="AI1110" s="18"/>
      <c r="AJ1110" s="18"/>
      <c r="AK1110" s="18"/>
      <c r="AL1110" s="18"/>
      <c r="AM1110" s="16"/>
      <c r="AN1110" s="16"/>
      <c r="AO1110" s="16"/>
      <c r="AP1110" s="16"/>
      <c r="AQ1110" s="16"/>
      <c r="AR1110" s="16"/>
      <c r="AS1110" s="16"/>
      <c r="AT1110" s="16"/>
      <c r="AU1110" s="16"/>
      <c r="AV1110" s="16"/>
      <c r="AW1110" s="16"/>
      <c r="AX1110" s="16"/>
      <c r="AY1110" s="16"/>
      <c r="AZ1110" s="16"/>
      <c r="BA1110" s="16"/>
      <c r="BB1110" s="16"/>
      <c r="BC1110" s="16"/>
      <c r="BD1110" s="16"/>
      <c r="BE1110" s="16"/>
      <c r="BF1110" s="16"/>
      <c r="BG1110" s="16"/>
      <c r="BH1110" s="16"/>
      <c r="BI1110" s="16"/>
      <c r="BJ1110" s="16"/>
      <c r="BK1110" s="16"/>
      <c r="BL1110" s="16"/>
      <c r="BM1110" s="16"/>
      <c r="BN1110" s="16"/>
      <c r="BO1110" s="16"/>
      <c r="BP1110" s="16"/>
      <c r="BQ1110" s="16"/>
      <c r="BR1110" s="16"/>
      <c r="BS1110" s="16"/>
      <c r="BT1110" s="16"/>
      <c r="BU1110" s="16"/>
      <c r="BV1110" s="16"/>
      <c r="BW1110" s="16"/>
      <c r="BX1110" s="16"/>
      <c r="BY1110" s="16"/>
      <c r="BZ1110" s="16"/>
      <c r="CA1110" s="16"/>
      <c r="CB1110" s="16"/>
      <c r="CC1110" s="16"/>
      <c r="CD1110" s="16"/>
      <c r="CE1110" s="16"/>
      <c r="CF1110" s="16"/>
      <c r="CG1110" s="16"/>
      <c r="CH1110" s="16"/>
    </row>
    <row r="1111" spans="1:86">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Z1111" s="18"/>
      <c r="AA1111" s="18"/>
      <c r="AB1111" s="18"/>
      <c r="AC1111" s="18"/>
      <c r="AD1111" s="18"/>
      <c r="AE1111" s="18"/>
      <c r="AF1111" s="18"/>
      <c r="AG1111" s="18"/>
      <c r="AH1111" s="18"/>
      <c r="AI1111" s="18"/>
      <c r="AJ1111" s="18"/>
      <c r="AK1111" s="18"/>
      <c r="AL1111" s="18"/>
      <c r="AM1111" s="16"/>
      <c r="AN1111" s="16"/>
      <c r="AO1111" s="16"/>
      <c r="AP1111" s="16"/>
      <c r="AQ1111" s="16"/>
      <c r="AR1111" s="16"/>
      <c r="AS1111" s="16"/>
      <c r="AT1111" s="16"/>
      <c r="AU1111" s="16"/>
      <c r="AV1111" s="16"/>
      <c r="AW1111" s="16"/>
      <c r="AX1111" s="16"/>
      <c r="AY1111" s="16"/>
      <c r="AZ1111" s="16"/>
      <c r="BA1111" s="16"/>
      <c r="BB1111" s="16"/>
      <c r="BC1111" s="16"/>
      <c r="BD1111" s="16"/>
      <c r="BE1111" s="16"/>
      <c r="BF1111" s="16"/>
      <c r="BG1111" s="16"/>
      <c r="BH1111" s="16"/>
      <c r="BI1111" s="16"/>
      <c r="BJ1111" s="16"/>
      <c r="BK1111" s="16"/>
      <c r="BL1111" s="16"/>
      <c r="BM1111" s="16"/>
      <c r="BN1111" s="16"/>
      <c r="BO1111" s="16"/>
      <c r="BP1111" s="16"/>
      <c r="BQ1111" s="16"/>
      <c r="BR1111" s="16"/>
      <c r="BS1111" s="16"/>
      <c r="BT1111" s="16"/>
      <c r="BU1111" s="16"/>
      <c r="BV1111" s="16"/>
      <c r="BW1111" s="16"/>
      <c r="BX1111" s="16"/>
      <c r="BY1111" s="16"/>
      <c r="BZ1111" s="16"/>
      <c r="CA1111" s="16"/>
      <c r="CB1111" s="16"/>
      <c r="CC1111" s="16"/>
      <c r="CD1111" s="16"/>
      <c r="CE1111" s="16"/>
      <c r="CF1111" s="16"/>
      <c r="CG1111" s="16"/>
      <c r="CH1111" s="16"/>
    </row>
    <row r="1112" spans="1:86">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Z1112" s="18"/>
      <c r="AA1112" s="18"/>
      <c r="AB1112" s="18"/>
      <c r="AC1112" s="18"/>
      <c r="AD1112" s="18"/>
      <c r="AE1112" s="18"/>
      <c r="AF1112" s="18"/>
      <c r="AG1112" s="18"/>
      <c r="AH1112" s="18"/>
      <c r="AI1112" s="18"/>
      <c r="AJ1112" s="18"/>
      <c r="AK1112" s="18"/>
      <c r="AL1112" s="18"/>
      <c r="AM1112" s="16"/>
      <c r="AN1112" s="16"/>
      <c r="AO1112" s="16"/>
      <c r="AP1112" s="16"/>
      <c r="AQ1112" s="16"/>
      <c r="AR1112" s="16"/>
      <c r="AS1112" s="16"/>
      <c r="AT1112" s="16"/>
      <c r="AU1112" s="16"/>
      <c r="AV1112" s="16"/>
      <c r="AW1112" s="16"/>
      <c r="AX1112" s="16"/>
      <c r="AY1112" s="16"/>
      <c r="AZ1112" s="16"/>
      <c r="BA1112" s="16"/>
      <c r="BB1112" s="16"/>
      <c r="BC1112" s="16"/>
      <c r="BD1112" s="16"/>
      <c r="BE1112" s="16"/>
      <c r="BF1112" s="16"/>
      <c r="BG1112" s="16"/>
      <c r="BH1112" s="16"/>
      <c r="BI1112" s="16"/>
      <c r="BJ1112" s="16"/>
      <c r="BK1112" s="16"/>
      <c r="BL1112" s="16"/>
      <c r="BM1112" s="16"/>
      <c r="BN1112" s="16"/>
      <c r="BO1112" s="16"/>
      <c r="BP1112" s="16"/>
      <c r="BQ1112" s="16"/>
      <c r="BR1112" s="16"/>
      <c r="BS1112" s="16"/>
      <c r="BT1112" s="16"/>
      <c r="BU1112" s="16"/>
      <c r="BV1112" s="16"/>
      <c r="BW1112" s="16"/>
      <c r="BX1112" s="16"/>
      <c r="BY1112" s="16"/>
      <c r="BZ1112" s="16"/>
      <c r="CA1112" s="16"/>
      <c r="CB1112" s="16"/>
      <c r="CC1112" s="16"/>
      <c r="CD1112" s="16"/>
      <c r="CE1112" s="16"/>
      <c r="CF1112" s="16"/>
      <c r="CG1112" s="16"/>
      <c r="CH1112" s="16"/>
    </row>
    <row r="1113" spans="1:86">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Z1113" s="18"/>
      <c r="AA1113" s="18"/>
      <c r="AB1113" s="18"/>
      <c r="AC1113" s="18"/>
      <c r="AD1113" s="18"/>
      <c r="AE1113" s="18"/>
      <c r="AF1113" s="18"/>
      <c r="AG1113" s="18"/>
      <c r="AH1113" s="18"/>
      <c r="AI1113" s="18"/>
      <c r="AJ1113" s="18"/>
      <c r="AK1113" s="18"/>
      <c r="AL1113" s="18"/>
      <c r="AM1113" s="16"/>
      <c r="AN1113" s="16"/>
      <c r="AO1113" s="16"/>
      <c r="AP1113" s="16"/>
      <c r="AQ1113" s="16"/>
      <c r="AR1113" s="16"/>
      <c r="AS1113" s="16"/>
      <c r="AT1113" s="16"/>
      <c r="AU1113" s="16"/>
      <c r="AV1113" s="16"/>
      <c r="AW1113" s="16"/>
      <c r="AX1113" s="16"/>
      <c r="AY1113" s="16"/>
      <c r="AZ1113" s="16"/>
      <c r="BA1113" s="16"/>
      <c r="BB1113" s="16"/>
      <c r="BC1113" s="16"/>
      <c r="BD1113" s="16"/>
      <c r="BE1113" s="16"/>
      <c r="BF1113" s="16"/>
      <c r="BG1113" s="16"/>
      <c r="BH1113" s="16"/>
      <c r="BI1113" s="16"/>
      <c r="BJ1113" s="16"/>
      <c r="BK1113" s="16"/>
      <c r="BL1113" s="16"/>
      <c r="BM1113" s="16"/>
      <c r="BN1113" s="16"/>
      <c r="BO1113" s="16"/>
      <c r="BP1113" s="16"/>
      <c r="BQ1113" s="16"/>
      <c r="BR1113" s="16"/>
      <c r="BS1113" s="16"/>
      <c r="BT1113" s="16"/>
      <c r="BU1113" s="16"/>
      <c r="BV1113" s="16"/>
      <c r="BW1113" s="16"/>
      <c r="BX1113" s="16"/>
      <c r="BY1113" s="16"/>
      <c r="BZ1113" s="16"/>
      <c r="CA1113" s="16"/>
      <c r="CB1113" s="16"/>
      <c r="CC1113" s="16"/>
      <c r="CD1113" s="16"/>
      <c r="CE1113" s="16"/>
      <c r="CF1113" s="16"/>
      <c r="CG1113" s="16"/>
      <c r="CH1113" s="16"/>
    </row>
    <row r="1114" spans="1:86">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Z1114" s="18"/>
      <c r="AA1114" s="18"/>
      <c r="AB1114" s="18"/>
      <c r="AC1114" s="18"/>
      <c r="AD1114" s="18"/>
      <c r="AE1114" s="18"/>
      <c r="AF1114" s="18"/>
      <c r="AG1114" s="18"/>
      <c r="AH1114" s="18"/>
      <c r="AI1114" s="18"/>
      <c r="AJ1114" s="18"/>
      <c r="AK1114" s="18"/>
      <c r="AL1114" s="18"/>
      <c r="AM1114" s="16"/>
      <c r="AN1114" s="16"/>
      <c r="AO1114" s="16"/>
      <c r="AP1114" s="16"/>
      <c r="AQ1114" s="16"/>
      <c r="AR1114" s="16"/>
      <c r="AS1114" s="16"/>
      <c r="AT1114" s="16"/>
      <c r="AU1114" s="16"/>
      <c r="AV1114" s="16"/>
      <c r="AW1114" s="16"/>
      <c r="AX1114" s="16"/>
      <c r="AY1114" s="16"/>
      <c r="AZ1114" s="16"/>
      <c r="BA1114" s="16"/>
      <c r="BB1114" s="16"/>
      <c r="BC1114" s="16"/>
      <c r="BD1114" s="16"/>
      <c r="BE1114" s="16"/>
      <c r="BF1114" s="16"/>
      <c r="BG1114" s="16"/>
      <c r="BH1114" s="16"/>
      <c r="BI1114" s="16"/>
      <c r="BJ1114" s="16"/>
      <c r="BK1114" s="16"/>
      <c r="BL1114" s="16"/>
      <c r="BM1114" s="16"/>
      <c r="BN1114" s="16"/>
      <c r="BO1114" s="16"/>
      <c r="BP1114" s="16"/>
      <c r="BQ1114" s="16"/>
      <c r="BR1114" s="16"/>
      <c r="BS1114" s="16"/>
      <c r="BT1114" s="16"/>
      <c r="BU1114" s="16"/>
      <c r="BV1114" s="16"/>
      <c r="BW1114" s="16"/>
      <c r="BX1114" s="16"/>
      <c r="BY1114" s="16"/>
      <c r="BZ1114" s="16"/>
      <c r="CA1114" s="16"/>
      <c r="CB1114" s="16"/>
      <c r="CC1114" s="16"/>
      <c r="CD1114" s="16"/>
      <c r="CE1114" s="16"/>
      <c r="CF1114" s="16"/>
      <c r="CG1114" s="16"/>
      <c r="CH1114" s="16"/>
    </row>
    <row r="1115" spans="1:86">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Z1115" s="18"/>
      <c r="AA1115" s="18"/>
      <c r="AB1115" s="18"/>
      <c r="AC1115" s="18"/>
      <c r="AD1115" s="18"/>
      <c r="AE1115" s="18"/>
      <c r="AF1115" s="18"/>
      <c r="AG1115" s="18"/>
      <c r="AH1115" s="18"/>
      <c r="AI1115" s="18"/>
      <c r="AJ1115" s="18"/>
      <c r="AK1115" s="18"/>
      <c r="AL1115" s="18"/>
      <c r="AM1115" s="16"/>
      <c r="AN1115" s="16"/>
      <c r="AO1115" s="16"/>
      <c r="AP1115" s="16"/>
      <c r="AQ1115" s="16"/>
      <c r="AR1115" s="16"/>
      <c r="AS1115" s="16"/>
      <c r="AT1115" s="16"/>
      <c r="AU1115" s="16"/>
      <c r="AV1115" s="16"/>
      <c r="AW1115" s="16"/>
      <c r="AX1115" s="16"/>
      <c r="AY1115" s="16"/>
      <c r="AZ1115" s="16"/>
      <c r="BA1115" s="16"/>
      <c r="BB1115" s="16"/>
      <c r="BC1115" s="16"/>
      <c r="BD1115" s="16"/>
      <c r="BE1115" s="16"/>
      <c r="BF1115" s="16"/>
      <c r="BG1115" s="16"/>
      <c r="BH1115" s="16"/>
      <c r="BI1115" s="16"/>
      <c r="BJ1115" s="16"/>
      <c r="BK1115" s="16"/>
      <c r="BL1115" s="16"/>
      <c r="BM1115" s="16"/>
      <c r="BN1115" s="16"/>
      <c r="BO1115" s="16"/>
      <c r="BP1115" s="16"/>
      <c r="BQ1115" s="16"/>
      <c r="BR1115" s="16"/>
      <c r="BS1115" s="16"/>
      <c r="BT1115" s="16"/>
      <c r="BU1115" s="16"/>
      <c r="BV1115" s="16"/>
      <c r="BW1115" s="16"/>
      <c r="BX1115" s="16"/>
      <c r="BY1115" s="16"/>
      <c r="BZ1115" s="16"/>
      <c r="CA1115" s="16"/>
      <c r="CB1115" s="16"/>
      <c r="CC1115" s="16"/>
      <c r="CD1115" s="16"/>
      <c r="CE1115" s="16"/>
      <c r="CF1115" s="16"/>
      <c r="CG1115" s="16"/>
      <c r="CH1115" s="16"/>
    </row>
    <row r="1116" spans="1:86">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Z1116" s="18"/>
      <c r="AA1116" s="18"/>
      <c r="AB1116" s="18"/>
      <c r="AC1116" s="18"/>
      <c r="AD1116" s="18"/>
      <c r="AE1116" s="18"/>
      <c r="AF1116" s="18"/>
      <c r="AG1116" s="18"/>
      <c r="AH1116" s="18"/>
      <c r="AI1116" s="18"/>
      <c r="AJ1116" s="18"/>
      <c r="AK1116" s="18"/>
      <c r="AL1116" s="18"/>
      <c r="AM1116" s="16"/>
      <c r="AN1116" s="16"/>
      <c r="AO1116" s="16"/>
      <c r="AP1116" s="16"/>
      <c r="AQ1116" s="16"/>
      <c r="AR1116" s="16"/>
      <c r="AS1116" s="16"/>
      <c r="AT1116" s="16"/>
      <c r="AU1116" s="16"/>
      <c r="AV1116" s="16"/>
      <c r="AW1116" s="16"/>
      <c r="AX1116" s="16"/>
      <c r="AY1116" s="16"/>
      <c r="AZ1116" s="16"/>
      <c r="BA1116" s="16"/>
      <c r="BB1116" s="16"/>
      <c r="BC1116" s="16"/>
      <c r="BD1116" s="16"/>
      <c r="BE1116" s="16"/>
      <c r="BF1116" s="16"/>
      <c r="BG1116" s="16"/>
      <c r="BH1116" s="16"/>
      <c r="BI1116" s="16"/>
      <c r="BJ1116" s="16"/>
      <c r="BK1116" s="16"/>
      <c r="BL1116" s="16"/>
      <c r="BM1116" s="16"/>
      <c r="BN1116" s="16"/>
      <c r="BO1116" s="16"/>
      <c r="BP1116" s="16"/>
      <c r="BQ1116" s="16"/>
      <c r="BR1116" s="16"/>
      <c r="BS1116" s="16"/>
      <c r="BT1116" s="16"/>
      <c r="BU1116" s="16"/>
      <c r="BV1116" s="16"/>
      <c r="BW1116" s="16"/>
      <c r="BX1116" s="16"/>
      <c r="BY1116" s="16"/>
      <c r="BZ1116" s="16"/>
      <c r="CA1116" s="16"/>
      <c r="CB1116" s="16"/>
      <c r="CC1116" s="16"/>
      <c r="CD1116" s="16"/>
      <c r="CE1116" s="16"/>
      <c r="CF1116" s="16"/>
      <c r="CG1116" s="16"/>
      <c r="CH1116" s="16"/>
    </row>
    <row r="1117" spans="1:86">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Z1117" s="18"/>
      <c r="AA1117" s="18"/>
      <c r="AB1117" s="18"/>
      <c r="AC1117" s="18"/>
      <c r="AD1117" s="18"/>
      <c r="AE1117" s="18"/>
      <c r="AF1117" s="18"/>
      <c r="AG1117" s="18"/>
      <c r="AH1117" s="18"/>
      <c r="AI1117" s="18"/>
      <c r="AJ1117" s="18"/>
      <c r="AK1117" s="18"/>
      <c r="AL1117" s="18"/>
      <c r="AM1117" s="16"/>
      <c r="AN1117" s="16"/>
      <c r="AO1117" s="16"/>
      <c r="AP1117" s="16"/>
      <c r="AQ1117" s="16"/>
      <c r="AR1117" s="16"/>
      <c r="AS1117" s="16"/>
      <c r="AT1117" s="16"/>
      <c r="AU1117" s="16"/>
      <c r="AV1117" s="16"/>
      <c r="AW1117" s="16"/>
      <c r="AX1117" s="16"/>
      <c r="AY1117" s="16"/>
      <c r="AZ1117" s="16"/>
      <c r="BA1117" s="16"/>
      <c r="BB1117" s="16"/>
      <c r="BC1117" s="16"/>
      <c r="BD1117" s="16"/>
      <c r="BE1117" s="16"/>
      <c r="BF1117" s="16"/>
      <c r="BG1117" s="16"/>
      <c r="BH1117" s="16"/>
      <c r="BI1117" s="16"/>
      <c r="BJ1117" s="16"/>
      <c r="BK1117" s="16"/>
      <c r="BL1117" s="16"/>
      <c r="BM1117" s="16"/>
      <c r="BN1117" s="16"/>
      <c r="BO1117" s="16"/>
      <c r="BP1117" s="16"/>
      <c r="BQ1117" s="16"/>
      <c r="BR1117" s="16"/>
      <c r="BS1117" s="16"/>
      <c r="BT1117" s="16"/>
      <c r="BU1117" s="16"/>
      <c r="BV1117" s="16"/>
      <c r="BW1117" s="16"/>
      <c r="BX1117" s="16"/>
      <c r="BY1117" s="16"/>
      <c r="BZ1117" s="16"/>
      <c r="CA1117" s="16"/>
      <c r="CB1117" s="16"/>
      <c r="CC1117" s="16"/>
      <c r="CD1117" s="16"/>
      <c r="CE1117" s="16"/>
      <c r="CF1117" s="16"/>
      <c r="CG1117" s="16"/>
      <c r="CH1117" s="16"/>
    </row>
    <row r="1118" spans="1:86">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Z1118" s="18"/>
      <c r="AA1118" s="18"/>
      <c r="AB1118" s="18"/>
      <c r="AC1118" s="18"/>
      <c r="AD1118" s="18"/>
      <c r="AE1118" s="18"/>
      <c r="AF1118" s="18"/>
      <c r="AG1118" s="18"/>
      <c r="AH1118" s="18"/>
      <c r="AI1118" s="18"/>
      <c r="AJ1118" s="18"/>
      <c r="AK1118" s="18"/>
      <c r="AL1118" s="18"/>
      <c r="AM1118" s="16"/>
      <c r="AN1118" s="16"/>
      <c r="AO1118" s="16"/>
      <c r="AP1118" s="16"/>
      <c r="AQ1118" s="16"/>
      <c r="AR1118" s="16"/>
      <c r="AS1118" s="16"/>
      <c r="AT1118" s="16"/>
      <c r="AU1118" s="16"/>
      <c r="AV1118" s="16"/>
      <c r="AW1118" s="16"/>
      <c r="AX1118" s="16"/>
      <c r="AY1118" s="16"/>
      <c r="AZ1118" s="16"/>
      <c r="BA1118" s="16"/>
      <c r="BB1118" s="16"/>
      <c r="BC1118" s="16"/>
      <c r="BD1118" s="16"/>
      <c r="BE1118" s="16"/>
      <c r="BF1118" s="16"/>
      <c r="BG1118" s="16"/>
      <c r="BH1118" s="16"/>
      <c r="BI1118" s="16"/>
      <c r="BJ1118" s="16"/>
      <c r="BK1118" s="16"/>
      <c r="BL1118" s="16"/>
      <c r="BM1118" s="16"/>
      <c r="BN1118" s="16"/>
      <c r="BO1118" s="16"/>
      <c r="BP1118" s="16"/>
      <c r="BQ1118" s="16"/>
      <c r="BR1118" s="16"/>
      <c r="BS1118" s="16"/>
      <c r="BT1118" s="16"/>
      <c r="BU1118" s="16"/>
      <c r="BV1118" s="16"/>
      <c r="BW1118" s="16"/>
      <c r="BX1118" s="16"/>
      <c r="BY1118" s="16"/>
      <c r="BZ1118" s="16"/>
      <c r="CA1118" s="16"/>
      <c r="CB1118" s="16"/>
      <c r="CC1118" s="16"/>
      <c r="CD1118" s="16"/>
      <c r="CE1118" s="16"/>
      <c r="CF1118" s="16"/>
      <c r="CG1118" s="16"/>
      <c r="CH1118" s="16"/>
    </row>
    <row r="1119" spans="1:86">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Z1119" s="18"/>
      <c r="AA1119" s="18"/>
      <c r="AB1119" s="18"/>
      <c r="AC1119" s="18"/>
      <c r="AD1119" s="18"/>
      <c r="AE1119" s="18"/>
      <c r="AF1119" s="18"/>
      <c r="AG1119" s="18"/>
      <c r="AH1119" s="18"/>
      <c r="AI1119" s="18"/>
      <c r="AJ1119" s="18"/>
      <c r="AK1119" s="18"/>
      <c r="AL1119" s="18"/>
      <c r="AM1119" s="16"/>
      <c r="AN1119" s="16"/>
      <c r="AO1119" s="16"/>
      <c r="AP1119" s="16"/>
      <c r="AQ1119" s="16"/>
      <c r="AR1119" s="16"/>
      <c r="AS1119" s="16"/>
      <c r="AT1119" s="16"/>
      <c r="AU1119" s="16"/>
      <c r="AV1119" s="16"/>
      <c r="AW1119" s="16"/>
      <c r="AX1119" s="16"/>
      <c r="AY1119" s="16"/>
      <c r="AZ1119" s="16"/>
      <c r="BA1119" s="16"/>
      <c r="BB1119" s="16"/>
      <c r="BC1119" s="16"/>
      <c r="BD1119" s="16"/>
      <c r="BE1119" s="16"/>
      <c r="BF1119" s="16"/>
      <c r="BG1119" s="16"/>
      <c r="BH1119" s="16"/>
      <c r="BI1119" s="16"/>
      <c r="BJ1119" s="16"/>
      <c r="BK1119" s="16"/>
      <c r="BL1119" s="16"/>
      <c r="BM1119" s="16"/>
      <c r="BN1119" s="16"/>
      <c r="BO1119" s="16"/>
      <c r="BP1119" s="16"/>
      <c r="BQ1119" s="16"/>
      <c r="BR1119" s="16"/>
      <c r="BS1119" s="16"/>
      <c r="BT1119" s="16"/>
      <c r="BU1119" s="16"/>
      <c r="BV1119" s="16"/>
      <c r="BW1119" s="16"/>
      <c r="BX1119" s="16"/>
      <c r="BY1119" s="16"/>
      <c r="BZ1119" s="16"/>
      <c r="CA1119" s="16"/>
      <c r="CB1119" s="16"/>
      <c r="CC1119" s="16"/>
      <c r="CD1119" s="16"/>
      <c r="CE1119" s="16"/>
      <c r="CF1119" s="16"/>
      <c r="CG1119" s="16"/>
      <c r="CH1119" s="16"/>
    </row>
    <row r="1120" spans="1:86">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Z1120" s="18"/>
      <c r="AA1120" s="18"/>
      <c r="AB1120" s="18"/>
      <c r="AC1120" s="18"/>
      <c r="AD1120" s="18"/>
      <c r="AE1120" s="18"/>
      <c r="AF1120" s="18"/>
      <c r="AG1120" s="18"/>
      <c r="AH1120" s="18"/>
      <c r="AI1120" s="18"/>
      <c r="AJ1120" s="18"/>
      <c r="AK1120" s="18"/>
      <c r="AL1120" s="18"/>
      <c r="AM1120" s="16"/>
      <c r="AN1120" s="16"/>
      <c r="AO1120" s="16"/>
      <c r="AP1120" s="16"/>
      <c r="AQ1120" s="16"/>
      <c r="AR1120" s="16"/>
      <c r="AS1120" s="16"/>
      <c r="AT1120" s="16"/>
      <c r="AU1120" s="16"/>
      <c r="AV1120" s="16"/>
      <c r="AW1120" s="16"/>
      <c r="AX1120" s="16"/>
      <c r="AY1120" s="16"/>
      <c r="AZ1120" s="16"/>
      <c r="BA1120" s="16"/>
      <c r="BB1120" s="16"/>
      <c r="BC1120" s="16"/>
      <c r="BD1120" s="16"/>
      <c r="BE1120" s="16"/>
      <c r="BF1120" s="16"/>
      <c r="BG1120" s="16"/>
      <c r="BH1120" s="16"/>
      <c r="BI1120" s="16"/>
      <c r="BJ1120" s="16"/>
      <c r="BK1120" s="16"/>
      <c r="BL1120" s="16"/>
      <c r="BM1120" s="16"/>
      <c r="BN1120" s="16"/>
      <c r="BO1120" s="16"/>
      <c r="BP1120" s="16"/>
      <c r="BQ1120" s="16"/>
      <c r="BR1120" s="16"/>
      <c r="BS1120" s="16"/>
      <c r="BT1120" s="16"/>
      <c r="BU1120" s="16"/>
      <c r="BV1120" s="16"/>
      <c r="BW1120" s="16"/>
      <c r="BX1120" s="16"/>
      <c r="BY1120" s="16"/>
      <c r="BZ1120" s="16"/>
      <c r="CA1120" s="16"/>
      <c r="CB1120" s="16"/>
      <c r="CC1120" s="16"/>
      <c r="CD1120" s="16"/>
      <c r="CE1120" s="16"/>
      <c r="CF1120" s="16"/>
      <c r="CG1120" s="16"/>
      <c r="CH1120" s="16"/>
    </row>
    <row r="1121" spans="1:86">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Z1121" s="18"/>
      <c r="AA1121" s="18"/>
      <c r="AB1121" s="18"/>
      <c r="AC1121" s="18"/>
      <c r="AD1121" s="18"/>
      <c r="AE1121" s="18"/>
      <c r="AF1121" s="18"/>
      <c r="AG1121" s="18"/>
      <c r="AH1121" s="18"/>
      <c r="AI1121" s="18"/>
      <c r="AJ1121" s="18"/>
      <c r="AK1121" s="18"/>
      <c r="AL1121" s="18"/>
      <c r="AM1121" s="16"/>
      <c r="AN1121" s="16"/>
      <c r="AO1121" s="16"/>
      <c r="AP1121" s="16"/>
      <c r="AQ1121" s="16"/>
      <c r="AR1121" s="16"/>
      <c r="AS1121" s="16"/>
      <c r="AT1121" s="16"/>
      <c r="AU1121" s="16"/>
      <c r="AV1121" s="16"/>
      <c r="AW1121" s="16"/>
      <c r="AX1121" s="16"/>
      <c r="AY1121" s="16"/>
      <c r="AZ1121" s="16"/>
      <c r="BA1121" s="16"/>
      <c r="BB1121" s="16"/>
      <c r="BC1121" s="16"/>
      <c r="BD1121" s="16"/>
      <c r="BE1121" s="16"/>
      <c r="BF1121" s="16"/>
      <c r="BG1121" s="16"/>
      <c r="BH1121" s="16"/>
      <c r="BI1121" s="16"/>
      <c r="BJ1121" s="16"/>
      <c r="BK1121" s="16"/>
      <c r="BL1121" s="16"/>
      <c r="BM1121" s="16"/>
      <c r="BN1121" s="16"/>
      <c r="BO1121" s="16"/>
      <c r="BP1121" s="16"/>
      <c r="BQ1121" s="16"/>
      <c r="BR1121" s="16"/>
      <c r="BS1121" s="16"/>
      <c r="BT1121" s="16"/>
      <c r="BU1121" s="16"/>
      <c r="BV1121" s="16"/>
      <c r="BW1121" s="16"/>
      <c r="BX1121" s="16"/>
      <c r="BY1121" s="16"/>
      <c r="BZ1121" s="16"/>
      <c r="CA1121" s="16"/>
      <c r="CB1121" s="16"/>
      <c r="CC1121" s="16"/>
      <c r="CD1121" s="16"/>
      <c r="CE1121" s="16"/>
      <c r="CF1121" s="16"/>
      <c r="CG1121" s="16"/>
      <c r="CH1121" s="16"/>
    </row>
    <row r="1122" spans="1:86">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Z1122" s="18"/>
      <c r="AA1122" s="18"/>
      <c r="AB1122" s="18"/>
      <c r="AC1122" s="18"/>
      <c r="AD1122" s="18"/>
      <c r="AE1122" s="18"/>
      <c r="AF1122" s="18"/>
      <c r="AG1122" s="18"/>
      <c r="AH1122" s="18"/>
      <c r="AI1122" s="18"/>
      <c r="AJ1122" s="18"/>
      <c r="AK1122" s="18"/>
      <c r="AL1122" s="18"/>
      <c r="AM1122" s="16"/>
      <c r="AN1122" s="16"/>
      <c r="AO1122" s="16"/>
      <c r="AP1122" s="16"/>
      <c r="AQ1122" s="16"/>
      <c r="AR1122" s="16"/>
      <c r="AS1122" s="16"/>
      <c r="AT1122" s="16"/>
      <c r="AU1122" s="16"/>
      <c r="AV1122" s="16"/>
      <c r="AW1122" s="16"/>
      <c r="AX1122" s="16"/>
      <c r="AY1122" s="16"/>
      <c r="AZ1122" s="16"/>
      <c r="BA1122" s="16"/>
      <c r="BB1122" s="16"/>
      <c r="BC1122" s="16"/>
      <c r="BD1122" s="16"/>
      <c r="BE1122" s="16"/>
      <c r="BF1122" s="16"/>
      <c r="BG1122" s="16"/>
      <c r="BH1122" s="16"/>
      <c r="BI1122" s="16"/>
      <c r="BJ1122" s="16"/>
      <c r="BK1122" s="16"/>
      <c r="BL1122" s="16"/>
      <c r="BM1122" s="16"/>
      <c r="BN1122" s="16"/>
      <c r="BO1122" s="16"/>
      <c r="BP1122" s="16"/>
      <c r="BQ1122" s="16"/>
      <c r="BR1122" s="16"/>
      <c r="BS1122" s="16"/>
      <c r="BT1122" s="16"/>
      <c r="BU1122" s="16"/>
      <c r="BV1122" s="16"/>
      <c r="BW1122" s="16"/>
      <c r="BX1122" s="16"/>
      <c r="BY1122" s="16"/>
      <c r="BZ1122" s="16"/>
      <c r="CA1122" s="16"/>
      <c r="CB1122" s="16"/>
      <c r="CC1122" s="16"/>
      <c r="CD1122" s="16"/>
      <c r="CE1122" s="16"/>
      <c r="CF1122" s="16"/>
      <c r="CG1122" s="16"/>
      <c r="CH1122" s="16"/>
    </row>
    <row r="1123" spans="1:86">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Z1123" s="18"/>
      <c r="AA1123" s="18"/>
      <c r="AB1123" s="18"/>
      <c r="AC1123" s="18"/>
      <c r="AD1123" s="18"/>
      <c r="AE1123" s="18"/>
      <c r="AF1123" s="18"/>
      <c r="AG1123" s="18"/>
      <c r="AH1123" s="18"/>
      <c r="AI1123" s="18"/>
      <c r="AJ1123" s="18"/>
      <c r="AK1123" s="18"/>
      <c r="AL1123" s="18"/>
      <c r="AM1123" s="16"/>
      <c r="AN1123" s="16"/>
      <c r="AO1123" s="16"/>
      <c r="AP1123" s="16"/>
      <c r="AQ1123" s="16"/>
      <c r="AR1123" s="16"/>
      <c r="AS1123" s="16"/>
      <c r="AT1123" s="16"/>
      <c r="AU1123" s="16"/>
      <c r="AV1123" s="16"/>
      <c r="AW1123" s="16"/>
      <c r="AX1123" s="16"/>
      <c r="AY1123" s="16"/>
      <c r="AZ1123" s="16"/>
      <c r="BA1123" s="16"/>
      <c r="BB1123" s="16"/>
      <c r="BC1123" s="16"/>
      <c r="BD1123" s="16"/>
      <c r="BE1123" s="16"/>
      <c r="BF1123" s="16"/>
      <c r="BG1123" s="16"/>
      <c r="BH1123" s="16"/>
      <c r="BI1123" s="16"/>
      <c r="BJ1123" s="16"/>
      <c r="BK1123" s="16"/>
      <c r="BL1123" s="16"/>
      <c r="BM1123" s="16"/>
      <c r="BN1123" s="16"/>
      <c r="BO1123" s="16"/>
      <c r="BP1123" s="16"/>
      <c r="BQ1123" s="16"/>
      <c r="BR1123" s="16"/>
      <c r="BS1123" s="16"/>
      <c r="BT1123" s="16"/>
      <c r="BU1123" s="16"/>
      <c r="BV1123" s="16"/>
      <c r="BW1123" s="16"/>
      <c r="BX1123" s="16"/>
      <c r="BY1123" s="16"/>
      <c r="BZ1123" s="16"/>
      <c r="CA1123" s="16"/>
      <c r="CB1123" s="16"/>
      <c r="CC1123" s="16"/>
      <c r="CD1123" s="16"/>
      <c r="CE1123" s="16"/>
      <c r="CF1123" s="16"/>
      <c r="CG1123" s="16"/>
      <c r="CH1123" s="16"/>
    </row>
    <row r="1124" spans="1:86">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Z1124" s="18"/>
      <c r="AA1124" s="18"/>
      <c r="AB1124" s="18"/>
      <c r="AC1124" s="18"/>
      <c r="AD1124" s="18"/>
      <c r="AE1124" s="18"/>
      <c r="AF1124" s="18"/>
      <c r="AG1124" s="18"/>
      <c r="AH1124" s="18"/>
      <c r="AI1124" s="18"/>
      <c r="AJ1124" s="18"/>
      <c r="AK1124" s="18"/>
      <c r="AL1124" s="18"/>
      <c r="AM1124" s="16"/>
      <c r="AN1124" s="16"/>
      <c r="AO1124" s="16"/>
      <c r="AP1124" s="16"/>
      <c r="AQ1124" s="16"/>
      <c r="AR1124" s="16"/>
      <c r="AS1124" s="16"/>
      <c r="AT1124" s="16"/>
      <c r="AU1124" s="16"/>
      <c r="AV1124" s="16"/>
      <c r="AW1124" s="16"/>
      <c r="AX1124" s="16"/>
      <c r="AY1124" s="16"/>
      <c r="AZ1124" s="16"/>
      <c r="BA1124" s="16"/>
      <c r="BB1124" s="16"/>
      <c r="BC1124" s="16"/>
      <c r="BD1124" s="16"/>
      <c r="BE1124" s="16"/>
      <c r="BF1124" s="16"/>
      <c r="BG1124" s="16"/>
      <c r="BH1124" s="16"/>
      <c r="BI1124" s="16"/>
      <c r="BJ1124" s="16"/>
      <c r="BK1124" s="16"/>
      <c r="BL1124" s="16"/>
      <c r="BM1124" s="16"/>
      <c r="BN1124" s="16"/>
      <c r="BO1124" s="16"/>
      <c r="BP1124" s="16"/>
      <c r="BQ1124" s="16"/>
      <c r="BR1124" s="16"/>
      <c r="BS1124" s="16"/>
      <c r="BT1124" s="16"/>
      <c r="BU1124" s="16"/>
      <c r="BV1124" s="16"/>
      <c r="BW1124" s="16"/>
      <c r="BX1124" s="16"/>
      <c r="BY1124" s="16"/>
      <c r="BZ1124" s="16"/>
      <c r="CA1124" s="16"/>
      <c r="CB1124" s="16"/>
      <c r="CC1124" s="16"/>
      <c r="CD1124" s="16"/>
      <c r="CE1124" s="16"/>
      <c r="CF1124" s="16"/>
      <c r="CG1124" s="16"/>
      <c r="CH1124" s="16"/>
    </row>
    <row r="1125" spans="1:86">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Z1125" s="18"/>
      <c r="AA1125" s="18"/>
      <c r="AB1125" s="18"/>
      <c r="AC1125" s="18"/>
      <c r="AD1125" s="18"/>
      <c r="AE1125" s="18"/>
      <c r="AF1125" s="18"/>
      <c r="AG1125" s="18"/>
      <c r="AH1125" s="18"/>
      <c r="AI1125" s="18"/>
      <c r="AJ1125" s="18"/>
      <c r="AK1125" s="18"/>
      <c r="AL1125" s="18"/>
      <c r="AM1125" s="16"/>
      <c r="AN1125" s="16"/>
      <c r="AO1125" s="16"/>
      <c r="AP1125" s="16"/>
      <c r="AQ1125" s="16"/>
      <c r="AR1125" s="16"/>
      <c r="AS1125" s="16"/>
      <c r="AT1125" s="16"/>
      <c r="AU1125" s="16"/>
      <c r="AV1125" s="16"/>
      <c r="AW1125" s="16"/>
      <c r="AX1125" s="16"/>
      <c r="AY1125" s="16"/>
      <c r="AZ1125" s="16"/>
      <c r="BA1125" s="16"/>
      <c r="BB1125" s="16"/>
      <c r="BC1125" s="16"/>
      <c r="BD1125" s="16"/>
      <c r="BE1125" s="16"/>
      <c r="BF1125" s="16"/>
      <c r="BG1125" s="16"/>
      <c r="BH1125" s="16"/>
      <c r="BI1125" s="16"/>
      <c r="BJ1125" s="16"/>
      <c r="BK1125" s="16"/>
      <c r="BL1125" s="16"/>
      <c r="BM1125" s="16"/>
      <c r="BN1125" s="16"/>
      <c r="BO1125" s="16"/>
      <c r="BP1125" s="16"/>
      <c r="BQ1125" s="16"/>
      <c r="BR1125" s="16"/>
      <c r="BS1125" s="16"/>
      <c r="BT1125" s="16"/>
      <c r="BU1125" s="16"/>
      <c r="BV1125" s="16"/>
      <c r="BW1125" s="16"/>
      <c r="BX1125" s="16"/>
      <c r="BY1125" s="16"/>
      <c r="BZ1125" s="16"/>
      <c r="CA1125" s="16"/>
      <c r="CB1125" s="16"/>
      <c r="CC1125" s="16"/>
      <c r="CD1125" s="16"/>
      <c r="CE1125" s="16"/>
      <c r="CF1125" s="16"/>
      <c r="CG1125" s="16"/>
      <c r="CH1125" s="16"/>
    </row>
    <row r="1126" spans="1:86">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Z1126" s="18"/>
      <c r="AA1126" s="18"/>
      <c r="AB1126" s="18"/>
      <c r="AC1126" s="18"/>
      <c r="AD1126" s="18"/>
      <c r="AE1126" s="18"/>
      <c r="AF1126" s="18"/>
      <c r="AG1126" s="18"/>
      <c r="AH1126" s="18"/>
      <c r="AI1126" s="18"/>
      <c r="AJ1126" s="18"/>
      <c r="AK1126" s="18"/>
      <c r="AL1126" s="18"/>
      <c r="AM1126" s="16"/>
      <c r="AN1126" s="16"/>
      <c r="AO1126" s="16"/>
      <c r="AP1126" s="16"/>
      <c r="AQ1126" s="16"/>
      <c r="AR1126" s="16"/>
      <c r="AS1126" s="16"/>
      <c r="AT1126" s="16"/>
      <c r="AU1126" s="16"/>
      <c r="AV1126" s="16"/>
      <c r="AW1126" s="16"/>
      <c r="AX1126" s="16"/>
      <c r="AY1126" s="16"/>
      <c r="AZ1126" s="16"/>
      <c r="BA1126" s="16"/>
      <c r="BB1126" s="16"/>
      <c r="BC1126" s="16"/>
      <c r="BD1126" s="16"/>
      <c r="BE1126" s="16"/>
      <c r="BF1126" s="16"/>
      <c r="BG1126" s="16"/>
      <c r="BH1126" s="16"/>
      <c r="BI1126" s="16"/>
      <c r="BJ1126" s="16"/>
      <c r="BK1126" s="16"/>
      <c r="BL1126" s="16"/>
      <c r="BM1126" s="16"/>
      <c r="BN1126" s="16"/>
      <c r="BO1126" s="16"/>
      <c r="BP1126" s="16"/>
      <c r="BQ1126" s="16"/>
      <c r="BR1126" s="16"/>
      <c r="BS1126" s="16"/>
      <c r="BT1126" s="16"/>
      <c r="BU1126" s="16"/>
      <c r="BV1126" s="16"/>
      <c r="BW1126" s="16"/>
      <c r="BX1126" s="16"/>
      <c r="BY1126" s="16"/>
      <c r="BZ1126" s="16"/>
      <c r="CA1126" s="16"/>
      <c r="CB1126" s="16"/>
      <c r="CC1126" s="16"/>
      <c r="CD1126" s="16"/>
      <c r="CE1126" s="16"/>
      <c r="CF1126" s="16"/>
      <c r="CG1126" s="16"/>
      <c r="CH1126" s="16"/>
    </row>
    <row r="1127" spans="1:86">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Z1127" s="18"/>
      <c r="AA1127" s="18"/>
      <c r="AB1127" s="18"/>
      <c r="AC1127" s="18"/>
      <c r="AD1127" s="18"/>
      <c r="AE1127" s="18"/>
      <c r="AF1127" s="18"/>
      <c r="AG1127" s="18"/>
      <c r="AH1127" s="18"/>
      <c r="AI1127" s="18"/>
      <c r="AJ1127" s="18"/>
      <c r="AK1127" s="18"/>
      <c r="AL1127" s="18"/>
      <c r="AM1127" s="16"/>
      <c r="AN1127" s="16"/>
      <c r="AO1127" s="16"/>
      <c r="AP1127" s="16"/>
      <c r="AQ1127" s="16"/>
      <c r="AR1127" s="16"/>
      <c r="AS1127" s="16"/>
      <c r="AT1127" s="16"/>
      <c r="AU1127" s="16"/>
      <c r="AV1127" s="16"/>
      <c r="AW1127" s="16"/>
      <c r="AX1127" s="16"/>
      <c r="AY1127" s="16"/>
      <c r="AZ1127" s="16"/>
      <c r="BA1127" s="16"/>
      <c r="BB1127" s="16"/>
      <c r="BC1127" s="16"/>
      <c r="BD1127" s="16"/>
      <c r="BE1127" s="16"/>
      <c r="BF1127" s="16"/>
      <c r="BG1127" s="16"/>
      <c r="BH1127" s="16"/>
      <c r="BI1127" s="16"/>
      <c r="BJ1127" s="16"/>
      <c r="BK1127" s="16"/>
      <c r="BL1127" s="16"/>
      <c r="BM1127" s="16"/>
      <c r="BN1127" s="16"/>
      <c r="BO1127" s="16"/>
      <c r="BP1127" s="16"/>
      <c r="BQ1127" s="16"/>
      <c r="BR1127" s="16"/>
      <c r="BS1127" s="16"/>
      <c r="BT1127" s="16"/>
      <c r="BU1127" s="16"/>
      <c r="BV1127" s="16"/>
      <c r="BW1127" s="16"/>
      <c r="BX1127" s="16"/>
      <c r="BY1127" s="16"/>
      <c r="BZ1127" s="16"/>
      <c r="CA1127" s="16"/>
      <c r="CB1127" s="16"/>
      <c r="CC1127" s="16"/>
      <c r="CD1127" s="16"/>
      <c r="CE1127" s="16"/>
      <c r="CF1127" s="16"/>
      <c r="CG1127" s="16"/>
      <c r="CH1127" s="16"/>
    </row>
    <row r="1128" spans="1:86">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Z1128" s="18"/>
      <c r="AA1128" s="18"/>
      <c r="AB1128" s="18"/>
      <c r="AC1128" s="18"/>
      <c r="AD1128" s="18"/>
      <c r="AE1128" s="18"/>
      <c r="AF1128" s="18"/>
      <c r="AG1128" s="18"/>
      <c r="AH1128" s="18"/>
      <c r="AI1128" s="18"/>
      <c r="AJ1128" s="18"/>
      <c r="AK1128" s="18"/>
      <c r="AL1128" s="18"/>
      <c r="AM1128" s="16"/>
      <c r="AN1128" s="16"/>
      <c r="AO1128" s="16"/>
      <c r="AP1128" s="16"/>
      <c r="AQ1128" s="16"/>
      <c r="AR1128" s="16"/>
      <c r="AS1128" s="16"/>
      <c r="AT1128" s="16"/>
      <c r="AU1128" s="16"/>
      <c r="AV1128" s="16"/>
      <c r="AW1128" s="16"/>
      <c r="AX1128" s="16"/>
      <c r="AY1128" s="16"/>
      <c r="AZ1128" s="16"/>
      <c r="BA1128" s="16"/>
      <c r="BB1128" s="16"/>
      <c r="BC1128" s="16"/>
      <c r="BD1128" s="16"/>
      <c r="BE1128" s="16"/>
      <c r="BF1128" s="16"/>
      <c r="BG1128" s="16"/>
      <c r="BH1128" s="16"/>
      <c r="BI1128" s="16"/>
      <c r="BJ1128" s="16"/>
      <c r="BK1128" s="16"/>
      <c r="BL1128" s="16"/>
      <c r="BM1128" s="16"/>
      <c r="BN1128" s="16"/>
      <c r="BO1128" s="16"/>
      <c r="BP1128" s="16"/>
      <c r="BQ1128" s="16"/>
      <c r="BR1128" s="16"/>
      <c r="BS1128" s="16"/>
      <c r="BT1128" s="16"/>
      <c r="BU1128" s="16"/>
      <c r="BV1128" s="16"/>
      <c r="BW1128" s="16"/>
      <c r="BX1128" s="16"/>
      <c r="BY1128" s="16"/>
      <c r="BZ1128" s="16"/>
      <c r="CA1128" s="16"/>
      <c r="CB1128" s="16"/>
      <c r="CC1128" s="16"/>
      <c r="CD1128" s="16"/>
      <c r="CE1128" s="16"/>
      <c r="CF1128" s="16"/>
      <c r="CG1128" s="16"/>
      <c r="CH1128" s="16"/>
    </row>
    <row r="1129" spans="1:86">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Z1129" s="18"/>
      <c r="AA1129" s="18"/>
      <c r="AB1129" s="18"/>
      <c r="AC1129" s="18"/>
      <c r="AD1129" s="18"/>
      <c r="AE1129" s="18"/>
      <c r="AF1129" s="18"/>
      <c r="AG1129" s="18"/>
      <c r="AH1129" s="18"/>
      <c r="AI1129" s="18"/>
      <c r="AJ1129" s="18"/>
      <c r="AK1129" s="18"/>
      <c r="AL1129" s="18"/>
      <c r="AM1129" s="16"/>
      <c r="AN1129" s="16"/>
      <c r="AO1129" s="16"/>
      <c r="AP1129" s="16"/>
      <c r="AQ1129" s="16"/>
      <c r="AR1129" s="16"/>
      <c r="AS1129" s="16"/>
      <c r="AT1129" s="16"/>
      <c r="AU1129" s="16"/>
      <c r="AV1129" s="16"/>
      <c r="AW1129" s="16"/>
      <c r="AX1129" s="16"/>
      <c r="AY1129" s="16"/>
      <c r="AZ1129" s="16"/>
      <c r="BA1129" s="16"/>
      <c r="BB1129" s="16"/>
      <c r="BC1129" s="16"/>
      <c r="BD1129" s="16"/>
      <c r="BE1129" s="16"/>
      <c r="BF1129" s="16"/>
      <c r="BG1129" s="16"/>
      <c r="BH1129" s="16"/>
      <c r="BI1129" s="16"/>
      <c r="BJ1129" s="16"/>
      <c r="BK1129" s="16"/>
      <c r="BL1129" s="16"/>
      <c r="BM1129" s="16"/>
      <c r="BN1129" s="16"/>
      <c r="BO1129" s="16"/>
      <c r="BP1129" s="16"/>
      <c r="BQ1129" s="16"/>
      <c r="BR1129" s="16"/>
      <c r="BS1129" s="16"/>
      <c r="BT1129" s="16"/>
      <c r="BU1129" s="16"/>
      <c r="BV1129" s="16"/>
      <c r="BW1129" s="16"/>
      <c r="BX1129" s="16"/>
      <c r="BY1129" s="16"/>
      <c r="BZ1129" s="16"/>
      <c r="CA1129" s="16"/>
      <c r="CB1129" s="16"/>
      <c r="CC1129" s="16"/>
      <c r="CD1129" s="16"/>
      <c r="CE1129" s="16"/>
      <c r="CF1129" s="16"/>
      <c r="CG1129" s="16"/>
      <c r="CH1129" s="16"/>
    </row>
    <row r="1130" spans="1:86">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Z1130" s="18"/>
      <c r="AA1130" s="18"/>
      <c r="AB1130" s="18"/>
      <c r="AC1130" s="18"/>
      <c r="AD1130" s="18"/>
      <c r="AE1130" s="18"/>
      <c r="AF1130" s="18"/>
      <c r="AG1130" s="18"/>
      <c r="AH1130" s="18"/>
      <c r="AI1130" s="18"/>
      <c r="AJ1130" s="18"/>
      <c r="AK1130" s="18"/>
      <c r="AL1130" s="18"/>
      <c r="AM1130" s="16"/>
      <c r="AN1130" s="16"/>
      <c r="AO1130" s="16"/>
      <c r="AP1130" s="16"/>
      <c r="AQ1130" s="16"/>
      <c r="AR1130" s="16"/>
      <c r="AS1130" s="16"/>
      <c r="AT1130" s="16"/>
      <c r="AU1130" s="16"/>
      <c r="AV1130" s="16"/>
      <c r="AW1130" s="16"/>
      <c r="AX1130" s="16"/>
      <c r="AY1130" s="16"/>
      <c r="AZ1130" s="16"/>
      <c r="BA1130" s="16"/>
      <c r="BB1130" s="16"/>
      <c r="BC1130" s="16"/>
      <c r="BD1130" s="16"/>
      <c r="BE1130" s="16"/>
      <c r="BF1130" s="16"/>
      <c r="BG1130" s="16"/>
      <c r="BH1130" s="16"/>
      <c r="BI1130" s="16"/>
      <c r="BJ1130" s="16"/>
      <c r="BK1130" s="16"/>
      <c r="BL1130" s="16"/>
      <c r="BM1130" s="16"/>
      <c r="BN1130" s="16"/>
      <c r="BO1130" s="16"/>
      <c r="BP1130" s="16"/>
      <c r="BQ1130" s="16"/>
      <c r="BR1130" s="16"/>
      <c r="BS1130" s="16"/>
      <c r="BT1130" s="16"/>
      <c r="BU1130" s="16"/>
      <c r="BV1130" s="16"/>
      <c r="BW1130" s="16"/>
      <c r="BX1130" s="16"/>
      <c r="BY1130" s="16"/>
      <c r="BZ1130" s="16"/>
      <c r="CA1130" s="16"/>
      <c r="CB1130" s="16"/>
      <c r="CC1130" s="16"/>
      <c r="CD1130" s="16"/>
      <c r="CE1130" s="16"/>
      <c r="CF1130" s="16"/>
      <c r="CG1130" s="16"/>
      <c r="CH1130" s="16"/>
    </row>
    <row r="1131" spans="1:86">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Z1131" s="18"/>
      <c r="AA1131" s="18"/>
      <c r="AB1131" s="18"/>
      <c r="AC1131" s="18"/>
      <c r="AD1131" s="18"/>
      <c r="AE1131" s="18"/>
      <c r="AF1131" s="18"/>
      <c r="AG1131" s="18"/>
      <c r="AH1131" s="18"/>
      <c r="AI1131" s="18"/>
      <c r="AJ1131" s="18"/>
      <c r="AK1131" s="18"/>
      <c r="AL1131" s="18"/>
      <c r="AM1131" s="16"/>
      <c r="AN1131" s="16"/>
      <c r="AO1131" s="16"/>
      <c r="AP1131" s="16"/>
      <c r="AQ1131" s="16"/>
      <c r="AR1131" s="16"/>
      <c r="AS1131" s="16"/>
      <c r="AT1131" s="16"/>
      <c r="AU1131" s="16"/>
      <c r="AV1131" s="16"/>
      <c r="AW1131" s="16"/>
      <c r="AX1131" s="16"/>
      <c r="AY1131" s="16"/>
      <c r="AZ1131" s="16"/>
      <c r="BA1131" s="16"/>
      <c r="BB1131" s="16"/>
      <c r="BC1131" s="16"/>
      <c r="BD1131" s="16"/>
      <c r="BE1131" s="16"/>
      <c r="BF1131" s="16"/>
      <c r="BG1131" s="16"/>
      <c r="BH1131" s="16"/>
      <c r="BI1131" s="16"/>
      <c r="BJ1131" s="16"/>
      <c r="BK1131" s="16"/>
      <c r="BL1131" s="16"/>
      <c r="BM1131" s="16"/>
      <c r="BN1131" s="16"/>
      <c r="BO1131" s="16"/>
      <c r="BP1131" s="16"/>
      <c r="BQ1131" s="16"/>
      <c r="BR1131" s="16"/>
      <c r="BS1131" s="16"/>
      <c r="BT1131" s="16"/>
      <c r="BU1131" s="16"/>
      <c r="BV1131" s="16"/>
      <c r="BW1131" s="16"/>
      <c r="BX1131" s="16"/>
      <c r="BY1131" s="16"/>
      <c r="BZ1131" s="16"/>
      <c r="CA1131" s="16"/>
      <c r="CB1131" s="16"/>
      <c r="CC1131" s="16"/>
      <c r="CD1131" s="16"/>
      <c r="CE1131" s="16"/>
      <c r="CF1131" s="16"/>
      <c r="CG1131" s="16"/>
      <c r="CH1131" s="16"/>
    </row>
    <row r="1132" spans="1:86">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Z1132" s="18"/>
      <c r="AA1132" s="18"/>
      <c r="AB1132" s="18"/>
      <c r="AC1132" s="18"/>
      <c r="AD1132" s="18"/>
      <c r="AE1132" s="18"/>
      <c r="AF1132" s="18"/>
      <c r="AG1132" s="18"/>
      <c r="AH1132" s="18"/>
      <c r="AI1132" s="18"/>
      <c r="AJ1132" s="18"/>
      <c r="AK1132" s="18"/>
      <c r="AL1132" s="18"/>
      <c r="AM1132" s="16"/>
      <c r="AN1132" s="16"/>
      <c r="AO1132" s="16"/>
      <c r="AP1132" s="16"/>
      <c r="AQ1132" s="16"/>
      <c r="AR1132" s="16"/>
      <c r="AS1132" s="16"/>
      <c r="AT1132" s="16"/>
      <c r="AU1132" s="16"/>
      <c r="AV1132" s="16"/>
      <c r="AW1132" s="16"/>
      <c r="AX1132" s="16"/>
      <c r="AY1132" s="16"/>
      <c r="AZ1132" s="16"/>
      <c r="BA1132" s="16"/>
      <c r="BB1132" s="16"/>
      <c r="BC1132" s="16"/>
      <c r="BD1132" s="16"/>
      <c r="BE1132" s="16"/>
      <c r="BF1132" s="16"/>
      <c r="BG1132" s="16"/>
      <c r="BH1132" s="16"/>
      <c r="BI1132" s="16"/>
      <c r="BJ1132" s="16"/>
      <c r="BK1132" s="16"/>
      <c r="BL1132" s="16"/>
      <c r="BM1132" s="16"/>
      <c r="BN1132" s="16"/>
      <c r="BO1132" s="16"/>
      <c r="BP1132" s="16"/>
      <c r="BQ1132" s="16"/>
      <c r="BR1132" s="16"/>
      <c r="BS1132" s="16"/>
      <c r="BT1132" s="16"/>
      <c r="BU1132" s="16"/>
      <c r="BV1132" s="16"/>
      <c r="BW1132" s="16"/>
      <c r="BX1132" s="16"/>
      <c r="BY1132" s="16"/>
      <c r="BZ1132" s="16"/>
      <c r="CA1132" s="16"/>
      <c r="CB1132" s="16"/>
      <c r="CC1132" s="16"/>
      <c r="CD1132" s="16"/>
      <c r="CE1132" s="16"/>
      <c r="CF1132" s="16"/>
      <c r="CG1132" s="16"/>
      <c r="CH1132" s="16"/>
    </row>
    <row r="1133" spans="1:86">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Z1133" s="18"/>
      <c r="AA1133" s="18"/>
      <c r="AB1133" s="18"/>
      <c r="AC1133" s="18"/>
      <c r="AD1133" s="18"/>
      <c r="AE1133" s="18"/>
      <c r="AF1133" s="18"/>
      <c r="AG1133" s="18"/>
      <c r="AH1133" s="18"/>
      <c r="AI1133" s="18"/>
      <c r="AJ1133" s="18"/>
      <c r="AK1133" s="18"/>
      <c r="AL1133" s="18"/>
      <c r="AM1133" s="16"/>
      <c r="AN1133" s="16"/>
      <c r="AO1133" s="16"/>
      <c r="AP1133" s="16"/>
      <c r="AQ1133" s="16"/>
      <c r="AR1133" s="16"/>
      <c r="AS1133" s="16"/>
      <c r="AT1133" s="16"/>
      <c r="AU1133" s="16"/>
      <c r="AV1133" s="16"/>
      <c r="AW1133" s="16"/>
      <c r="AX1133" s="16"/>
      <c r="AY1133" s="16"/>
      <c r="AZ1133" s="16"/>
      <c r="BA1133" s="16"/>
      <c r="BB1133" s="16"/>
      <c r="BC1133" s="16"/>
      <c r="BD1133" s="16"/>
      <c r="BE1133" s="16"/>
      <c r="BF1133" s="16"/>
      <c r="BG1133" s="16"/>
      <c r="BH1133" s="16"/>
      <c r="BI1133" s="16"/>
      <c r="BJ1133" s="16"/>
      <c r="BK1133" s="16"/>
      <c r="BL1133" s="16"/>
      <c r="BM1133" s="16"/>
      <c r="BN1133" s="16"/>
      <c r="BO1133" s="16"/>
      <c r="BP1133" s="16"/>
      <c r="BQ1133" s="16"/>
      <c r="BR1133" s="16"/>
      <c r="BS1133" s="16"/>
      <c r="BT1133" s="16"/>
      <c r="BU1133" s="16"/>
      <c r="BV1133" s="16"/>
      <c r="BW1133" s="16"/>
      <c r="BX1133" s="16"/>
      <c r="BY1133" s="16"/>
      <c r="BZ1133" s="16"/>
      <c r="CA1133" s="16"/>
      <c r="CB1133" s="16"/>
      <c r="CC1133" s="16"/>
      <c r="CD1133" s="16"/>
      <c r="CE1133" s="16"/>
      <c r="CF1133" s="16"/>
      <c r="CG1133" s="16"/>
      <c r="CH1133" s="16"/>
    </row>
    <row r="1134" spans="1:86">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Z1134" s="18"/>
      <c r="AA1134" s="18"/>
      <c r="AB1134" s="18"/>
      <c r="AC1134" s="18"/>
      <c r="AD1134" s="18"/>
      <c r="AE1134" s="18"/>
      <c r="AF1134" s="18"/>
      <c r="AG1134" s="18"/>
      <c r="AH1134" s="18"/>
      <c r="AI1134" s="18"/>
      <c r="AJ1134" s="18"/>
      <c r="AK1134" s="18"/>
      <c r="AL1134" s="18"/>
      <c r="AM1134" s="16"/>
      <c r="AN1134" s="16"/>
      <c r="AO1134" s="16"/>
      <c r="AP1134" s="16"/>
      <c r="AQ1134" s="16"/>
      <c r="AR1134" s="16"/>
      <c r="AS1134" s="16"/>
      <c r="AT1134" s="16"/>
      <c r="AU1134" s="16"/>
      <c r="AV1134" s="16"/>
      <c r="AW1134" s="16"/>
      <c r="AX1134" s="16"/>
      <c r="AY1134" s="16"/>
      <c r="AZ1134" s="16"/>
      <c r="BA1134" s="16"/>
      <c r="BB1134" s="16"/>
      <c r="BC1134" s="16"/>
      <c r="BD1134" s="16"/>
      <c r="BE1134" s="16"/>
      <c r="BF1134" s="16"/>
      <c r="BG1134" s="16"/>
      <c r="BH1134" s="16"/>
      <c r="BI1134" s="16"/>
      <c r="BJ1134" s="16"/>
      <c r="BK1134" s="16"/>
      <c r="BL1134" s="16"/>
      <c r="BM1134" s="16"/>
      <c r="BN1134" s="16"/>
      <c r="BO1134" s="16"/>
      <c r="BP1134" s="16"/>
      <c r="BQ1134" s="16"/>
      <c r="BR1134" s="16"/>
      <c r="BS1134" s="16"/>
      <c r="BT1134" s="16"/>
      <c r="BU1134" s="16"/>
      <c r="BV1134" s="16"/>
      <c r="BW1134" s="16"/>
      <c r="BX1134" s="16"/>
      <c r="BY1134" s="16"/>
      <c r="BZ1134" s="16"/>
      <c r="CA1134" s="16"/>
      <c r="CB1134" s="16"/>
      <c r="CC1134" s="16"/>
      <c r="CD1134" s="16"/>
      <c r="CE1134" s="16"/>
      <c r="CF1134" s="16"/>
      <c r="CG1134" s="16"/>
      <c r="CH1134" s="16"/>
    </row>
    <row r="1135" spans="1:86">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Z1135" s="18"/>
      <c r="AA1135" s="18"/>
      <c r="AB1135" s="18"/>
      <c r="AC1135" s="18"/>
      <c r="AD1135" s="18"/>
      <c r="AE1135" s="18"/>
      <c r="AF1135" s="18"/>
      <c r="AG1135" s="18"/>
      <c r="AH1135" s="18"/>
      <c r="AI1135" s="18"/>
      <c r="AJ1135" s="18"/>
      <c r="AK1135" s="18"/>
      <c r="AL1135" s="18"/>
      <c r="AM1135" s="16"/>
      <c r="AN1135" s="16"/>
      <c r="AO1135" s="16"/>
      <c r="AP1135" s="16"/>
      <c r="AQ1135" s="16"/>
      <c r="AR1135" s="16"/>
      <c r="AS1135" s="16"/>
      <c r="AT1135" s="16"/>
      <c r="AU1135" s="16"/>
      <c r="AV1135" s="16"/>
      <c r="AW1135" s="16"/>
      <c r="AX1135" s="16"/>
      <c r="AY1135" s="16"/>
      <c r="AZ1135" s="16"/>
      <c r="BA1135" s="16"/>
      <c r="BB1135" s="16"/>
      <c r="BC1135" s="16"/>
      <c r="BD1135" s="16"/>
      <c r="BE1135" s="16"/>
      <c r="BF1135" s="16"/>
      <c r="BG1135" s="16"/>
      <c r="BH1135" s="16"/>
      <c r="BI1135" s="16"/>
      <c r="BJ1135" s="16"/>
      <c r="BK1135" s="16"/>
      <c r="BL1135" s="16"/>
      <c r="BM1135" s="16"/>
      <c r="BN1135" s="16"/>
      <c r="BO1135" s="16"/>
      <c r="BP1135" s="16"/>
      <c r="BQ1135" s="16"/>
      <c r="BR1135" s="16"/>
      <c r="BS1135" s="16"/>
      <c r="BT1135" s="16"/>
      <c r="BU1135" s="16"/>
      <c r="BV1135" s="16"/>
      <c r="BW1135" s="16"/>
      <c r="BX1135" s="16"/>
      <c r="BY1135" s="16"/>
      <c r="BZ1135" s="16"/>
      <c r="CA1135" s="16"/>
      <c r="CB1135" s="16"/>
      <c r="CC1135" s="16"/>
      <c r="CD1135" s="16"/>
      <c r="CE1135" s="16"/>
      <c r="CF1135" s="16"/>
      <c r="CG1135" s="16"/>
      <c r="CH1135" s="16"/>
    </row>
    <row r="1136" spans="1:86">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Z1136" s="18"/>
      <c r="AA1136" s="18"/>
      <c r="AB1136" s="18"/>
      <c r="AC1136" s="18"/>
      <c r="AD1136" s="18"/>
      <c r="AE1136" s="18"/>
      <c r="AF1136" s="18"/>
      <c r="AG1136" s="18"/>
      <c r="AH1136" s="18"/>
      <c r="AI1136" s="18"/>
      <c r="AJ1136" s="18"/>
      <c r="AK1136" s="18"/>
      <c r="AL1136" s="18"/>
      <c r="AM1136" s="16"/>
      <c r="AN1136" s="16"/>
      <c r="AO1136" s="16"/>
      <c r="AP1136" s="16"/>
      <c r="AQ1136" s="16"/>
      <c r="AR1136" s="16"/>
      <c r="AS1136" s="16"/>
      <c r="AT1136" s="16"/>
      <c r="AU1136" s="16"/>
      <c r="AV1136" s="16"/>
      <c r="AW1136" s="16"/>
      <c r="AX1136" s="16"/>
      <c r="AY1136" s="16"/>
      <c r="AZ1136" s="16"/>
      <c r="BA1136" s="16"/>
      <c r="BB1136" s="16"/>
      <c r="BC1136" s="16"/>
      <c r="BD1136" s="16"/>
      <c r="BE1136" s="16"/>
      <c r="BF1136" s="16"/>
      <c r="BG1136" s="16"/>
      <c r="BH1136" s="16"/>
      <c r="BI1136" s="16"/>
      <c r="BJ1136" s="16"/>
      <c r="BK1136" s="16"/>
      <c r="BL1136" s="16"/>
      <c r="BM1136" s="16"/>
      <c r="BN1136" s="16"/>
      <c r="BO1136" s="16"/>
      <c r="BP1136" s="16"/>
      <c r="BQ1136" s="16"/>
      <c r="BR1136" s="16"/>
      <c r="BS1136" s="16"/>
      <c r="BT1136" s="16"/>
      <c r="BU1136" s="16"/>
      <c r="BV1136" s="16"/>
      <c r="BW1136" s="16"/>
      <c r="BX1136" s="16"/>
      <c r="BY1136" s="16"/>
      <c r="BZ1136" s="16"/>
      <c r="CA1136" s="16"/>
      <c r="CB1136" s="16"/>
      <c r="CC1136" s="16"/>
      <c r="CD1136" s="16"/>
      <c r="CE1136" s="16"/>
      <c r="CF1136" s="16"/>
      <c r="CG1136" s="16"/>
      <c r="CH1136" s="16"/>
    </row>
    <row r="1137" spans="1:86">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Z1137" s="18"/>
      <c r="AA1137" s="18"/>
      <c r="AB1137" s="18"/>
      <c r="AC1137" s="18"/>
      <c r="AD1137" s="18"/>
      <c r="AE1137" s="18"/>
      <c r="AF1137" s="18"/>
      <c r="AG1137" s="18"/>
      <c r="AH1137" s="18"/>
      <c r="AI1137" s="18"/>
      <c r="AJ1137" s="18"/>
      <c r="AK1137" s="18"/>
      <c r="AL1137" s="18"/>
      <c r="AM1137" s="16"/>
      <c r="AN1137" s="16"/>
      <c r="AO1137" s="16"/>
      <c r="AP1137" s="16"/>
      <c r="AQ1137" s="16"/>
      <c r="AR1137" s="16"/>
      <c r="AS1137" s="16"/>
      <c r="AT1137" s="16"/>
      <c r="AU1137" s="16"/>
      <c r="AV1137" s="16"/>
      <c r="AW1137" s="16"/>
      <c r="AX1137" s="16"/>
      <c r="AY1137" s="16"/>
      <c r="AZ1137" s="16"/>
      <c r="BA1137" s="16"/>
      <c r="BB1137" s="16"/>
      <c r="BC1137" s="16"/>
      <c r="BD1137" s="16"/>
      <c r="BE1137" s="16"/>
      <c r="BF1137" s="16"/>
      <c r="BG1137" s="16"/>
      <c r="BH1137" s="16"/>
      <c r="BI1137" s="16"/>
      <c r="BJ1137" s="16"/>
      <c r="BK1137" s="16"/>
      <c r="BL1137" s="16"/>
      <c r="BM1137" s="16"/>
      <c r="BN1137" s="16"/>
      <c r="BO1137" s="16"/>
      <c r="BP1137" s="16"/>
      <c r="BQ1137" s="16"/>
      <c r="BR1137" s="16"/>
      <c r="BS1137" s="16"/>
      <c r="BT1137" s="16"/>
      <c r="BU1137" s="16"/>
      <c r="BV1137" s="16"/>
      <c r="BW1137" s="16"/>
      <c r="BX1137" s="16"/>
      <c r="BY1137" s="16"/>
      <c r="BZ1137" s="16"/>
      <c r="CA1137" s="16"/>
      <c r="CB1137" s="16"/>
      <c r="CC1137" s="16"/>
      <c r="CD1137" s="16"/>
      <c r="CE1137" s="16"/>
      <c r="CF1137" s="16"/>
      <c r="CG1137" s="16"/>
      <c r="CH1137" s="16"/>
    </row>
    <row r="1138" spans="1:86">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Z1138" s="18"/>
      <c r="AA1138" s="18"/>
      <c r="AB1138" s="18"/>
      <c r="AC1138" s="18"/>
      <c r="AD1138" s="18"/>
      <c r="AE1138" s="18"/>
      <c r="AF1138" s="18"/>
      <c r="AG1138" s="18"/>
      <c r="AH1138" s="18"/>
      <c r="AI1138" s="18"/>
      <c r="AJ1138" s="18"/>
      <c r="AK1138" s="18"/>
      <c r="AL1138" s="18"/>
      <c r="AM1138" s="16"/>
      <c r="AN1138" s="16"/>
      <c r="AO1138" s="16"/>
      <c r="AP1138" s="16"/>
      <c r="AQ1138" s="16"/>
      <c r="AR1138" s="16"/>
      <c r="AS1138" s="16"/>
      <c r="AT1138" s="16"/>
      <c r="AU1138" s="16"/>
      <c r="AV1138" s="16"/>
      <c r="AW1138" s="16"/>
      <c r="AX1138" s="16"/>
      <c r="AY1138" s="16"/>
      <c r="AZ1138" s="16"/>
      <c r="BA1138" s="16"/>
      <c r="BB1138" s="16"/>
      <c r="BC1138" s="16"/>
      <c r="BD1138" s="16"/>
      <c r="BE1138" s="16"/>
      <c r="BF1138" s="16"/>
      <c r="BG1138" s="16"/>
      <c r="BH1138" s="16"/>
      <c r="BI1138" s="16"/>
      <c r="BJ1138" s="16"/>
      <c r="BK1138" s="16"/>
      <c r="BL1138" s="16"/>
      <c r="BM1138" s="16"/>
      <c r="BN1138" s="16"/>
      <c r="BO1138" s="16"/>
      <c r="BP1138" s="16"/>
      <c r="BQ1138" s="16"/>
      <c r="BR1138" s="16"/>
      <c r="BS1138" s="16"/>
      <c r="BT1138" s="16"/>
      <c r="BU1138" s="16"/>
      <c r="BV1138" s="16"/>
      <c r="BW1138" s="16"/>
      <c r="BX1138" s="16"/>
      <c r="BY1138" s="16"/>
      <c r="BZ1138" s="16"/>
      <c r="CA1138" s="16"/>
      <c r="CB1138" s="16"/>
      <c r="CC1138" s="16"/>
      <c r="CD1138" s="16"/>
      <c r="CE1138" s="16"/>
      <c r="CF1138" s="16"/>
      <c r="CG1138" s="16"/>
      <c r="CH1138" s="16"/>
    </row>
    <row r="1139" spans="1:86">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Z1139" s="18"/>
      <c r="AA1139" s="18"/>
      <c r="AB1139" s="18"/>
      <c r="AC1139" s="18"/>
      <c r="AD1139" s="18"/>
      <c r="AE1139" s="18"/>
      <c r="AF1139" s="18"/>
      <c r="AG1139" s="18"/>
      <c r="AH1139" s="18"/>
      <c r="AI1139" s="18"/>
      <c r="AJ1139" s="18"/>
      <c r="AK1139" s="18"/>
      <c r="AL1139" s="18"/>
      <c r="AM1139" s="16"/>
      <c r="AN1139" s="16"/>
      <c r="AO1139" s="16"/>
      <c r="AP1139" s="16"/>
      <c r="AQ1139" s="16"/>
      <c r="AR1139" s="16"/>
      <c r="AS1139" s="16"/>
      <c r="AT1139" s="16"/>
      <c r="AU1139" s="16"/>
      <c r="AV1139" s="16"/>
      <c r="AW1139" s="16"/>
      <c r="AX1139" s="16"/>
      <c r="AY1139" s="16"/>
      <c r="AZ1139" s="16"/>
      <c r="BA1139" s="16"/>
      <c r="BB1139" s="16"/>
      <c r="BC1139" s="16"/>
      <c r="BD1139" s="16"/>
      <c r="BE1139" s="16"/>
      <c r="BF1139" s="16"/>
      <c r="BG1139" s="16"/>
      <c r="BH1139" s="16"/>
      <c r="BI1139" s="16"/>
      <c r="BJ1139" s="16"/>
      <c r="BK1139" s="16"/>
      <c r="BL1139" s="16"/>
      <c r="BM1139" s="16"/>
      <c r="BN1139" s="16"/>
      <c r="BO1139" s="16"/>
      <c r="BP1139" s="16"/>
      <c r="BQ1139" s="16"/>
      <c r="BR1139" s="16"/>
      <c r="BS1139" s="16"/>
      <c r="BT1139" s="16"/>
      <c r="BU1139" s="16"/>
      <c r="BV1139" s="16"/>
      <c r="BW1139" s="16"/>
      <c r="BX1139" s="16"/>
      <c r="BY1139" s="16"/>
      <c r="BZ1139" s="16"/>
      <c r="CA1139" s="16"/>
      <c r="CB1139" s="16"/>
      <c r="CC1139" s="16"/>
      <c r="CD1139" s="16"/>
      <c r="CE1139" s="16"/>
      <c r="CF1139" s="16"/>
      <c r="CG1139" s="16"/>
      <c r="CH1139" s="16"/>
    </row>
    <row r="1140" spans="1:86">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Z1140" s="18"/>
      <c r="AA1140" s="18"/>
      <c r="AB1140" s="18"/>
      <c r="AC1140" s="18"/>
      <c r="AD1140" s="18"/>
      <c r="AE1140" s="18"/>
      <c r="AF1140" s="18"/>
      <c r="AG1140" s="18"/>
      <c r="AH1140" s="18"/>
      <c r="AI1140" s="18"/>
      <c r="AJ1140" s="18"/>
      <c r="AK1140" s="18"/>
      <c r="AL1140" s="18"/>
      <c r="AM1140" s="16"/>
      <c r="AN1140" s="16"/>
      <c r="AO1140" s="16"/>
      <c r="AP1140" s="16"/>
      <c r="AQ1140" s="16"/>
      <c r="AR1140" s="16"/>
      <c r="AS1140" s="16"/>
      <c r="AT1140" s="16"/>
      <c r="AU1140" s="16"/>
      <c r="AV1140" s="16"/>
      <c r="AW1140" s="16"/>
      <c r="AX1140" s="16"/>
      <c r="AY1140" s="16"/>
      <c r="AZ1140" s="16"/>
      <c r="BA1140" s="16"/>
      <c r="BB1140" s="16"/>
      <c r="BC1140" s="16"/>
      <c r="BD1140" s="16"/>
      <c r="BE1140" s="16"/>
      <c r="BF1140" s="16"/>
      <c r="BG1140" s="16"/>
      <c r="BH1140" s="16"/>
      <c r="BI1140" s="16"/>
      <c r="BJ1140" s="16"/>
      <c r="BK1140" s="16"/>
      <c r="BL1140" s="16"/>
      <c r="BM1140" s="16"/>
      <c r="BN1140" s="16"/>
      <c r="BO1140" s="16"/>
      <c r="BP1140" s="16"/>
      <c r="BQ1140" s="16"/>
      <c r="BR1140" s="16"/>
      <c r="BS1140" s="16"/>
      <c r="BT1140" s="16"/>
      <c r="BU1140" s="16"/>
      <c r="BV1140" s="16"/>
      <c r="BW1140" s="16"/>
      <c r="BX1140" s="16"/>
      <c r="BY1140" s="16"/>
      <c r="BZ1140" s="16"/>
      <c r="CA1140" s="16"/>
      <c r="CB1140" s="16"/>
      <c r="CC1140" s="16"/>
      <c r="CD1140" s="16"/>
      <c r="CE1140" s="16"/>
      <c r="CF1140" s="16"/>
      <c r="CG1140" s="16"/>
      <c r="CH1140" s="16"/>
    </row>
    <row r="1141" spans="1:86">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Z1141" s="18"/>
      <c r="AA1141" s="18"/>
      <c r="AB1141" s="18"/>
      <c r="AC1141" s="18"/>
      <c r="AD1141" s="18"/>
      <c r="AE1141" s="18"/>
      <c r="AF1141" s="18"/>
      <c r="AG1141" s="18"/>
      <c r="AH1141" s="18"/>
      <c r="AI1141" s="18"/>
      <c r="AJ1141" s="18"/>
      <c r="AK1141" s="18"/>
      <c r="AL1141" s="18"/>
      <c r="AM1141" s="16"/>
      <c r="AN1141" s="16"/>
      <c r="AO1141" s="16"/>
      <c r="AP1141" s="16"/>
      <c r="AQ1141" s="16"/>
      <c r="AR1141" s="16"/>
      <c r="AS1141" s="16"/>
      <c r="AT1141" s="16"/>
      <c r="AU1141" s="16"/>
      <c r="AV1141" s="16"/>
      <c r="AW1141" s="16"/>
      <c r="AX1141" s="16"/>
      <c r="AY1141" s="16"/>
      <c r="AZ1141" s="16"/>
      <c r="BA1141" s="16"/>
      <c r="BB1141" s="16"/>
      <c r="BC1141" s="16"/>
      <c r="BD1141" s="16"/>
      <c r="BE1141" s="16"/>
      <c r="BF1141" s="16"/>
      <c r="BG1141" s="16"/>
      <c r="BH1141" s="16"/>
      <c r="BI1141" s="16"/>
      <c r="BJ1141" s="16"/>
      <c r="BK1141" s="16"/>
      <c r="BL1141" s="16"/>
      <c r="BM1141" s="16"/>
      <c r="BN1141" s="16"/>
      <c r="BO1141" s="16"/>
      <c r="BP1141" s="16"/>
      <c r="BQ1141" s="16"/>
      <c r="BR1141" s="16"/>
      <c r="BS1141" s="16"/>
      <c r="BT1141" s="16"/>
      <c r="BU1141" s="16"/>
      <c r="BV1141" s="16"/>
      <c r="BW1141" s="16"/>
      <c r="BX1141" s="16"/>
      <c r="BY1141" s="16"/>
      <c r="BZ1141" s="16"/>
      <c r="CA1141" s="16"/>
      <c r="CB1141" s="16"/>
      <c r="CC1141" s="16"/>
      <c r="CD1141" s="16"/>
      <c r="CE1141" s="16"/>
      <c r="CF1141" s="16"/>
      <c r="CG1141" s="16"/>
      <c r="CH1141" s="16"/>
    </row>
    <row r="1142" spans="1:86">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Z1142" s="18"/>
      <c r="AA1142" s="18"/>
      <c r="AB1142" s="18"/>
      <c r="AC1142" s="18"/>
      <c r="AD1142" s="18"/>
      <c r="AE1142" s="18"/>
      <c r="AF1142" s="18"/>
      <c r="AG1142" s="18"/>
      <c r="AH1142" s="18"/>
      <c r="AI1142" s="18"/>
      <c r="AJ1142" s="18"/>
      <c r="AK1142" s="18"/>
      <c r="AL1142" s="18"/>
      <c r="AM1142" s="16"/>
      <c r="AN1142" s="16"/>
      <c r="AO1142" s="16"/>
      <c r="AP1142" s="16"/>
      <c r="AQ1142" s="16"/>
      <c r="AR1142" s="16"/>
      <c r="AS1142" s="16"/>
      <c r="AT1142" s="16"/>
      <c r="AU1142" s="16"/>
      <c r="AV1142" s="16"/>
      <c r="AW1142" s="16"/>
      <c r="AX1142" s="16"/>
      <c r="AY1142" s="16"/>
      <c r="AZ1142" s="16"/>
      <c r="BA1142" s="16"/>
      <c r="BB1142" s="16"/>
      <c r="BC1142" s="16"/>
      <c r="BD1142" s="16"/>
      <c r="BE1142" s="16"/>
      <c r="BF1142" s="16"/>
      <c r="BG1142" s="16"/>
      <c r="BH1142" s="16"/>
      <c r="BI1142" s="16"/>
      <c r="BJ1142" s="16"/>
      <c r="BK1142" s="16"/>
      <c r="BL1142" s="16"/>
      <c r="BM1142" s="16"/>
      <c r="BN1142" s="16"/>
      <c r="BO1142" s="16"/>
      <c r="BP1142" s="16"/>
      <c r="BQ1142" s="16"/>
      <c r="BR1142" s="16"/>
      <c r="BS1142" s="16"/>
      <c r="BT1142" s="16"/>
      <c r="BU1142" s="16"/>
      <c r="BV1142" s="16"/>
      <c r="BW1142" s="16"/>
      <c r="BX1142" s="16"/>
      <c r="BY1142" s="16"/>
      <c r="BZ1142" s="16"/>
      <c r="CA1142" s="16"/>
      <c r="CB1142" s="16"/>
      <c r="CC1142" s="16"/>
      <c r="CD1142" s="16"/>
      <c r="CE1142" s="16"/>
      <c r="CF1142" s="16"/>
      <c r="CG1142" s="16"/>
      <c r="CH1142" s="16"/>
    </row>
    <row r="1143" spans="1:86">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Z1143" s="18"/>
      <c r="AA1143" s="18"/>
      <c r="AB1143" s="18"/>
      <c r="AC1143" s="18"/>
      <c r="AD1143" s="18"/>
      <c r="AE1143" s="18"/>
      <c r="AF1143" s="18"/>
      <c r="AG1143" s="18"/>
      <c r="AH1143" s="18"/>
      <c r="AI1143" s="18"/>
      <c r="AJ1143" s="18"/>
      <c r="AK1143" s="18"/>
      <c r="AL1143" s="18"/>
      <c r="AM1143" s="16"/>
      <c r="AN1143" s="16"/>
      <c r="AO1143" s="16"/>
      <c r="AP1143" s="16"/>
      <c r="AQ1143" s="16"/>
      <c r="AR1143" s="16"/>
      <c r="AS1143" s="16"/>
      <c r="AT1143" s="16"/>
      <c r="AU1143" s="16"/>
      <c r="AV1143" s="16"/>
      <c r="AW1143" s="16"/>
      <c r="AX1143" s="16"/>
      <c r="AY1143" s="16"/>
      <c r="AZ1143" s="16"/>
      <c r="BA1143" s="16"/>
      <c r="BB1143" s="16"/>
      <c r="BC1143" s="16"/>
      <c r="BD1143" s="16"/>
      <c r="BE1143" s="16"/>
      <c r="BF1143" s="16"/>
      <c r="BG1143" s="16"/>
      <c r="BH1143" s="16"/>
      <c r="BI1143" s="16"/>
      <c r="BJ1143" s="16"/>
      <c r="BK1143" s="16"/>
      <c r="BL1143" s="16"/>
      <c r="BM1143" s="16"/>
      <c r="BN1143" s="16"/>
      <c r="BO1143" s="16"/>
      <c r="BP1143" s="16"/>
      <c r="BQ1143" s="16"/>
      <c r="BR1143" s="16"/>
      <c r="BS1143" s="16"/>
      <c r="BT1143" s="16"/>
      <c r="BU1143" s="16"/>
      <c r="BV1143" s="16"/>
      <c r="BW1143" s="16"/>
      <c r="BX1143" s="16"/>
      <c r="BY1143" s="16"/>
      <c r="BZ1143" s="16"/>
      <c r="CA1143" s="16"/>
      <c r="CB1143" s="16"/>
      <c r="CC1143" s="16"/>
      <c r="CD1143" s="16"/>
      <c r="CE1143" s="16"/>
      <c r="CF1143" s="16"/>
      <c r="CG1143" s="16"/>
      <c r="CH1143" s="16"/>
    </row>
    <row r="1144" spans="1:86">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Z1144" s="18"/>
      <c r="AA1144" s="18"/>
      <c r="AB1144" s="18"/>
      <c r="AC1144" s="18"/>
      <c r="AD1144" s="18"/>
      <c r="AE1144" s="18"/>
      <c r="AF1144" s="18"/>
      <c r="AG1144" s="18"/>
      <c r="AH1144" s="18"/>
      <c r="AI1144" s="18"/>
      <c r="AJ1144" s="18"/>
      <c r="AK1144" s="18"/>
      <c r="AL1144" s="18"/>
      <c r="AM1144" s="16"/>
      <c r="AN1144" s="16"/>
      <c r="AO1144" s="16"/>
      <c r="AP1144" s="16"/>
      <c r="AQ1144" s="16"/>
      <c r="AR1144" s="16"/>
      <c r="AS1144" s="16"/>
      <c r="AT1144" s="16"/>
      <c r="AU1144" s="16"/>
      <c r="AV1144" s="16"/>
      <c r="AW1144" s="16"/>
      <c r="AX1144" s="16"/>
      <c r="AY1144" s="16"/>
      <c r="AZ1144" s="16"/>
      <c r="BA1144" s="16"/>
      <c r="BB1144" s="16"/>
      <c r="BC1144" s="16"/>
      <c r="BD1144" s="16"/>
      <c r="BE1144" s="16"/>
      <c r="BF1144" s="16"/>
      <c r="BG1144" s="16"/>
      <c r="BH1144" s="16"/>
      <c r="BI1144" s="16"/>
      <c r="BJ1144" s="16"/>
      <c r="BK1144" s="16"/>
      <c r="BL1144" s="16"/>
      <c r="BM1144" s="16"/>
      <c r="BN1144" s="16"/>
      <c r="BO1144" s="16"/>
      <c r="BP1144" s="16"/>
      <c r="BQ1144" s="16"/>
      <c r="BR1144" s="16"/>
      <c r="BS1144" s="16"/>
      <c r="BT1144" s="16"/>
      <c r="BU1144" s="16"/>
      <c r="BV1144" s="16"/>
      <c r="BW1144" s="16"/>
      <c r="BX1144" s="16"/>
      <c r="BY1144" s="16"/>
      <c r="BZ1144" s="16"/>
      <c r="CA1144" s="16"/>
      <c r="CB1144" s="16"/>
      <c r="CC1144" s="16"/>
      <c r="CD1144" s="16"/>
      <c r="CE1144" s="16"/>
      <c r="CF1144" s="16"/>
      <c r="CG1144" s="16"/>
      <c r="CH1144" s="16"/>
    </row>
    <row r="1145" spans="1:86">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Z1145" s="18"/>
      <c r="AA1145" s="18"/>
      <c r="AB1145" s="18"/>
      <c r="AC1145" s="18"/>
      <c r="AD1145" s="18"/>
      <c r="AE1145" s="18"/>
      <c r="AF1145" s="18"/>
      <c r="AG1145" s="18"/>
      <c r="AH1145" s="18"/>
      <c r="AI1145" s="18"/>
      <c r="AJ1145" s="18"/>
      <c r="AK1145" s="18"/>
      <c r="AL1145" s="18"/>
      <c r="AM1145" s="16"/>
      <c r="AN1145" s="16"/>
      <c r="AO1145" s="16"/>
      <c r="AP1145" s="16"/>
      <c r="AQ1145" s="16"/>
      <c r="AR1145" s="16"/>
      <c r="AS1145" s="16"/>
      <c r="AT1145" s="16"/>
      <c r="AU1145" s="16"/>
      <c r="AV1145" s="16"/>
      <c r="AW1145" s="16"/>
      <c r="AX1145" s="16"/>
      <c r="AY1145" s="16"/>
      <c r="AZ1145" s="16"/>
      <c r="BA1145" s="16"/>
      <c r="BB1145" s="16"/>
      <c r="BC1145" s="16"/>
      <c r="BD1145" s="16"/>
      <c r="BE1145" s="16"/>
      <c r="BF1145" s="16"/>
      <c r="BG1145" s="16"/>
      <c r="BH1145" s="16"/>
      <c r="BI1145" s="16"/>
      <c r="BJ1145" s="16"/>
      <c r="BK1145" s="16"/>
      <c r="BL1145" s="16"/>
      <c r="BM1145" s="16"/>
      <c r="BN1145" s="16"/>
      <c r="BO1145" s="16"/>
      <c r="BP1145" s="16"/>
      <c r="BQ1145" s="16"/>
      <c r="BR1145" s="16"/>
      <c r="BS1145" s="16"/>
      <c r="BT1145" s="16"/>
      <c r="BU1145" s="16"/>
      <c r="BV1145" s="16"/>
      <c r="BW1145" s="16"/>
      <c r="BX1145" s="16"/>
      <c r="BY1145" s="16"/>
      <c r="BZ1145" s="16"/>
      <c r="CA1145" s="16"/>
      <c r="CB1145" s="16"/>
      <c r="CC1145" s="16"/>
      <c r="CD1145" s="16"/>
      <c r="CE1145" s="16"/>
      <c r="CF1145" s="16"/>
      <c r="CG1145" s="16"/>
      <c r="CH1145" s="16"/>
    </row>
    <row r="1146" spans="1:86">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Z1146" s="18"/>
      <c r="AA1146" s="18"/>
      <c r="AB1146" s="18"/>
      <c r="AC1146" s="18"/>
      <c r="AD1146" s="18"/>
      <c r="AE1146" s="18"/>
      <c r="AF1146" s="18"/>
      <c r="AG1146" s="18"/>
      <c r="AH1146" s="18"/>
      <c r="AI1146" s="18"/>
      <c r="AJ1146" s="18"/>
      <c r="AK1146" s="18"/>
      <c r="AL1146" s="18"/>
      <c r="AM1146" s="16"/>
      <c r="AN1146" s="16"/>
      <c r="AO1146" s="16"/>
      <c r="AP1146" s="16"/>
      <c r="AQ1146" s="16"/>
      <c r="AR1146" s="16"/>
      <c r="AS1146" s="16"/>
      <c r="AT1146" s="16"/>
      <c r="AU1146" s="16"/>
      <c r="AV1146" s="16"/>
      <c r="AW1146" s="16"/>
      <c r="AX1146" s="16"/>
      <c r="AY1146" s="16"/>
      <c r="AZ1146" s="16"/>
      <c r="BA1146" s="16"/>
      <c r="BB1146" s="16"/>
      <c r="BC1146" s="16"/>
      <c r="BD1146" s="16"/>
      <c r="BE1146" s="16"/>
      <c r="BF1146" s="16"/>
      <c r="BG1146" s="16"/>
      <c r="BH1146" s="16"/>
      <c r="BI1146" s="16"/>
      <c r="BJ1146" s="16"/>
      <c r="BK1146" s="16"/>
      <c r="BL1146" s="16"/>
      <c r="BM1146" s="16"/>
      <c r="BN1146" s="16"/>
      <c r="BO1146" s="16"/>
      <c r="BP1146" s="16"/>
      <c r="BQ1146" s="16"/>
      <c r="BR1146" s="16"/>
      <c r="BS1146" s="16"/>
      <c r="BT1146" s="16"/>
      <c r="BU1146" s="16"/>
      <c r="BV1146" s="16"/>
      <c r="BW1146" s="16"/>
      <c r="BX1146" s="16"/>
      <c r="BY1146" s="16"/>
      <c r="BZ1146" s="16"/>
      <c r="CA1146" s="16"/>
      <c r="CB1146" s="16"/>
      <c r="CC1146" s="16"/>
      <c r="CD1146" s="16"/>
      <c r="CE1146" s="16"/>
      <c r="CF1146" s="16"/>
      <c r="CG1146" s="16"/>
      <c r="CH1146" s="16"/>
    </row>
    <row r="1147" spans="1:86">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Z1147" s="18"/>
      <c r="AA1147" s="18"/>
      <c r="AB1147" s="18"/>
      <c r="AC1147" s="18"/>
      <c r="AD1147" s="18"/>
      <c r="AE1147" s="18"/>
      <c r="AF1147" s="18"/>
      <c r="AG1147" s="18"/>
      <c r="AH1147" s="18"/>
      <c r="AI1147" s="18"/>
      <c r="AJ1147" s="18"/>
      <c r="AK1147" s="18"/>
      <c r="AL1147" s="18"/>
      <c r="AM1147" s="16"/>
      <c r="AN1147" s="16"/>
      <c r="AO1147" s="16"/>
      <c r="AP1147" s="16"/>
      <c r="AQ1147" s="16"/>
      <c r="AR1147" s="16"/>
      <c r="AS1147" s="16"/>
      <c r="AT1147" s="16"/>
      <c r="AU1147" s="16"/>
      <c r="AV1147" s="16"/>
      <c r="AW1147" s="16"/>
      <c r="AX1147" s="16"/>
      <c r="AY1147" s="16"/>
      <c r="AZ1147" s="16"/>
      <c r="BA1147" s="16"/>
      <c r="BB1147" s="16"/>
      <c r="BC1147" s="16"/>
      <c r="BD1147" s="16"/>
      <c r="BE1147" s="16"/>
      <c r="BF1147" s="16"/>
      <c r="BG1147" s="16"/>
      <c r="BH1147" s="16"/>
      <c r="BI1147" s="16"/>
      <c r="BJ1147" s="16"/>
      <c r="BK1147" s="16"/>
      <c r="BL1147" s="16"/>
      <c r="BM1147" s="16"/>
      <c r="BN1147" s="16"/>
      <c r="BO1147" s="16"/>
      <c r="BP1147" s="16"/>
      <c r="BQ1147" s="16"/>
      <c r="BR1147" s="16"/>
      <c r="BS1147" s="16"/>
      <c r="BT1147" s="16"/>
      <c r="BU1147" s="16"/>
      <c r="BV1147" s="16"/>
      <c r="BW1147" s="16"/>
      <c r="BX1147" s="16"/>
      <c r="BY1147" s="16"/>
      <c r="BZ1147" s="16"/>
      <c r="CA1147" s="16"/>
      <c r="CB1147" s="16"/>
      <c r="CC1147" s="16"/>
      <c r="CD1147" s="16"/>
      <c r="CE1147" s="16"/>
      <c r="CF1147" s="16"/>
      <c r="CG1147" s="16"/>
      <c r="CH1147" s="16"/>
    </row>
    <row r="1148" spans="1:86">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Z1148" s="18"/>
      <c r="AA1148" s="18"/>
      <c r="AB1148" s="18"/>
      <c r="AC1148" s="18"/>
      <c r="AD1148" s="18"/>
      <c r="AE1148" s="18"/>
      <c r="AF1148" s="18"/>
      <c r="AG1148" s="18"/>
      <c r="AH1148" s="18"/>
      <c r="AI1148" s="18"/>
      <c r="AJ1148" s="18"/>
      <c r="AK1148" s="18"/>
      <c r="AL1148" s="18"/>
      <c r="AM1148" s="16"/>
      <c r="AN1148" s="16"/>
      <c r="AO1148" s="16"/>
      <c r="AP1148" s="16"/>
      <c r="AQ1148" s="16"/>
      <c r="AR1148" s="16"/>
      <c r="AS1148" s="16"/>
      <c r="AT1148" s="16"/>
      <c r="AU1148" s="16"/>
      <c r="AV1148" s="16"/>
      <c r="AW1148" s="16"/>
      <c r="AX1148" s="16"/>
      <c r="AY1148" s="16"/>
      <c r="AZ1148" s="16"/>
      <c r="BA1148" s="16"/>
      <c r="BB1148" s="16"/>
      <c r="BC1148" s="16"/>
      <c r="BD1148" s="16"/>
      <c r="BE1148" s="16"/>
      <c r="BF1148" s="16"/>
      <c r="BG1148" s="16"/>
      <c r="BH1148" s="16"/>
      <c r="BI1148" s="16"/>
      <c r="BJ1148" s="16"/>
      <c r="BK1148" s="16"/>
      <c r="BL1148" s="16"/>
      <c r="BM1148" s="16"/>
      <c r="BN1148" s="16"/>
      <c r="BO1148" s="16"/>
      <c r="BP1148" s="16"/>
      <c r="BQ1148" s="16"/>
      <c r="BR1148" s="16"/>
      <c r="BS1148" s="16"/>
      <c r="BT1148" s="16"/>
      <c r="BU1148" s="16"/>
      <c r="BV1148" s="16"/>
      <c r="BW1148" s="16"/>
      <c r="BX1148" s="16"/>
      <c r="BY1148" s="16"/>
      <c r="BZ1148" s="16"/>
      <c r="CA1148" s="16"/>
      <c r="CB1148" s="16"/>
      <c r="CC1148" s="16"/>
      <c r="CD1148" s="16"/>
      <c r="CE1148" s="16"/>
      <c r="CF1148" s="16"/>
      <c r="CG1148" s="16"/>
      <c r="CH1148" s="16"/>
    </row>
    <row r="1149" spans="1:86">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Z1149" s="18"/>
      <c r="AA1149" s="18"/>
      <c r="AB1149" s="18"/>
      <c r="AC1149" s="18"/>
      <c r="AD1149" s="18"/>
      <c r="AE1149" s="18"/>
      <c r="AF1149" s="18"/>
      <c r="AG1149" s="18"/>
      <c r="AH1149" s="18"/>
      <c r="AI1149" s="18"/>
      <c r="AJ1149" s="18"/>
      <c r="AK1149" s="18"/>
      <c r="AL1149" s="18"/>
      <c r="AM1149" s="16"/>
      <c r="AN1149" s="16"/>
      <c r="AO1149" s="16"/>
      <c r="AP1149" s="16"/>
      <c r="AQ1149" s="16"/>
      <c r="AR1149" s="16"/>
      <c r="AS1149" s="16"/>
      <c r="AT1149" s="16"/>
      <c r="AU1149" s="16"/>
      <c r="AV1149" s="16"/>
      <c r="AW1149" s="16"/>
      <c r="AX1149" s="16"/>
      <c r="AY1149" s="16"/>
      <c r="AZ1149" s="16"/>
      <c r="BA1149" s="16"/>
      <c r="BB1149" s="16"/>
      <c r="BC1149" s="16"/>
      <c r="BD1149" s="16"/>
      <c r="BE1149" s="16"/>
      <c r="BF1149" s="16"/>
      <c r="BG1149" s="16"/>
      <c r="BH1149" s="16"/>
      <c r="BI1149" s="16"/>
      <c r="BJ1149" s="16"/>
      <c r="BK1149" s="16"/>
      <c r="BL1149" s="16"/>
      <c r="BM1149" s="16"/>
      <c r="BN1149" s="16"/>
      <c r="BO1149" s="16"/>
      <c r="BP1149" s="16"/>
      <c r="BQ1149" s="16"/>
      <c r="BR1149" s="16"/>
      <c r="BS1149" s="16"/>
      <c r="BT1149" s="16"/>
      <c r="BU1149" s="16"/>
      <c r="BV1149" s="16"/>
      <c r="BW1149" s="16"/>
      <c r="BX1149" s="16"/>
      <c r="BY1149" s="16"/>
      <c r="BZ1149" s="16"/>
      <c r="CA1149" s="16"/>
      <c r="CB1149" s="16"/>
      <c r="CC1149" s="16"/>
      <c r="CD1149" s="16"/>
      <c r="CE1149" s="16"/>
      <c r="CF1149" s="16"/>
      <c r="CG1149" s="16"/>
      <c r="CH1149" s="16"/>
    </row>
    <row r="1150" spans="1:86">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Z1150" s="18"/>
      <c r="AA1150" s="18"/>
      <c r="AB1150" s="18"/>
      <c r="AC1150" s="18"/>
      <c r="AD1150" s="18"/>
      <c r="AE1150" s="18"/>
      <c r="AF1150" s="18"/>
      <c r="AG1150" s="18"/>
      <c r="AH1150" s="18"/>
      <c r="AI1150" s="18"/>
      <c r="AJ1150" s="18"/>
      <c r="AK1150" s="18"/>
      <c r="AL1150" s="18"/>
      <c r="AM1150" s="16"/>
      <c r="AN1150" s="16"/>
      <c r="AO1150" s="16"/>
      <c r="AP1150" s="16"/>
      <c r="AQ1150" s="16"/>
      <c r="AR1150" s="16"/>
      <c r="AS1150" s="16"/>
      <c r="AT1150" s="16"/>
      <c r="AU1150" s="16"/>
      <c r="AV1150" s="16"/>
      <c r="AW1150" s="16"/>
      <c r="AX1150" s="16"/>
      <c r="AY1150" s="16"/>
      <c r="AZ1150" s="16"/>
      <c r="BA1150" s="16"/>
      <c r="BB1150" s="16"/>
      <c r="BC1150" s="16"/>
      <c r="BD1150" s="16"/>
      <c r="BE1150" s="16"/>
      <c r="BF1150" s="16"/>
      <c r="BG1150" s="16"/>
      <c r="BH1150" s="16"/>
      <c r="BI1150" s="16"/>
      <c r="BJ1150" s="16"/>
      <c r="BK1150" s="16"/>
      <c r="BL1150" s="16"/>
      <c r="BM1150" s="16"/>
      <c r="BN1150" s="16"/>
      <c r="BO1150" s="16"/>
      <c r="BP1150" s="16"/>
      <c r="BQ1150" s="16"/>
      <c r="BR1150" s="16"/>
      <c r="BS1150" s="16"/>
      <c r="BT1150" s="16"/>
      <c r="BU1150" s="16"/>
      <c r="BV1150" s="16"/>
      <c r="BW1150" s="16"/>
      <c r="BX1150" s="16"/>
      <c r="BY1150" s="16"/>
      <c r="BZ1150" s="16"/>
      <c r="CA1150" s="16"/>
      <c r="CB1150" s="16"/>
      <c r="CC1150" s="16"/>
      <c r="CD1150" s="16"/>
      <c r="CE1150" s="16"/>
      <c r="CF1150" s="16"/>
      <c r="CG1150" s="16"/>
      <c r="CH1150" s="16"/>
    </row>
    <row r="1151" spans="1:86">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Z1151" s="18"/>
      <c r="AA1151" s="18"/>
      <c r="AB1151" s="18"/>
      <c r="AC1151" s="18"/>
      <c r="AD1151" s="18"/>
      <c r="AE1151" s="18"/>
      <c r="AF1151" s="18"/>
      <c r="AG1151" s="18"/>
      <c r="AH1151" s="18"/>
      <c r="AI1151" s="18"/>
      <c r="AJ1151" s="18"/>
      <c r="AK1151" s="18"/>
      <c r="AL1151" s="18"/>
      <c r="AM1151" s="16"/>
      <c r="AN1151" s="16"/>
      <c r="AO1151" s="16"/>
      <c r="AP1151" s="16"/>
      <c r="AQ1151" s="16"/>
      <c r="AR1151" s="16"/>
      <c r="AS1151" s="16"/>
      <c r="AT1151" s="16"/>
      <c r="AU1151" s="16"/>
      <c r="AV1151" s="16"/>
      <c r="AW1151" s="16"/>
      <c r="AX1151" s="16"/>
      <c r="AY1151" s="16"/>
      <c r="AZ1151" s="16"/>
      <c r="BA1151" s="16"/>
      <c r="BB1151" s="16"/>
      <c r="BC1151" s="16"/>
      <c r="BD1151" s="16"/>
      <c r="BE1151" s="16"/>
      <c r="BF1151" s="16"/>
      <c r="BG1151" s="16"/>
      <c r="BH1151" s="16"/>
      <c r="BI1151" s="16"/>
      <c r="BJ1151" s="16"/>
      <c r="BK1151" s="16"/>
      <c r="BL1151" s="16"/>
      <c r="BM1151" s="16"/>
      <c r="BN1151" s="16"/>
      <c r="BO1151" s="16"/>
      <c r="BP1151" s="16"/>
      <c r="BQ1151" s="16"/>
      <c r="BR1151" s="16"/>
      <c r="BS1151" s="16"/>
      <c r="BT1151" s="16"/>
      <c r="BU1151" s="16"/>
      <c r="BV1151" s="16"/>
      <c r="BW1151" s="16"/>
      <c r="BX1151" s="16"/>
      <c r="BY1151" s="16"/>
      <c r="BZ1151" s="16"/>
      <c r="CA1151" s="16"/>
      <c r="CB1151" s="16"/>
      <c r="CC1151" s="16"/>
      <c r="CD1151" s="16"/>
      <c r="CE1151" s="16"/>
      <c r="CF1151" s="16"/>
      <c r="CG1151" s="16"/>
      <c r="CH1151" s="16"/>
    </row>
    <row r="1152" spans="1:86">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Z1152" s="18"/>
      <c r="AA1152" s="18"/>
      <c r="AB1152" s="18"/>
      <c r="AC1152" s="18"/>
      <c r="AD1152" s="18"/>
      <c r="AE1152" s="18"/>
      <c r="AF1152" s="18"/>
      <c r="AG1152" s="18"/>
      <c r="AH1152" s="18"/>
      <c r="AI1152" s="18"/>
      <c r="AJ1152" s="18"/>
      <c r="AK1152" s="18"/>
      <c r="AL1152" s="18"/>
      <c r="AM1152" s="16"/>
      <c r="AN1152" s="16"/>
      <c r="AO1152" s="16"/>
      <c r="AP1152" s="16"/>
      <c r="AQ1152" s="16"/>
      <c r="AR1152" s="16"/>
      <c r="AS1152" s="16"/>
      <c r="AT1152" s="16"/>
      <c r="AU1152" s="16"/>
      <c r="AV1152" s="16"/>
      <c r="AW1152" s="16"/>
      <c r="AX1152" s="16"/>
      <c r="AY1152" s="16"/>
      <c r="AZ1152" s="16"/>
      <c r="BA1152" s="16"/>
      <c r="BB1152" s="16"/>
      <c r="BC1152" s="16"/>
      <c r="BD1152" s="16"/>
      <c r="BE1152" s="16"/>
      <c r="BF1152" s="16"/>
      <c r="BG1152" s="16"/>
      <c r="BH1152" s="16"/>
      <c r="BI1152" s="16"/>
      <c r="BJ1152" s="16"/>
      <c r="BK1152" s="16"/>
      <c r="BL1152" s="16"/>
      <c r="BM1152" s="16"/>
      <c r="BN1152" s="16"/>
      <c r="BO1152" s="16"/>
      <c r="BP1152" s="16"/>
      <c r="BQ1152" s="16"/>
      <c r="BR1152" s="16"/>
      <c r="BS1152" s="16"/>
      <c r="BT1152" s="16"/>
      <c r="BU1152" s="16"/>
      <c r="BV1152" s="16"/>
      <c r="BW1152" s="16"/>
      <c r="BX1152" s="16"/>
      <c r="BY1152" s="16"/>
      <c r="BZ1152" s="16"/>
      <c r="CA1152" s="16"/>
      <c r="CB1152" s="16"/>
      <c r="CC1152" s="16"/>
      <c r="CD1152" s="16"/>
      <c r="CE1152" s="16"/>
      <c r="CF1152" s="16"/>
      <c r="CG1152" s="16"/>
      <c r="CH1152" s="16"/>
    </row>
    <row r="1153" spans="1:86">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Z1153" s="18"/>
      <c r="AA1153" s="18"/>
      <c r="AB1153" s="18"/>
      <c r="AC1153" s="18"/>
      <c r="AD1153" s="18"/>
      <c r="AE1153" s="18"/>
      <c r="AF1153" s="18"/>
      <c r="AG1153" s="18"/>
      <c r="AH1153" s="18"/>
      <c r="AI1153" s="18"/>
      <c r="AJ1153" s="18"/>
      <c r="AK1153" s="18"/>
      <c r="AL1153" s="18"/>
      <c r="AM1153" s="16"/>
      <c r="AN1153" s="16"/>
      <c r="AO1153" s="16"/>
      <c r="AP1153" s="16"/>
      <c r="AQ1153" s="16"/>
      <c r="AR1153" s="16"/>
      <c r="AS1153" s="16"/>
      <c r="AT1153" s="16"/>
      <c r="AU1153" s="16"/>
      <c r="AV1153" s="16"/>
      <c r="AW1153" s="16"/>
      <c r="AX1153" s="16"/>
      <c r="AY1153" s="16"/>
      <c r="AZ1153" s="16"/>
      <c r="BA1153" s="16"/>
      <c r="BB1153" s="16"/>
      <c r="BC1153" s="16"/>
      <c r="BD1153" s="16"/>
      <c r="BE1153" s="16"/>
      <c r="BF1153" s="16"/>
      <c r="BG1153" s="16"/>
      <c r="BH1153" s="16"/>
      <c r="BI1153" s="16"/>
      <c r="BJ1153" s="16"/>
      <c r="BK1153" s="16"/>
      <c r="BL1153" s="16"/>
      <c r="BM1153" s="16"/>
      <c r="BN1153" s="16"/>
      <c r="BO1153" s="16"/>
      <c r="BP1153" s="16"/>
      <c r="BQ1153" s="16"/>
      <c r="BR1153" s="16"/>
      <c r="BS1153" s="16"/>
      <c r="BT1153" s="16"/>
      <c r="BU1153" s="16"/>
      <c r="BV1153" s="16"/>
      <c r="BW1153" s="16"/>
      <c r="BX1153" s="16"/>
      <c r="BY1153" s="16"/>
      <c r="BZ1153" s="16"/>
      <c r="CA1153" s="16"/>
      <c r="CB1153" s="16"/>
      <c r="CC1153" s="16"/>
      <c r="CD1153" s="16"/>
      <c r="CE1153" s="16"/>
      <c r="CF1153" s="16"/>
      <c r="CG1153" s="16"/>
      <c r="CH1153" s="16"/>
    </row>
    <row r="1154" spans="1:86">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Z1154" s="18"/>
      <c r="AA1154" s="18"/>
      <c r="AB1154" s="18"/>
      <c r="AC1154" s="18"/>
      <c r="AD1154" s="18"/>
      <c r="AE1154" s="18"/>
      <c r="AF1154" s="18"/>
      <c r="AG1154" s="18"/>
      <c r="AH1154" s="18"/>
      <c r="AI1154" s="18"/>
      <c r="AJ1154" s="18"/>
      <c r="AK1154" s="18"/>
      <c r="AL1154" s="18"/>
      <c r="AM1154" s="16"/>
      <c r="AN1154" s="16"/>
      <c r="AO1154" s="16"/>
      <c r="AP1154" s="16"/>
      <c r="AQ1154" s="16"/>
      <c r="AR1154" s="16"/>
      <c r="AS1154" s="16"/>
      <c r="AT1154" s="16"/>
      <c r="AU1154" s="16"/>
      <c r="AV1154" s="16"/>
      <c r="AW1154" s="16"/>
      <c r="AX1154" s="16"/>
      <c r="AY1154" s="16"/>
      <c r="AZ1154" s="16"/>
      <c r="BA1154" s="16"/>
      <c r="BB1154" s="16"/>
      <c r="BC1154" s="16"/>
      <c r="BD1154" s="16"/>
      <c r="BE1154" s="16"/>
      <c r="BF1154" s="16"/>
      <c r="BG1154" s="16"/>
      <c r="BH1154" s="16"/>
      <c r="BI1154" s="16"/>
      <c r="BJ1154" s="16"/>
      <c r="BK1154" s="16"/>
      <c r="BL1154" s="16"/>
      <c r="BM1154" s="16"/>
      <c r="BN1154" s="16"/>
      <c r="BO1154" s="16"/>
      <c r="BP1154" s="16"/>
      <c r="BQ1154" s="16"/>
      <c r="BR1154" s="16"/>
      <c r="BS1154" s="16"/>
      <c r="BT1154" s="16"/>
      <c r="BU1154" s="16"/>
      <c r="BV1154" s="16"/>
      <c r="BW1154" s="16"/>
      <c r="BX1154" s="16"/>
      <c r="BY1154" s="16"/>
      <c r="BZ1154" s="16"/>
      <c r="CA1154" s="16"/>
      <c r="CB1154" s="16"/>
      <c r="CC1154" s="16"/>
      <c r="CD1154" s="16"/>
      <c r="CE1154" s="16"/>
      <c r="CF1154" s="16"/>
      <c r="CG1154" s="16"/>
      <c r="CH1154" s="16"/>
    </row>
    <row r="1155" spans="1:86">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Z1155" s="18"/>
      <c r="AA1155" s="18"/>
      <c r="AB1155" s="18"/>
      <c r="AC1155" s="18"/>
      <c r="AD1155" s="18"/>
      <c r="AE1155" s="18"/>
      <c r="AF1155" s="18"/>
      <c r="AG1155" s="18"/>
      <c r="AH1155" s="18"/>
      <c r="AI1155" s="18"/>
      <c r="AJ1155" s="18"/>
      <c r="AK1155" s="18"/>
      <c r="AL1155" s="18"/>
      <c r="AM1155" s="16"/>
      <c r="AN1155" s="16"/>
      <c r="AO1155" s="16"/>
      <c r="AP1155" s="16"/>
      <c r="AQ1155" s="16"/>
      <c r="AR1155" s="16"/>
      <c r="AS1155" s="16"/>
      <c r="AT1155" s="16"/>
      <c r="AU1155" s="16"/>
      <c r="AV1155" s="16"/>
      <c r="AW1155" s="16"/>
      <c r="AX1155" s="16"/>
      <c r="AY1155" s="16"/>
      <c r="AZ1155" s="16"/>
      <c r="BA1155" s="16"/>
      <c r="BB1155" s="16"/>
      <c r="BC1155" s="16"/>
      <c r="BD1155" s="16"/>
      <c r="BE1155" s="16"/>
      <c r="BF1155" s="16"/>
      <c r="BG1155" s="16"/>
      <c r="BH1155" s="16"/>
      <c r="BI1155" s="16"/>
      <c r="BJ1155" s="16"/>
      <c r="BK1155" s="16"/>
      <c r="BL1155" s="16"/>
      <c r="BM1155" s="16"/>
      <c r="BN1155" s="16"/>
      <c r="BO1155" s="16"/>
      <c r="BP1155" s="16"/>
      <c r="BQ1155" s="16"/>
      <c r="BR1155" s="16"/>
      <c r="BS1155" s="16"/>
      <c r="BT1155" s="16"/>
      <c r="BU1155" s="16"/>
      <c r="BV1155" s="16"/>
      <c r="BW1155" s="16"/>
      <c r="BX1155" s="16"/>
      <c r="BY1155" s="16"/>
      <c r="BZ1155" s="16"/>
      <c r="CA1155" s="16"/>
      <c r="CB1155" s="16"/>
      <c r="CC1155" s="16"/>
      <c r="CD1155" s="16"/>
      <c r="CE1155" s="16"/>
      <c r="CF1155" s="16"/>
      <c r="CG1155" s="16"/>
      <c r="CH1155" s="16"/>
    </row>
    <row r="1156" spans="1:86">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Z1156" s="18"/>
      <c r="AA1156" s="18"/>
      <c r="AB1156" s="18"/>
      <c r="AC1156" s="18"/>
      <c r="AD1156" s="18"/>
      <c r="AE1156" s="18"/>
      <c r="AF1156" s="18"/>
      <c r="AG1156" s="18"/>
      <c r="AH1156" s="18"/>
      <c r="AI1156" s="18"/>
      <c r="AJ1156" s="18"/>
      <c r="AK1156" s="18"/>
      <c r="AL1156" s="18"/>
      <c r="AM1156" s="16"/>
      <c r="AN1156" s="16"/>
      <c r="AO1156" s="16"/>
      <c r="AP1156" s="16"/>
      <c r="AQ1156" s="16"/>
      <c r="AR1156" s="16"/>
      <c r="AS1156" s="16"/>
      <c r="AT1156" s="16"/>
      <c r="AU1156" s="16"/>
      <c r="AV1156" s="16"/>
      <c r="AW1156" s="16"/>
      <c r="AX1156" s="16"/>
      <c r="AY1156" s="16"/>
      <c r="AZ1156" s="16"/>
      <c r="BA1156" s="16"/>
      <c r="BB1156" s="16"/>
      <c r="BC1156" s="16"/>
      <c r="BD1156" s="16"/>
      <c r="BE1156" s="16"/>
      <c r="BF1156" s="16"/>
      <c r="BG1156" s="16"/>
      <c r="BH1156" s="16"/>
      <c r="BI1156" s="16"/>
      <c r="BJ1156" s="16"/>
      <c r="BK1156" s="16"/>
      <c r="BL1156" s="16"/>
      <c r="BM1156" s="16"/>
      <c r="BN1156" s="16"/>
      <c r="BO1156" s="16"/>
      <c r="BP1156" s="16"/>
      <c r="BQ1156" s="16"/>
      <c r="BR1156" s="16"/>
      <c r="BS1156" s="16"/>
      <c r="BT1156" s="16"/>
      <c r="BU1156" s="16"/>
      <c r="BV1156" s="16"/>
      <c r="BW1156" s="16"/>
      <c r="BX1156" s="16"/>
      <c r="BY1156" s="16"/>
      <c r="BZ1156" s="16"/>
      <c r="CA1156" s="16"/>
      <c r="CB1156" s="16"/>
      <c r="CC1156" s="16"/>
      <c r="CD1156" s="16"/>
      <c r="CE1156" s="16"/>
      <c r="CF1156" s="16"/>
      <c r="CG1156" s="16"/>
      <c r="CH1156" s="16"/>
    </row>
    <row r="1157" spans="1:86">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Z1157" s="18"/>
      <c r="AA1157" s="18"/>
      <c r="AB1157" s="18"/>
      <c r="AC1157" s="18"/>
      <c r="AD1157" s="18"/>
      <c r="AE1157" s="18"/>
      <c r="AF1157" s="18"/>
      <c r="AG1157" s="18"/>
      <c r="AH1157" s="18"/>
      <c r="AI1157" s="18"/>
      <c r="AJ1157" s="18"/>
      <c r="AK1157" s="18"/>
      <c r="AL1157" s="18"/>
      <c r="AM1157" s="16"/>
      <c r="AN1157" s="16"/>
      <c r="AO1157" s="16"/>
      <c r="AP1157" s="16"/>
      <c r="AQ1157" s="16"/>
      <c r="AR1157" s="16"/>
      <c r="AS1157" s="16"/>
      <c r="AT1157" s="16"/>
      <c r="AU1157" s="16"/>
      <c r="AV1157" s="16"/>
      <c r="AW1157" s="16"/>
      <c r="AX1157" s="16"/>
      <c r="AY1157" s="16"/>
      <c r="AZ1157" s="16"/>
      <c r="BA1157" s="16"/>
      <c r="BB1157" s="16"/>
      <c r="BC1157" s="16"/>
      <c r="BD1157" s="16"/>
      <c r="BE1157" s="16"/>
      <c r="BF1157" s="16"/>
      <c r="BG1157" s="16"/>
      <c r="BH1157" s="16"/>
      <c r="BI1157" s="16"/>
      <c r="BJ1157" s="16"/>
      <c r="BK1157" s="16"/>
      <c r="BL1157" s="16"/>
      <c r="BM1157" s="16"/>
      <c r="BN1157" s="16"/>
      <c r="BO1157" s="16"/>
      <c r="BP1157" s="16"/>
      <c r="BQ1157" s="16"/>
      <c r="BR1157" s="16"/>
      <c r="BS1157" s="16"/>
      <c r="BT1157" s="16"/>
      <c r="BU1157" s="16"/>
      <c r="BV1157" s="16"/>
      <c r="BW1157" s="16"/>
      <c r="BX1157" s="16"/>
      <c r="BY1157" s="16"/>
      <c r="BZ1157" s="16"/>
      <c r="CA1157" s="16"/>
      <c r="CB1157" s="16"/>
      <c r="CC1157" s="16"/>
      <c r="CD1157" s="16"/>
      <c r="CE1157" s="16"/>
      <c r="CF1157" s="16"/>
      <c r="CG1157" s="16"/>
      <c r="CH1157" s="16"/>
    </row>
    <row r="1158" spans="1:86">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Z1158" s="18"/>
      <c r="AA1158" s="18"/>
      <c r="AB1158" s="18"/>
      <c r="AC1158" s="18"/>
      <c r="AD1158" s="18"/>
      <c r="AE1158" s="18"/>
      <c r="AF1158" s="18"/>
      <c r="AG1158" s="18"/>
      <c r="AH1158" s="18"/>
      <c r="AI1158" s="18"/>
      <c r="AJ1158" s="18"/>
      <c r="AK1158" s="18"/>
      <c r="AL1158" s="18"/>
      <c r="AM1158" s="16"/>
      <c r="AN1158" s="16"/>
      <c r="AO1158" s="16"/>
      <c r="AP1158" s="16"/>
      <c r="AQ1158" s="16"/>
      <c r="AR1158" s="16"/>
      <c r="AS1158" s="16"/>
      <c r="AT1158" s="16"/>
      <c r="AU1158" s="16"/>
      <c r="AV1158" s="16"/>
      <c r="AW1158" s="16"/>
      <c r="AX1158" s="16"/>
      <c r="AY1158" s="16"/>
      <c r="AZ1158" s="16"/>
      <c r="BA1158" s="16"/>
      <c r="BB1158" s="16"/>
      <c r="BC1158" s="16"/>
      <c r="BD1158" s="16"/>
      <c r="BE1158" s="16"/>
      <c r="BF1158" s="16"/>
      <c r="BG1158" s="16"/>
      <c r="BH1158" s="16"/>
      <c r="BI1158" s="16"/>
      <c r="BJ1158" s="16"/>
      <c r="BK1158" s="16"/>
      <c r="BL1158" s="16"/>
      <c r="BM1158" s="16"/>
      <c r="BN1158" s="16"/>
      <c r="BO1158" s="16"/>
      <c r="BP1158" s="16"/>
      <c r="BQ1158" s="16"/>
      <c r="BR1158" s="16"/>
      <c r="BS1158" s="16"/>
      <c r="BT1158" s="16"/>
      <c r="BU1158" s="16"/>
      <c r="BV1158" s="16"/>
      <c r="BW1158" s="16"/>
      <c r="BX1158" s="16"/>
      <c r="BY1158" s="16"/>
      <c r="BZ1158" s="16"/>
      <c r="CA1158" s="16"/>
      <c r="CB1158" s="16"/>
      <c r="CC1158" s="16"/>
      <c r="CD1158" s="16"/>
      <c r="CE1158" s="16"/>
      <c r="CF1158" s="16"/>
      <c r="CG1158" s="16"/>
      <c r="CH1158" s="16"/>
    </row>
    <row r="1159" spans="1:86">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Z1159" s="18"/>
      <c r="AA1159" s="18"/>
      <c r="AB1159" s="18"/>
      <c r="AC1159" s="18"/>
      <c r="AD1159" s="18"/>
      <c r="AE1159" s="18"/>
      <c r="AF1159" s="18"/>
      <c r="AG1159" s="18"/>
      <c r="AH1159" s="18"/>
      <c r="AI1159" s="18"/>
      <c r="AJ1159" s="18"/>
      <c r="AK1159" s="18"/>
      <c r="AL1159" s="18"/>
      <c r="AM1159" s="16"/>
      <c r="AN1159" s="16"/>
      <c r="AO1159" s="16"/>
      <c r="AP1159" s="16"/>
      <c r="AQ1159" s="16"/>
      <c r="AR1159" s="16"/>
      <c r="AS1159" s="16"/>
      <c r="AT1159" s="16"/>
      <c r="AU1159" s="16"/>
      <c r="AV1159" s="16"/>
      <c r="AW1159" s="16"/>
      <c r="AX1159" s="16"/>
      <c r="AY1159" s="16"/>
      <c r="AZ1159" s="16"/>
      <c r="BA1159" s="16"/>
      <c r="BB1159" s="16"/>
      <c r="BC1159" s="16"/>
      <c r="BD1159" s="16"/>
      <c r="BE1159" s="16"/>
      <c r="BF1159" s="16"/>
      <c r="BG1159" s="16"/>
      <c r="BH1159" s="16"/>
      <c r="BI1159" s="16"/>
      <c r="BJ1159" s="16"/>
      <c r="BK1159" s="16"/>
      <c r="BL1159" s="16"/>
      <c r="BM1159" s="16"/>
      <c r="BN1159" s="16"/>
      <c r="BO1159" s="16"/>
      <c r="BP1159" s="16"/>
      <c r="BQ1159" s="16"/>
      <c r="BR1159" s="16"/>
      <c r="BS1159" s="16"/>
      <c r="BT1159" s="16"/>
      <c r="BU1159" s="16"/>
      <c r="BV1159" s="16"/>
      <c r="BW1159" s="16"/>
      <c r="BX1159" s="16"/>
      <c r="BY1159" s="16"/>
      <c r="BZ1159" s="16"/>
      <c r="CA1159" s="16"/>
      <c r="CB1159" s="16"/>
      <c r="CC1159" s="16"/>
      <c r="CD1159" s="16"/>
      <c r="CE1159" s="16"/>
      <c r="CF1159" s="16"/>
      <c r="CG1159" s="16"/>
      <c r="CH1159" s="16"/>
    </row>
    <row r="1160" spans="1:86">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Z1160" s="18"/>
      <c r="AA1160" s="18"/>
      <c r="AB1160" s="18"/>
      <c r="AC1160" s="18"/>
      <c r="AD1160" s="18"/>
      <c r="AE1160" s="18"/>
      <c r="AF1160" s="18"/>
      <c r="AG1160" s="18"/>
      <c r="AH1160" s="18"/>
      <c r="AI1160" s="18"/>
      <c r="AJ1160" s="18"/>
      <c r="AK1160" s="18"/>
      <c r="AL1160" s="18"/>
      <c r="AM1160" s="16"/>
      <c r="AN1160" s="16"/>
      <c r="AO1160" s="16"/>
      <c r="AP1160" s="16"/>
      <c r="AQ1160" s="16"/>
      <c r="AR1160" s="16"/>
      <c r="AS1160" s="16"/>
      <c r="AT1160" s="16"/>
      <c r="AU1160" s="16"/>
      <c r="AV1160" s="16"/>
      <c r="AW1160" s="16"/>
      <c r="AX1160" s="16"/>
      <c r="AY1160" s="16"/>
      <c r="AZ1160" s="16"/>
      <c r="BA1160" s="16"/>
      <c r="BB1160" s="16"/>
      <c r="BC1160" s="16"/>
      <c r="BD1160" s="16"/>
      <c r="BE1160" s="16"/>
      <c r="BF1160" s="16"/>
      <c r="BG1160" s="16"/>
      <c r="BH1160" s="16"/>
      <c r="BI1160" s="16"/>
      <c r="BJ1160" s="16"/>
      <c r="BK1160" s="16"/>
      <c r="BL1160" s="16"/>
      <c r="BM1160" s="16"/>
      <c r="BN1160" s="16"/>
      <c r="BO1160" s="16"/>
      <c r="BP1160" s="16"/>
      <c r="BQ1160" s="16"/>
      <c r="BR1160" s="16"/>
      <c r="BS1160" s="16"/>
      <c r="BT1160" s="16"/>
      <c r="BU1160" s="16"/>
      <c r="BV1160" s="16"/>
      <c r="BW1160" s="16"/>
      <c r="BX1160" s="16"/>
      <c r="BY1160" s="16"/>
      <c r="BZ1160" s="16"/>
      <c r="CA1160" s="16"/>
      <c r="CB1160" s="16"/>
      <c r="CC1160" s="16"/>
      <c r="CD1160" s="16"/>
      <c r="CE1160" s="16"/>
      <c r="CF1160" s="16"/>
      <c r="CG1160" s="16"/>
      <c r="CH1160" s="16"/>
    </row>
    <row r="1161" spans="1:86">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Z1161" s="18"/>
      <c r="AA1161" s="18"/>
      <c r="AB1161" s="18"/>
      <c r="AC1161" s="18"/>
      <c r="AD1161" s="18"/>
      <c r="AE1161" s="18"/>
      <c r="AF1161" s="18"/>
      <c r="AG1161" s="18"/>
      <c r="AH1161" s="18"/>
      <c r="AI1161" s="18"/>
      <c r="AJ1161" s="18"/>
      <c r="AK1161" s="18"/>
      <c r="AL1161" s="18"/>
      <c r="AM1161" s="16"/>
      <c r="AN1161" s="16"/>
      <c r="AO1161" s="16"/>
      <c r="AP1161" s="16"/>
      <c r="AQ1161" s="16"/>
      <c r="AR1161" s="16"/>
      <c r="AS1161" s="16"/>
      <c r="AT1161" s="16"/>
      <c r="AU1161" s="16"/>
      <c r="AV1161" s="16"/>
      <c r="AW1161" s="16"/>
      <c r="AX1161" s="16"/>
      <c r="AY1161" s="16"/>
      <c r="AZ1161" s="16"/>
      <c r="BA1161" s="16"/>
      <c r="BB1161" s="16"/>
      <c r="BC1161" s="16"/>
      <c r="BD1161" s="16"/>
      <c r="BE1161" s="16"/>
      <c r="BF1161" s="16"/>
      <c r="BG1161" s="16"/>
      <c r="BH1161" s="16"/>
      <c r="BI1161" s="16"/>
      <c r="BJ1161" s="16"/>
      <c r="BK1161" s="16"/>
      <c r="BL1161" s="16"/>
      <c r="BM1161" s="16"/>
      <c r="BN1161" s="16"/>
      <c r="BO1161" s="16"/>
      <c r="BP1161" s="16"/>
      <c r="BQ1161" s="16"/>
      <c r="BR1161" s="16"/>
      <c r="BS1161" s="16"/>
      <c r="BT1161" s="16"/>
      <c r="BU1161" s="16"/>
      <c r="BV1161" s="16"/>
      <c r="BW1161" s="16"/>
      <c r="BX1161" s="16"/>
      <c r="BY1161" s="16"/>
      <c r="BZ1161" s="16"/>
      <c r="CA1161" s="16"/>
      <c r="CB1161" s="16"/>
      <c r="CC1161" s="16"/>
      <c r="CD1161" s="16"/>
      <c r="CE1161" s="16"/>
      <c r="CF1161" s="16"/>
      <c r="CG1161" s="16"/>
      <c r="CH1161" s="16"/>
    </row>
    <row r="1162" spans="1:86">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Z1162" s="18"/>
      <c r="AA1162" s="18"/>
      <c r="AB1162" s="18"/>
      <c r="AC1162" s="18"/>
      <c r="AD1162" s="18"/>
      <c r="AE1162" s="18"/>
      <c r="AF1162" s="18"/>
      <c r="AG1162" s="18"/>
      <c r="AH1162" s="18"/>
      <c r="AI1162" s="18"/>
      <c r="AJ1162" s="18"/>
      <c r="AK1162" s="18"/>
      <c r="AL1162" s="18"/>
      <c r="AM1162" s="16"/>
      <c r="AN1162" s="16"/>
      <c r="AO1162" s="16"/>
      <c r="AP1162" s="16"/>
      <c r="AQ1162" s="16"/>
      <c r="AR1162" s="16"/>
      <c r="AS1162" s="16"/>
      <c r="AT1162" s="16"/>
      <c r="AU1162" s="16"/>
      <c r="AV1162" s="16"/>
      <c r="AW1162" s="16"/>
      <c r="AX1162" s="16"/>
      <c r="AY1162" s="16"/>
      <c r="AZ1162" s="16"/>
      <c r="BA1162" s="16"/>
      <c r="BB1162" s="16"/>
      <c r="BC1162" s="16"/>
      <c r="BD1162" s="16"/>
      <c r="BE1162" s="16"/>
      <c r="BF1162" s="16"/>
      <c r="BG1162" s="16"/>
      <c r="BH1162" s="16"/>
      <c r="BI1162" s="16"/>
      <c r="BJ1162" s="16"/>
      <c r="BK1162" s="16"/>
      <c r="BL1162" s="16"/>
      <c r="BM1162" s="16"/>
      <c r="BN1162" s="16"/>
      <c r="BO1162" s="16"/>
      <c r="BP1162" s="16"/>
      <c r="BQ1162" s="16"/>
      <c r="BR1162" s="16"/>
      <c r="BS1162" s="16"/>
      <c r="BT1162" s="16"/>
      <c r="BU1162" s="16"/>
      <c r="BV1162" s="16"/>
      <c r="BW1162" s="16"/>
      <c r="BX1162" s="16"/>
      <c r="BY1162" s="16"/>
      <c r="BZ1162" s="16"/>
      <c r="CA1162" s="16"/>
      <c r="CB1162" s="16"/>
      <c r="CC1162" s="16"/>
      <c r="CD1162" s="16"/>
      <c r="CE1162" s="16"/>
      <c r="CF1162" s="16"/>
      <c r="CG1162" s="16"/>
      <c r="CH1162" s="16"/>
    </row>
    <row r="1163" spans="1:86">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Z1163" s="18"/>
      <c r="AA1163" s="18"/>
      <c r="AB1163" s="18"/>
      <c r="AC1163" s="18"/>
      <c r="AD1163" s="18"/>
      <c r="AE1163" s="18"/>
      <c r="AF1163" s="18"/>
      <c r="AG1163" s="18"/>
      <c r="AH1163" s="18"/>
      <c r="AI1163" s="18"/>
      <c r="AJ1163" s="18"/>
      <c r="AK1163" s="18"/>
      <c r="AL1163" s="18"/>
      <c r="AM1163" s="16"/>
      <c r="AN1163" s="16"/>
      <c r="AO1163" s="16"/>
      <c r="AP1163" s="16"/>
      <c r="AQ1163" s="16"/>
      <c r="AR1163" s="16"/>
      <c r="AS1163" s="16"/>
      <c r="AT1163" s="16"/>
      <c r="AU1163" s="16"/>
      <c r="AV1163" s="16"/>
      <c r="AW1163" s="16"/>
      <c r="AX1163" s="16"/>
      <c r="AY1163" s="16"/>
      <c r="AZ1163" s="16"/>
      <c r="BA1163" s="16"/>
      <c r="BB1163" s="16"/>
      <c r="BC1163" s="16"/>
      <c r="BD1163" s="16"/>
      <c r="BE1163" s="16"/>
      <c r="BF1163" s="16"/>
      <c r="BG1163" s="16"/>
      <c r="BH1163" s="16"/>
      <c r="BI1163" s="16"/>
      <c r="BJ1163" s="16"/>
      <c r="BK1163" s="16"/>
      <c r="BL1163" s="16"/>
      <c r="BM1163" s="16"/>
      <c r="BN1163" s="16"/>
      <c r="BO1163" s="16"/>
      <c r="BP1163" s="16"/>
      <c r="BQ1163" s="16"/>
      <c r="BR1163" s="16"/>
      <c r="BS1163" s="16"/>
      <c r="BT1163" s="16"/>
      <c r="BU1163" s="16"/>
      <c r="BV1163" s="16"/>
      <c r="BW1163" s="16"/>
      <c r="BX1163" s="16"/>
      <c r="BY1163" s="16"/>
      <c r="BZ1163" s="16"/>
      <c r="CA1163" s="16"/>
      <c r="CB1163" s="16"/>
      <c r="CC1163" s="16"/>
      <c r="CD1163" s="16"/>
      <c r="CE1163" s="16"/>
      <c r="CF1163" s="16"/>
      <c r="CG1163" s="16"/>
      <c r="CH1163" s="16"/>
    </row>
    <row r="1164" spans="1:86">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Z1164" s="18"/>
      <c r="AA1164" s="18"/>
      <c r="AB1164" s="18"/>
      <c r="AC1164" s="18"/>
      <c r="AD1164" s="18"/>
      <c r="AE1164" s="18"/>
      <c r="AF1164" s="18"/>
      <c r="AG1164" s="18"/>
      <c r="AH1164" s="18"/>
      <c r="AI1164" s="18"/>
      <c r="AJ1164" s="18"/>
      <c r="AK1164" s="18"/>
      <c r="AL1164" s="18"/>
      <c r="AM1164" s="16"/>
      <c r="AN1164" s="16"/>
      <c r="AO1164" s="16"/>
      <c r="AP1164" s="16"/>
      <c r="AQ1164" s="16"/>
      <c r="AR1164" s="16"/>
      <c r="AS1164" s="16"/>
      <c r="AT1164" s="16"/>
      <c r="AU1164" s="16"/>
      <c r="AV1164" s="16"/>
      <c r="AW1164" s="16"/>
      <c r="AX1164" s="16"/>
      <c r="AY1164" s="16"/>
      <c r="AZ1164" s="16"/>
      <c r="BA1164" s="16"/>
      <c r="BB1164" s="16"/>
      <c r="BC1164" s="16"/>
      <c r="BD1164" s="16"/>
      <c r="BE1164" s="16"/>
      <c r="BF1164" s="16"/>
      <c r="BG1164" s="16"/>
      <c r="BH1164" s="16"/>
      <c r="BI1164" s="16"/>
      <c r="BJ1164" s="16"/>
      <c r="BK1164" s="16"/>
      <c r="BL1164" s="16"/>
      <c r="BM1164" s="16"/>
      <c r="BN1164" s="16"/>
      <c r="BO1164" s="16"/>
      <c r="BP1164" s="16"/>
      <c r="BQ1164" s="16"/>
      <c r="BR1164" s="16"/>
      <c r="BS1164" s="16"/>
      <c r="BT1164" s="16"/>
      <c r="BU1164" s="16"/>
      <c r="BV1164" s="16"/>
      <c r="BW1164" s="16"/>
      <c r="BX1164" s="16"/>
      <c r="BY1164" s="16"/>
      <c r="BZ1164" s="16"/>
      <c r="CA1164" s="16"/>
      <c r="CB1164" s="16"/>
      <c r="CC1164" s="16"/>
      <c r="CD1164" s="16"/>
      <c r="CE1164" s="16"/>
      <c r="CF1164" s="16"/>
      <c r="CG1164" s="16"/>
      <c r="CH1164" s="16"/>
    </row>
    <row r="1165" spans="1:86">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Z1165" s="18"/>
      <c r="AA1165" s="18"/>
      <c r="AB1165" s="18"/>
      <c r="AC1165" s="18"/>
      <c r="AD1165" s="18"/>
      <c r="AE1165" s="18"/>
      <c r="AF1165" s="18"/>
      <c r="AG1165" s="18"/>
      <c r="AH1165" s="18"/>
      <c r="AI1165" s="18"/>
      <c r="AJ1165" s="18"/>
      <c r="AK1165" s="18"/>
      <c r="AL1165" s="18"/>
      <c r="AM1165" s="16"/>
      <c r="AN1165" s="16"/>
      <c r="AO1165" s="16"/>
      <c r="AP1165" s="16"/>
      <c r="AQ1165" s="16"/>
      <c r="AR1165" s="16"/>
      <c r="AS1165" s="16"/>
      <c r="AT1165" s="16"/>
      <c r="AU1165" s="16"/>
      <c r="AV1165" s="16"/>
      <c r="AW1165" s="16"/>
      <c r="AX1165" s="16"/>
      <c r="AY1165" s="16"/>
      <c r="AZ1165" s="16"/>
      <c r="BA1165" s="16"/>
      <c r="BB1165" s="16"/>
      <c r="BC1165" s="16"/>
      <c r="BD1165" s="16"/>
      <c r="BE1165" s="16"/>
      <c r="BF1165" s="16"/>
      <c r="BG1165" s="16"/>
      <c r="BH1165" s="16"/>
      <c r="BI1165" s="16"/>
      <c r="BJ1165" s="16"/>
      <c r="BK1165" s="16"/>
      <c r="BL1165" s="16"/>
      <c r="BM1165" s="16"/>
      <c r="BN1165" s="16"/>
      <c r="BO1165" s="16"/>
      <c r="BP1165" s="16"/>
      <c r="BQ1165" s="16"/>
      <c r="BR1165" s="16"/>
      <c r="BS1165" s="16"/>
      <c r="BT1165" s="16"/>
      <c r="BU1165" s="16"/>
      <c r="BV1165" s="16"/>
      <c r="BW1165" s="16"/>
      <c r="BX1165" s="16"/>
      <c r="BY1165" s="16"/>
      <c r="BZ1165" s="16"/>
      <c r="CA1165" s="16"/>
      <c r="CB1165" s="16"/>
      <c r="CC1165" s="16"/>
      <c r="CD1165" s="16"/>
      <c r="CE1165" s="16"/>
      <c r="CF1165" s="16"/>
      <c r="CG1165" s="16"/>
      <c r="CH1165" s="16"/>
    </row>
    <row r="1166" spans="1:86">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Z1166" s="18"/>
      <c r="AA1166" s="18"/>
      <c r="AB1166" s="18"/>
      <c r="AC1166" s="18"/>
      <c r="AD1166" s="18"/>
      <c r="AE1166" s="18"/>
      <c r="AF1166" s="18"/>
      <c r="AG1166" s="18"/>
      <c r="AH1166" s="18"/>
      <c r="AI1166" s="18"/>
      <c r="AJ1166" s="18"/>
      <c r="AK1166" s="18"/>
      <c r="AL1166" s="18"/>
      <c r="AM1166" s="16"/>
      <c r="AN1166" s="16"/>
      <c r="AO1166" s="16"/>
      <c r="AP1166" s="16"/>
      <c r="AQ1166" s="16"/>
      <c r="AR1166" s="16"/>
      <c r="AS1166" s="16"/>
      <c r="AT1166" s="16"/>
      <c r="AU1166" s="16"/>
      <c r="AV1166" s="16"/>
      <c r="AW1166" s="16"/>
      <c r="AX1166" s="16"/>
      <c r="AY1166" s="16"/>
      <c r="AZ1166" s="16"/>
      <c r="BA1166" s="16"/>
      <c r="BB1166" s="16"/>
      <c r="BC1166" s="16"/>
      <c r="BD1166" s="16"/>
      <c r="BE1166" s="16"/>
      <c r="BF1166" s="16"/>
      <c r="BG1166" s="16"/>
      <c r="BH1166" s="16"/>
      <c r="BI1166" s="16"/>
      <c r="BJ1166" s="16"/>
      <c r="BK1166" s="16"/>
      <c r="BL1166" s="16"/>
      <c r="BM1166" s="16"/>
      <c r="BN1166" s="16"/>
      <c r="BO1166" s="16"/>
      <c r="BP1166" s="16"/>
      <c r="BQ1166" s="16"/>
      <c r="BR1166" s="16"/>
      <c r="BS1166" s="16"/>
      <c r="BT1166" s="16"/>
      <c r="BU1166" s="16"/>
      <c r="BV1166" s="16"/>
      <c r="BW1166" s="16"/>
      <c r="BX1166" s="16"/>
      <c r="BY1166" s="16"/>
      <c r="BZ1166" s="16"/>
      <c r="CA1166" s="16"/>
      <c r="CB1166" s="16"/>
      <c r="CC1166" s="16"/>
      <c r="CD1166" s="16"/>
      <c r="CE1166" s="16"/>
      <c r="CF1166" s="16"/>
      <c r="CG1166" s="16"/>
      <c r="CH1166" s="16"/>
    </row>
    <row r="1167" spans="1:86">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Z1167" s="18"/>
      <c r="AA1167" s="18"/>
      <c r="AB1167" s="18"/>
      <c r="AC1167" s="18"/>
      <c r="AD1167" s="18"/>
      <c r="AE1167" s="18"/>
      <c r="AF1167" s="18"/>
      <c r="AG1167" s="18"/>
      <c r="AH1167" s="18"/>
      <c r="AI1167" s="18"/>
      <c r="AJ1167" s="18"/>
      <c r="AK1167" s="18"/>
      <c r="AL1167" s="18"/>
      <c r="AM1167" s="16"/>
      <c r="AN1167" s="16"/>
      <c r="AO1167" s="16"/>
      <c r="AP1167" s="16"/>
      <c r="AQ1167" s="16"/>
      <c r="AR1167" s="16"/>
      <c r="AS1167" s="16"/>
      <c r="AT1167" s="16"/>
      <c r="AU1167" s="16"/>
      <c r="AV1167" s="16"/>
      <c r="AW1167" s="16"/>
      <c r="AX1167" s="16"/>
      <c r="AY1167" s="16"/>
      <c r="AZ1167" s="16"/>
      <c r="BA1167" s="16"/>
      <c r="BB1167" s="16"/>
      <c r="BC1167" s="16"/>
      <c r="BD1167" s="16"/>
      <c r="BE1167" s="16"/>
      <c r="BF1167" s="16"/>
      <c r="BG1167" s="16"/>
      <c r="BH1167" s="16"/>
      <c r="BI1167" s="16"/>
      <c r="BJ1167" s="16"/>
      <c r="BK1167" s="16"/>
      <c r="BL1167" s="16"/>
      <c r="BM1167" s="16"/>
      <c r="BN1167" s="16"/>
      <c r="BO1167" s="16"/>
      <c r="BP1167" s="16"/>
      <c r="BQ1167" s="16"/>
      <c r="BR1167" s="16"/>
      <c r="BS1167" s="16"/>
      <c r="BT1167" s="16"/>
      <c r="BU1167" s="16"/>
      <c r="BV1167" s="16"/>
      <c r="BW1167" s="16"/>
      <c r="BX1167" s="16"/>
      <c r="BY1167" s="16"/>
      <c r="BZ1167" s="16"/>
      <c r="CA1167" s="16"/>
      <c r="CB1167" s="16"/>
      <c r="CC1167" s="16"/>
      <c r="CD1167" s="16"/>
      <c r="CE1167" s="16"/>
      <c r="CF1167" s="16"/>
      <c r="CG1167" s="16"/>
      <c r="CH1167" s="16"/>
    </row>
    <row r="1168" spans="1:86">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Z1168" s="18"/>
      <c r="AA1168" s="18"/>
      <c r="AB1168" s="18"/>
      <c r="AC1168" s="18"/>
      <c r="AD1168" s="18"/>
      <c r="AE1168" s="18"/>
      <c r="AF1168" s="18"/>
      <c r="AG1168" s="18"/>
      <c r="AH1168" s="18"/>
      <c r="AI1168" s="18"/>
      <c r="AJ1168" s="18"/>
      <c r="AK1168" s="18"/>
      <c r="AL1168" s="18"/>
      <c r="AM1168" s="16"/>
      <c r="AN1168" s="16"/>
      <c r="AO1168" s="16"/>
      <c r="AP1168" s="16"/>
      <c r="AQ1168" s="16"/>
      <c r="AR1168" s="16"/>
      <c r="AS1168" s="16"/>
      <c r="AT1168" s="16"/>
      <c r="AU1168" s="16"/>
      <c r="AV1168" s="16"/>
      <c r="AW1168" s="16"/>
      <c r="AX1168" s="16"/>
      <c r="AY1168" s="16"/>
      <c r="AZ1168" s="16"/>
      <c r="BA1168" s="16"/>
      <c r="BB1168" s="16"/>
      <c r="BC1168" s="16"/>
      <c r="BD1168" s="16"/>
      <c r="BE1168" s="16"/>
      <c r="BF1168" s="16"/>
      <c r="BG1168" s="16"/>
      <c r="BH1168" s="16"/>
      <c r="BI1168" s="16"/>
      <c r="BJ1168" s="16"/>
      <c r="BK1168" s="16"/>
      <c r="BL1168" s="16"/>
      <c r="BM1168" s="16"/>
      <c r="BN1168" s="16"/>
      <c r="BO1168" s="16"/>
      <c r="BP1168" s="16"/>
      <c r="BQ1168" s="16"/>
      <c r="BR1168" s="16"/>
      <c r="BS1168" s="16"/>
      <c r="BT1168" s="16"/>
      <c r="BU1168" s="16"/>
      <c r="BV1168" s="16"/>
      <c r="BW1168" s="16"/>
      <c r="BX1168" s="16"/>
      <c r="BY1168" s="16"/>
      <c r="BZ1168" s="16"/>
      <c r="CA1168" s="16"/>
      <c r="CB1168" s="16"/>
      <c r="CC1168" s="16"/>
      <c r="CD1168" s="16"/>
      <c r="CE1168" s="16"/>
      <c r="CF1168" s="16"/>
      <c r="CG1168" s="16"/>
      <c r="CH1168" s="16"/>
    </row>
    <row r="1169" spans="1:86">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Z1169" s="18"/>
      <c r="AA1169" s="18"/>
      <c r="AB1169" s="18"/>
      <c r="AC1169" s="18"/>
      <c r="AD1169" s="18"/>
      <c r="AE1169" s="18"/>
      <c r="AF1169" s="18"/>
      <c r="AG1169" s="18"/>
      <c r="AH1169" s="18"/>
      <c r="AI1169" s="18"/>
      <c r="AJ1169" s="18"/>
      <c r="AK1169" s="18"/>
      <c r="AL1169" s="18"/>
      <c r="AM1169" s="16"/>
      <c r="AN1169" s="16"/>
      <c r="AO1169" s="16"/>
      <c r="AP1169" s="16"/>
      <c r="AQ1169" s="16"/>
      <c r="AR1169" s="16"/>
      <c r="AS1169" s="16"/>
      <c r="AT1169" s="16"/>
      <c r="AU1169" s="16"/>
      <c r="AV1169" s="16"/>
      <c r="AW1169" s="16"/>
      <c r="AX1169" s="16"/>
      <c r="AY1169" s="16"/>
      <c r="AZ1169" s="16"/>
      <c r="BA1169" s="16"/>
      <c r="BB1169" s="16"/>
      <c r="BC1169" s="16"/>
      <c r="BD1169" s="16"/>
      <c r="BE1169" s="16"/>
      <c r="BF1169" s="16"/>
      <c r="BG1169" s="16"/>
      <c r="BH1169" s="16"/>
      <c r="BI1169" s="16"/>
      <c r="BJ1169" s="16"/>
      <c r="BK1169" s="16"/>
      <c r="BL1169" s="16"/>
      <c r="BM1169" s="16"/>
      <c r="BN1169" s="16"/>
      <c r="BO1169" s="16"/>
      <c r="BP1169" s="16"/>
      <c r="BQ1169" s="16"/>
      <c r="BR1169" s="16"/>
      <c r="BS1169" s="16"/>
      <c r="BT1169" s="16"/>
      <c r="BU1169" s="16"/>
      <c r="BV1169" s="16"/>
      <c r="BW1169" s="16"/>
      <c r="BX1169" s="16"/>
      <c r="BY1169" s="16"/>
      <c r="BZ1169" s="16"/>
      <c r="CA1169" s="16"/>
      <c r="CB1169" s="16"/>
      <c r="CC1169" s="16"/>
      <c r="CD1169" s="16"/>
      <c r="CE1169" s="16"/>
      <c r="CF1169" s="16"/>
      <c r="CG1169" s="16"/>
      <c r="CH1169" s="16"/>
    </row>
    <row r="1170" spans="1:86">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Z1170" s="18"/>
      <c r="AA1170" s="18"/>
      <c r="AB1170" s="18"/>
      <c r="AC1170" s="18"/>
      <c r="AD1170" s="18"/>
      <c r="AE1170" s="18"/>
      <c r="AF1170" s="18"/>
      <c r="AG1170" s="18"/>
      <c r="AH1170" s="18"/>
      <c r="AI1170" s="18"/>
      <c r="AJ1170" s="18"/>
      <c r="AK1170" s="18"/>
      <c r="AL1170" s="18"/>
      <c r="AM1170" s="16"/>
      <c r="AN1170" s="16"/>
      <c r="AO1170" s="16"/>
      <c r="AP1170" s="16"/>
      <c r="AQ1170" s="16"/>
      <c r="AR1170" s="16"/>
      <c r="AS1170" s="16"/>
      <c r="AT1170" s="16"/>
      <c r="AU1170" s="16"/>
      <c r="AV1170" s="16"/>
      <c r="AW1170" s="16"/>
      <c r="AX1170" s="16"/>
      <c r="AY1170" s="16"/>
      <c r="AZ1170" s="16"/>
      <c r="BA1170" s="16"/>
      <c r="BB1170" s="16"/>
      <c r="BC1170" s="16"/>
      <c r="BD1170" s="16"/>
      <c r="BE1170" s="16"/>
      <c r="BF1170" s="16"/>
      <c r="BG1170" s="16"/>
      <c r="BH1170" s="16"/>
      <c r="BI1170" s="16"/>
      <c r="BJ1170" s="16"/>
      <c r="BK1170" s="16"/>
      <c r="BL1170" s="16"/>
      <c r="BM1170" s="16"/>
      <c r="BN1170" s="16"/>
      <c r="BO1170" s="16"/>
      <c r="BP1170" s="16"/>
      <c r="BQ1170" s="16"/>
      <c r="BR1170" s="16"/>
      <c r="BS1170" s="16"/>
      <c r="BT1170" s="16"/>
      <c r="BU1170" s="16"/>
      <c r="BV1170" s="16"/>
      <c r="BW1170" s="16"/>
      <c r="BX1170" s="16"/>
      <c r="BY1170" s="16"/>
      <c r="BZ1170" s="16"/>
      <c r="CA1170" s="16"/>
      <c r="CB1170" s="16"/>
      <c r="CC1170" s="16"/>
      <c r="CD1170" s="16"/>
      <c r="CE1170" s="16"/>
      <c r="CF1170" s="16"/>
      <c r="CG1170" s="16"/>
      <c r="CH1170" s="16"/>
    </row>
    <row r="1171" spans="1:86">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Z1171" s="18"/>
      <c r="AA1171" s="18"/>
      <c r="AB1171" s="18"/>
      <c r="AC1171" s="18"/>
      <c r="AD1171" s="18"/>
      <c r="AE1171" s="18"/>
      <c r="AF1171" s="18"/>
      <c r="AG1171" s="18"/>
      <c r="AH1171" s="18"/>
      <c r="AI1171" s="18"/>
      <c r="AJ1171" s="18"/>
      <c r="AK1171" s="18"/>
      <c r="AL1171" s="18"/>
      <c r="AM1171" s="16"/>
      <c r="AN1171" s="16"/>
      <c r="AO1171" s="16"/>
      <c r="AP1171" s="16"/>
      <c r="AQ1171" s="16"/>
      <c r="AR1171" s="16"/>
      <c r="AS1171" s="16"/>
      <c r="AT1171" s="16"/>
      <c r="AU1171" s="16"/>
      <c r="AV1171" s="16"/>
      <c r="AW1171" s="16"/>
      <c r="AX1171" s="16"/>
      <c r="AY1171" s="16"/>
      <c r="AZ1171" s="16"/>
      <c r="BA1171" s="16"/>
      <c r="BB1171" s="16"/>
      <c r="BC1171" s="16"/>
      <c r="BD1171" s="16"/>
      <c r="BE1171" s="16"/>
      <c r="BF1171" s="16"/>
      <c r="BG1171" s="16"/>
      <c r="BH1171" s="16"/>
      <c r="BI1171" s="16"/>
      <c r="BJ1171" s="16"/>
      <c r="BK1171" s="16"/>
      <c r="BL1171" s="16"/>
      <c r="BM1171" s="16"/>
      <c r="BN1171" s="16"/>
      <c r="BO1171" s="16"/>
      <c r="BP1171" s="16"/>
      <c r="BQ1171" s="16"/>
      <c r="BR1171" s="16"/>
      <c r="BS1171" s="16"/>
      <c r="BT1171" s="16"/>
      <c r="BU1171" s="16"/>
      <c r="BV1171" s="16"/>
      <c r="BW1171" s="16"/>
      <c r="BX1171" s="16"/>
      <c r="BY1171" s="16"/>
      <c r="BZ1171" s="16"/>
      <c r="CA1171" s="16"/>
      <c r="CB1171" s="16"/>
      <c r="CC1171" s="16"/>
      <c r="CD1171" s="16"/>
      <c r="CE1171" s="16"/>
      <c r="CF1171" s="16"/>
      <c r="CG1171" s="16"/>
      <c r="CH1171" s="16"/>
    </row>
    <row r="1172" spans="1:86">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Z1172" s="18"/>
      <c r="AA1172" s="18"/>
      <c r="AB1172" s="18"/>
      <c r="AC1172" s="18"/>
      <c r="AD1172" s="18"/>
      <c r="AE1172" s="18"/>
      <c r="AF1172" s="18"/>
      <c r="AG1172" s="18"/>
      <c r="AH1172" s="18"/>
      <c r="AI1172" s="18"/>
      <c r="AJ1172" s="18"/>
      <c r="AK1172" s="18"/>
      <c r="AL1172" s="18"/>
      <c r="AM1172" s="16"/>
      <c r="AN1172" s="16"/>
      <c r="AO1172" s="16"/>
      <c r="AP1172" s="16"/>
      <c r="AQ1172" s="16"/>
      <c r="AR1172" s="16"/>
      <c r="AS1172" s="16"/>
      <c r="AT1172" s="16"/>
      <c r="AU1172" s="16"/>
      <c r="AV1172" s="16"/>
      <c r="AW1172" s="16"/>
      <c r="AX1172" s="16"/>
      <c r="AY1172" s="16"/>
      <c r="AZ1172" s="16"/>
      <c r="BA1172" s="16"/>
      <c r="BB1172" s="16"/>
      <c r="BC1172" s="16"/>
      <c r="BD1172" s="16"/>
      <c r="BE1172" s="16"/>
      <c r="BF1172" s="16"/>
      <c r="BG1172" s="16"/>
      <c r="BH1172" s="16"/>
      <c r="BI1172" s="16"/>
      <c r="BJ1172" s="16"/>
      <c r="BK1172" s="16"/>
      <c r="BL1172" s="16"/>
      <c r="BM1172" s="16"/>
      <c r="BN1172" s="16"/>
      <c r="BO1172" s="16"/>
      <c r="BP1172" s="16"/>
      <c r="BQ1172" s="16"/>
      <c r="BR1172" s="16"/>
      <c r="BS1172" s="16"/>
      <c r="BT1172" s="16"/>
      <c r="BU1172" s="16"/>
      <c r="BV1172" s="16"/>
      <c r="BW1172" s="16"/>
      <c r="BX1172" s="16"/>
      <c r="BY1172" s="16"/>
      <c r="BZ1172" s="16"/>
      <c r="CA1172" s="16"/>
      <c r="CB1172" s="16"/>
      <c r="CC1172" s="16"/>
      <c r="CD1172" s="16"/>
      <c r="CE1172" s="16"/>
      <c r="CF1172" s="16"/>
      <c r="CG1172" s="16"/>
      <c r="CH1172" s="16"/>
    </row>
    <row r="1173" spans="1:86">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Z1173" s="18"/>
      <c r="AA1173" s="18"/>
      <c r="AB1173" s="18"/>
      <c r="AC1173" s="18"/>
      <c r="AD1173" s="18"/>
      <c r="AE1173" s="18"/>
      <c r="AF1173" s="18"/>
      <c r="AG1173" s="18"/>
      <c r="AH1173" s="18"/>
      <c r="AI1173" s="18"/>
      <c r="AJ1173" s="18"/>
      <c r="AK1173" s="18"/>
      <c r="AL1173" s="18"/>
      <c r="AM1173" s="16"/>
      <c r="AN1173" s="16"/>
      <c r="AO1173" s="16"/>
      <c r="AP1173" s="16"/>
      <c r="AQ1173" s="16"/>
      <c r="AR1173" s="16"/>
      <c r="AS1173" s="16"/>
      <c r="AT1173" s="16"/>
      <c r="AU1173" s="16"/>
      <c r="AV1173" s="16"/>
      <c r="AW1173" s="16"/>
      <c r="AX1173" s="16"/>
      <c r="AY1173" s="16"/>
      <c r="AZ1173" s="16"/>
      <c r="BA1173" s="16"/>
      <c r="BB1173" s="16"/>
      <c r="BC1173" s="16"/>
      <c r="BD1173" s="16"/>
      <c r="BE1173" s="16"/>
      <c r="BF1173" s="16"/>
      <c r="BG1173" s="16"/>
      <c r="BH1173" s="16"/>
      <c r="BI1173" s="16"/>
      <c r="BJ1173" s="16"/>
      <c r="BK1173" s="16"/>
      <c r="BL1173" s="16"/>
      <c r="BM1173" s="16"/>
      <c r="BN1173" s="16"/>
      <c r="BO1173" s="16"/>
      <c r="BP1173" s="16"/>
      <c r="BQ1173" s="16"/>
      <c r="BR1173" s="16"/>
      <c r="BS1173" s="16"/>
      <c r="BT1173" s="16"/>
      <c r="BU1173" s="16"/>
      <c r="BV1173" s="16"/>
      <c r="BW1173" s="16"/>
      <c r="BX1173" s="16"/>
      <c r="BY1173" s="16"/>
      <c r="BZ1173" s="16"/>
      <c r="CA1173" s="16"/>
      <c r="CB1173" s="16"/>
      <c r="CC1173" s="16"/>
      <c r="CD1173" s="16"/>
      <c r="CE1173" s="16"/>
      <c r="CF1173" s="16"/>
      <c r="CG1173" s="16"/>
      <c r="CH1173" s="16"/>
    </row>
    <row r="1174" spans="1:86">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Z1174" s="18"/>
      <c r="AA1174" s="18"/>
      <c r="AB1174" s="18"/>
      <c r="AC1174" s="18"/>
      <c r="AD1174" s="18"/>
      <c r="AE1174" s="18"/>
      <c r="AF1174" s="18"/>
      <c r="AG1174" s="18"/>
      <c r="AH1174" s="18"/>
      <c r="AI1174" s="18"/>
      <c r="AJ1174" s="18"/>
      <c r="AK1174" s="18"/>
      <c r="AL1174" s="18"/>
      <c r="AM1174" s="16"/>
      <c r="AN1174" s="16"/>
      <c r="AO1174" s="16"/>
      <c r="AP1174" s="16"/>
      <c r="AQ1174" s="16"/>
      <c r="AR1174" s="16"/>
      <c r="AS1174" s="16"/>
      <c r="AT1174" s="16"/>
      <c r="AU1174" s="16"/>
      <c r="AV1174" s="16"/>
      <c r="AW1174" s="16"/>
      <c r="AX1174" s="16"/>
      <c r="AY1174" s="16"/>
      <c r="AZ1174" s="16"/>
      <c r="BA1174" s="16"/>
      <c r="BB1174" s="16"/>
      <c r="BC1174" s="16"/>
      <c r="BD1174" s="16"/>
      <c r="BE1174" s="16"/>
      <c r="BF1174" s="16"/>
      <c r="BG1174" s="16"/>
      <c r="BH1174" s="16"/>
      <c r="BI1174" s="16"/>
      <c r="BJ1174" s="16"/>
      <c r="BK1174" s="16"/>
      <c r="BL1174" s="16"/>
      <c r="BM1174" s="16"/>
      <c r="BN1174" s="16"/>
      <c r="BO1174" s="16"/>
      <c r="BP1174" s="16"/>
      <c r="BQ1174" s="16"/>
      <c r="BR1174" s="16"/>
      <c r="BS1174" s="16"/>
      <c r="BT1174" s="16"/>
      <c r="BU1174" s="16"/>
      <c r="BV1174" s="16"/>
      <c r="BW1174" s="16"/>
      <c r="BX1174" s="16"/>
      <c r="BY1174" s="16"/>
      <c r="BZ1174" s="16"/>
      <c r="CA1174" s="16"/>
      <c r="CB1174" s="16"/>
      <c r="CC1174" s="16"/>
      <c r="CD1174" s="16"/>
      <c r="CE1174" s="16"/>
      <c r="CF1174" s="16"/>
      <c r="CG1174" s="16"/>
      <c r="CH1174" s="16"/>
    </row>
    <row r="1175" spans="1:86">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Z1175" s="18"/>
      <c r="AA1175" s="18"/>
      <c r="AB1175" s="18"/>
      <c r="AC1175" s="18"/>
      <c r="AD1175" s="18"/>
      <c r="AE1175" s="18"/>
      <c r="AF1175" s="18"/>
      <c r="AG1175" s="18"/>
      <c r="AH1175" s="18"/>
      <c r="AI1175" s="18"/>
      <c r="AJ1175" s="18"/>
      <c r="AK1175" s="18"/>
      <c r="AL1175" s="18"/>
      <c r="AM1175" s="16"/>
      <c r="AN1175" s="16"/>
      <c r="AO1175" s="16"/>
      <c r="AP1175" s="16"/>
      <c r="AQ1175" s="16"/>
      <c r="AR1175" s="16"/>
      <c r="AS1175" s="16"/>
      <c r="AT1175" s="16"/>
      <c r="AU1175" s="16"/>
      <c r="AV1175" s="16"/>
      <c r="AW1175" s="16"/>
      <c r="AX1175" s="16"/>
      <c r="AY1175" s="16"/>
      <c r="AZ1175" s="16"/>
      <c r="BA1175" s="16"/>
      <c r="BB1175" s="16"/>
      <c r="BC1175" s="16"/>
      <c r="BD1175" s="16"/>
      <c r="BE1175" s="16"/>
      <c r="BF1175" s="16"/>
      <c r="BG1175" s="16"/>
      <c r="BH1175" s="16"/>
      <c r="BI1175" s="16"/>
      <c r="BJ1175" s="16"/>
      <c r="BK1175" s="16"/>
      <c r="BL1175" s="16"/>
      <c r="BM1175" s="16"/>
      <c r="BN1175" s="16"/>
      <c r="BO1175" s="16"/>
      <c r="BP1175" s="16"/>
      <c r="BQ1175" s="16"/>
      <c r="BR1175" s="16"/>
      <c r="BS1175" s="16"/>
      <c r="BT1175" s="16"/>
      <c r="BU1175" s="16"/>
      <c r="BV1175" s="16"/>
      <c r="BW1175" s="16"/>
      <c r="BX1175" s="16"/>
      <c r="BY1175" s="16"/>
      <c r="BZ1175" s="16"/>
      <c r="CA1175" s="16"/>
      <c r="CB1175" s="16"/>
      <c r="CC1175" s="16"/>
      <c r="CD1175" s="16"/>
      <c r="CE1175" s="16"/>
      <c r="CF1175" s="16"/>
      <c r="CG1175" s="16"/>
      <c r="CH1175" s="16"/>
    </row>
    <row r="1176" spans="1:86">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Z1176" s="18"/>
      <c r="AA1176" s="18"/>
      <c r="AB1176" s="18"/>
      <c r="AC1176" s="18"/>
      <c r="AD1176" s="18"/>
      <c r="AE1176" s="18"/>
      <c r="AF1176" s="18"/>
      <c r="AG1176" s="18"/>
      <c r="AH1176" s="18"/>
      <c r="AI1176" s="18"/>
      <c r="AJ1176" s="18"/>
      <c r="AK1176" s="18"/>
      <c r="AL1176" s="18"/>
      <c r="AM1176" s="16"/>
      <c r="AN1176" s="16"/>
      <c r="AO1176" s="16"/>
      <c r="AP1176" s="16"/>
      <c r="AQ1176" s="16"/>
      <c r="AR1176" s="16"/>
      <c r="AS1176" s="16"/>
      <c r="AT1176" s="16"/>
      <c r="AU1176" s="16"/>
      <c r="AV1176" s="16"/>
      <c r="AW1176" s="16"/>
      <c r="AX1176" s="16"/>
      <c r="AY1176" s="16"/>
      <c r="AZ1176" s="16"/>
      <c r="BA1176" s="16"/>
      <c r="BB1176" s="16"/>
      <c r="BC1176" s="16"/>
      <c r="BD1176" s="16"/>
      <c r="BE1176" s="16"/>
      <c r="BF1176" s="16"/>
      <c r="BG1176" s="16"/>
      <c r="BH1176" s="16"/>
      <c r="BI1176" s="16"/>
      <c r="BJ1176" s="16"/>
      <c r="BK1176" s="16"/>
      <c r="BL1176" s="16"/>
      <c r="BM1176" s="16"/>
      <c r="BN1176" s="16"/>
      <c r="BO1176" s="16"/>
      <c r="BP1176" s="16"/>
      <c r="BQ1176" s="16"/>
      <c r="BR1176" s="16"/>
      <c r="BS1176" s="16"/>
      <c r="BT1176" s="16"/>
      <c r="BU1176" s="16"/>
      <c r="BV1176" s="16"/>
      <c r="BW1176" s="16"/>
      <c r="BX1176" s="16"/>
      <c r="BY1176" s="16"/>
      <c r="BZ1176" s="16"/>
      <c r="CA1176" s="16"/>
      <c r="CB1176" s="16"/>
      <c r="CC1176" s="16"/>
      <c r="CD1176" s="16"/>
      <c r="CE1176" s="16"/>
      <c r="CF1176" s="16"/>
      <c r="CG1176" s="16"/>
      <c r="CH1176" s="16"/>
    </row>
    <row r="1177" spans="1:86">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Z1177" s="18"/>
      <c r="AA1177" s="18"/>
      <c r="AB1177" s="18"/>
      <c r="AC1177" s="18"/>
      <c r="AD1177" s="18"/>
      <c r="AE1177" s="18"/>
      <c r="AF1177" s="18"/>
      <c r="AG1177" s="18"/>
      <c r="AH1177" s="18"/>
      <c r="AI1177" s="18"/>
      <c r="AJ1177" s="18"/>
      <c r="AK1177" s="18"/>
      <c r="AL1177" s="18"/>
      <c r="AM1177" s="16"/>
      <c r="AN1177" s="16"/>
      <c r="AO1177" s="16"/>
      <c r="AP1177" s="16"/>
      <c r="AQ1177" s="16"/>
      <c r="AR1177" s="16"/>
      <c r="AS1177" s="16"/>
      <c r="AT1177" s="16"/>
      <c r="AU1177" s="16"/>
      <c r="AV1177" s="16"/>
      <c r="AW1177" s="16"/>
      <c r="AX1177" s="16"/>
      <c r="AY1177" s="16"/>
      <c r="AZ1177" s="16"/>
      <c r="BA1177" s="16"/>
      <c r="BB1177" s="16"/>
      <c r="BC1177" s="16"/>
      <c r="BD1177" s="16"/>
      <c r="BE1177" s="16"/>
      <c r="BF1177" s="16"/>
      <c r="BG1177" s="16"/>
      <c r="BH1177" s="16"/>
      <c r="BI1177" s="16"/>
      <c r="BJ1177" s="16"/>
      <c r="BK1177" s="16"/>
      <c r="BL1177" s="16"/>
      <c r="BM1177" s="16"/>
      <c r="BN1177" s="16"/>
      <c r="BO1177" s="16"/>
      <c r="BP1177" s="16"/>
      <c r="BQ1177" s="16"/>
      <c r="BR1177" s="16"/>
      <c r="BS1177" s="16"/>
      <c r="BT1177" s="16"/>
      <c r="BU1177" s="16"/>
      <c r="BV1177" s="16"/>
      <c r="BW1177" s="16"/>
      <c r="BX1177" s="16"/>
      <c r="BY1177" s="16"/>
      <c r="BZ1177" s="16"/>
      <c r="CA1177" s="16"/>
      <c r="CB1177" s="16"/>
      <c r="CC1177" s="16"/>
      <c r="CD1177" s="16"/>
      <c r="CE1177" s="16"/>
      <c r="CF1177" s="16"/>
      <c r="CG1177" s="16"/>
      <c r="CH1177" s="16"/>
    </row>
    <row r="1178" spans="1:86">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Z1178" s="18"/>
      <c r="AA1178" s="18"/>
      <c r="AB1178" s="18"/>
      <c r="AC1178" s="18"/>
      <c r="AD1178" s="18"/>
      <c r="AE1178" s="18"/>
      <c r="AF1178" s="18"/>
      <c r="AG1178" s="18"/>
      <c r="AH1178" s="18"/>
      <c r="AI1178" s="18"/>
      <c r="AJ1178" s="18"/>
      <c r="AK1178" s="18"/>
      <c r="AL1178" s="18"/>
      <c r="AM1178" s="16"/>
      <c r="AN1178" s="16"/>
      <c r="AO1178" s="16"/>
      <c r="AP1178" s="16"/>
      <c r="AQ1178" s="16"/>
      <c r="AR1178" s="16"/>
      <c r="AS1178" s="16"/>
      <c r="AT1178" s="16"/>
      <c r="AU1178" s="16"/>
      <c r="AV1178" s="16"/>
      <c r="AW1178" s="16"/>
      <c r="AX1178" s="16"/>
      <c r="AY1178" s="16"/>
      <c r="AZ1178" s="16"/>
      <c r="BA1178" s="16"/>
      <c r="BB1178" s="16"/>
      <c r="BC1178" s="16"/>
      <c r="BD1178" s="16"/>
      <c r="BE1178" s="16"/>
      <c r="BF1178" s="16"/>
      <c r="BG1178" s="16"/>
      <c r="BH1178" s="16"/>
      <c r="BI1178" s="16"/>
      <c r="BJ1178" s="16"/>
      <c r="BK1178" s="16"/>
      <c r="BL1178" s="16"/>
      <c r="BM1178" s="16"/>
      <c r="BN1178" s="16"/>
      <c r="BO1178" s="16"/>
      <c r="BP1178" s="16"/>
      <c r="BQ1178" s="16"/>
      <c r="BR1178" s="16"/>
      <c r="BS1178" s="16"/>
      <c r="BT1178" s="16"/>
      <c r="BU1178" s="16"/>
      <c r="BV1178" s="16"/>
      <c r="BW1178" s="16"/>
      <c r="BX1178" s="16"/>
      <c r="BY1178" s="16"/>
      <c r="BZ1178" s="16"/>
      <c r="CA1178" s="16"/>
      <c r="CB1178" s="16"/>
      <c r="CC1178" s="16"/>
      <c r="CD1178" s="16"/>
      <c r="CE1178" s="16"/>
      <c r="CF1178" s="16"/>
      <c r="CG1178" s="16"/>
      <c r="CH1178" s="16"/>
    </row>
    <row r="1179" spans="1:86">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Z1179" s="18"/>
      <c r="AA1179" s="18"/>
      <c r="AB1179" s="18"/>
      <c r="AC1179" s="18"/>
      <c r="AD1179" s="18"/>
      <c r="AE1179" s="18"/>
      <c r="AF1179" s="18"/>
      <c r="AG1179" s="18"/>
      <c r="AH1179" s="18"/>
      <c r="AI1179" s="18"/>
      <c r="AJ1179" s="18"/>
      <c r="AK1179" s="18"/>
      <c r="AL1179" s="18"/>
      <c r="AM1179" s="16"/>
      <c r="AN1179" s="16"/>
      <c r="AO1179" s="16"/>
      <c r="AP1179" s="16"/>
      <c r="AQ1179" s="16"/>
      <c r="AR1179" s="16"/>
      <c r="AS1179" s="16"/>
      <c r="AT1179" s="16"/>
      <c r="AU1179" s="16"/>
      <c r="AV1179" s="16"/>
      <c r="AW1179" s="16"/>
      <c r="AX1179" s="16"/>
      <c r="AY1179" s="16"/>
      <c r="AZ1179" s="16"/>
      <c r="BA1179" s="16"/>
      <c r="BB1179" s="16"/>
      <c r="BC1179" s="16"/>
      <c r="BD1179" s="16"/>
      <c r="BE1179" s="16"/>
      <c r="BF1179" s="16"/>
      <c r="BG1179" s="16"/>
      <c r="BH1179" s="16"/>
      <c r="BI1179" s="16"/>
      <c r="BJ1179" s="16"/>
      <c r="BK1179" s="16"/>
      <c r="BL1179" s="16"/>
      <c r="BM1179" s="16"/>
      <c r="BN1179" s="16"/>
      <c r="BO1179" s="16"/>
      <c r="BP1179" s="16"/>
      <c r="BQ1179" s="16"/>
      <c r="BR1179" s="16"/>
      <c r="BS1179" s="16"/>
      <c r="BT1179" s="16"/>
      <c r="BU1179" s="16"/>
      <c r="BV1179" s="16"/>
      <c r="BW1179" s="16"/>
      <c r="BX1179" s="16"/>
      <c r="BY1179" s="16"/>
      <c r="BZ1179" s="16"/>
      <c r="CA1179" s="16"/>
      <c r="CB1179" s="16"/>
      <c r="CC1179" s="16"/>
      <c r="CD1179" s="16"/>
      <c r="CE1179" s="16"/>
      <c r="CF1179" s="16"/>
      <c r="CG1179" s="16"/>
      <c r="CH1179" s="16"/>
    </row>
    <row r="1180" spans="1:86">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Z1180" s="18"/>
      <c r="AA1180" s="18"/>
      <c r="AB1180" s="18"/>
      <c r="AC1180" s="18"/>
      <c r="AD1180" s="18"/>
      <c r="AE1180" s="18"/>
      <c r="AF1180" s="18"/>
      <c r="AG1180" s="18"/>
      <c r="AH1180" s="18"/>
      <c r="AI1180" s="18"/>
      <c r="AJ1180" s="18"/>
      <c r="AK1180" s="18"/>
      <c r="AL1180" s="18"/>
      <c r="AM1180" s="16"/>
      <c r="AN1180" s="16"/>
      <c r="AO1180" s="16"/>
      <c r="AP1180" s="16"/>
      <c r="AQ1180" s="16"/>
      <c r="AR1180" s="16"/>
      <c r="AS1180" s="16"/>
      <c r="AT1180" s="16"/>
      <c r="AU1180" s="16"/>
      <c r="AV1180" s="16"/>
      <c r="AW1180" s="16"/>
      <c r="AX1180" s="16"/>
      <c r="AY1180" s="16"/>
      <c r="AZ1180" s="16"/>
      <c r="BA1180" s="16"/>
      <c r="BB1180" s="16"/>
      <c r="BC1180" s="16"/>
      <c r="BD1180" s="16"/>
      <c r="BE1180" s="16"/>
      <c r="BF1180" s="16"/>
      <c r="BG1180" s="16"/>
      <c r="BH1180" s="16"/>
      <c r="BI1180" s="16"/>
      <c r="BJ1180" s="16"/>
      <c r="BK1180" s="16"/>
      <c r="BL1180" s="16"/>
      <c r="BM1180" s="16"/>
      <c r="BN1180" s="16"/>
      <c r="BO1180" s="16"/>
      <c r="BP1180" s="16"/>
      <c r="BQ1180" s="16"/>
      <c r="BR1180" s="16"/>
      <c r="BS1180" s="16"/>
      <c r="BT1180" s="16"/>
      <c r="BU1180" s="16"/>
      <c r="BV1180" s="16"/>
      <c r="BW1180" s="16"/>
      <c r="BX1180" s="16"/>
      <c r="BY1180" s="16"/>
      <c r="BZ1180" s="16"/>
      <c r="CA1180" s="16"/>
      <c r="CB1180" s="16"/>
      <c r="CC1180" s="16"/>
      <c r="CD1180" s="16"/>
      <c r="CE1180" s="16"/>
      <c r="CF1180" s="16"/>
      <c r="CG1180" s="16"/>
      <c r="CH1180" s="16"/>
    </row>
    <row r="1181" spans="1:86">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Z1181" s="18"/>
      <c r="AA1181" s="18"/>
      <c r="AB1181" s="18"/>
      <c r="AC1181" s="18"/>
      <c r="AD1181" s="18"/>
      <c r="AE1181" s="18"/>
      <c r="AF1181" s="18"/>
      <c r="AG1181" s="18"/>
      <c r="AH1181" s="18"/>
      <c r="AI1181" s="18"/>
      <c r="AJ1181" s="18"/>
      <c r="AK1181" s="18"/>
      <c r="AL1181" s="18"/>
      <c r="AM1181" s="16"/>
      <c r="AN1181" s="16"/>
      <c r="AO1181" s="16"/>
      <c r="AP1181" s="16"/>
      <c r="AQ1181" s="16"/>
      <c r="AR1181" s="16"/>
      <c r="AS1181" s="16"/>
      <c r="AT1181" s="16"/>
      <c r="AU1181" s="16"/>
      <c r="AV1181" s="16"/>
      <c r="AW1181" s="16"/>
      <c r="AX1181" s="16"/>
      <c r="AY1181" s="16"/>
      <c r="AZ1181" s="16"/>
      <c r="BA1181" s="16"/>
      <c r="BB1181" s="16"/>
      <c r="BC1181" s="16"/>
      <c r="BD1181" s="16"/>
      <c r="BE1181" s="16"/>
      <c r="BF1181" s="16"/>
      <c r="BG1181" s="16"/>
      <c r="BH1181" s="16"/>
      <c r="BI1181" s="16"/>
      <c r="BJ1181" s="16"/>
      <c r="BK1181" s="16"/>
      <c r="BL1181" s="16"/>
      <c r="BM1181" s="16"/>
      <c r="BN1181" s="16"/>
      <c r="BO1181" s="16"/>
      <c r="BP1181" s="16"/>
      <c r="BQ1181" s="16"/>
      <c r="BR1181" s="16"/>
      <c r="BS1181" s="16"/>
      <c r="BT1181" s="16"/>
      <c r="BU1181" s="16"/>
      <c r="BV1181" s="16"/>
      <c r="BW1181" s="16"/>
      <c r="BX1181" s="16"/>
      <c r="BY1181" s="16"/>
      <c r="BZ1181" s="16"/>
      <c r="CA1181" s="16"/>
      <c r="CB1181" s="16"/>
      <c r="CC1181" s="16"/>
      <c r="CD1181" s="16"/>
      <c r="CE1181" s="16"/>
      <c r="CF1181" s="16"/>
      <c r="CG1181" s="16"/>
      <c r="CH1181" s="16"/>
    </row>
    <row r="1182" spans="1:86">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Z1182" s="18"/>
      <c r="AA1182" s="18"/>
      <c r="AB1182" s="18"/>
      <c r="AC1182" s="18"/>
      <c r="AD1182" s="18"/>
      <c r="AE1182" s="18"/>
      <c r="AF1182" s="18"/>
      <c r="AG1182" s="18"/>
      <c r="AH1182" s="18"/>
      <c r="AI1182" s="18"/>
      <c r="AJ1182" s="18"/>
      <c r="AK1182" s="18"/>
      <c r="AL1182" s="18"/>
      <c r="AM1182" s="16"/>
      <c r="AN1182" s="16"/>
      <c r="AO1182" s="16"/>
      <c r="AP1182" s="16"/>
      <c r="AQ1182" s="16"/>
      <c r="AR1182" s="16"/>
      <c r="AS1182" s="16"/>
      <c r="AT1182" s="16"/>
      <c r="AU1182" s="16"/>
      <c r="AV1182" s="16"/>
      <c r="AW1182" s="16"/>
      <c r="AX1182" s="16"/>
      <c r="AY1182" s="16"/>
      <c r="AZ1182" s="16"/>
      <c r="BA1182" s="16"/>
      <c r="BB1182" s="16"/>
      <c r="BC1182" s="16"/>
      <c r="BD1182" s="16"/>
      <c r="BE1182" s="16"/>
      <c r="BF1182" s="16"/>
      <c r="BG1182" s="16"/>
      <c r="BH1182" s="16"/>
      <c r="BI1182" s="16"/>
      <c r="BJ1182" s="16"/>
      <c r="BK1182" s="16"/>
      <c r="BL1182" s="16"/>
      <c r="BM1182" s="16"/>
      <c r="BN1182" s="16"/>
      <c r="BO1182" s="16"/>
      <c r="BP1182" s="16"/>
      <c r="BQ1182" s="16"/>
      <c r="BR1182" s="16"/>
      <c r="BS1182" s="16"/>
      <c r="BT1182" s="16"/>
      <c r="BU1182" s="16"/>
      <c r="BV1182" s="16"/>
      <c r="BW1182" s="16"/>
      <c r="BX1182" s="16"/>
      <c r="BY1182" s="16"/>
      <c r="BZ1182" s="16"/>
      <c r="CA1182" s="16"/>
      <c r="CB1182" s="16"/>
      <c r="CC1182" s="16"/>
      <c r="CD1182" s="16"/>
      <c r="CE1182" s="16"/>
      <c r="CF1182" s="16"/>
      <c r="CG1182" s="16"/>
      <c r="CH1182" s="16"/>
    </row>
    <row r="1183" spans="1:86">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Z1183" s="18"/>
      <c r="AA1183" s="18"/>
      <c r="AB1183" s="18"/>
      <c r="AC1183" s="18"/>
      <c r="AD1183" s="18"/>
      <c r="AE1183" s="18"/>
      <c r="AF1183" s="18"/>
      <c r="AG1183" s="18"/>
      <c r="AH1183" s="18"/>
      <c r="AI1183" s="18"/>
      <c r="AJ1183" s="18"/>
      <c r="AK1183" s="18"/>
      <c r="AL1183" s="18"/>
      <c r="AM1183" s="16"/>
      <c r="AN1183" s="16"/>
      <c r="AO1183" s="16"/>
      <c r="AP1183" s="16"/>
      <c r="AQ1183" s="16"/>
      <c r="AR1183" s="16"/>
      <c r="AS1183" s="16"/>
      <c r="AT1183" s="16"/>
      <c r="AU1183" s="16"/>
      <c r="AV1183" s="16"/>
      <c r="AW1183" s="16"/>
      <c r="AX1183" s="16"/>
      <c r="AY1183" s="16"/>
      <c r="AZ1183" s="16"/>
      <c r="BA1183" s="16"/>
      <c r="BB1183" s="16"/>
      <c r="BC1183" s="16"/>
      <c r="BD1183" s="16"/>
      <c r="BE1183" s="16"/>
      <c r="BF1183" s="16"/>
      <c r="BG1183" s="16"/>
      <c r="BH1183" s="16"/>
      <c r="BI1183" s="16"/>
      <c r="BJ1183" s="16"/>
      <c r="BK1183" s="16"/>
      <c r="BL1183" s="16"/>
      <c r="BM1183" s="16"/>
      <c r="BN1183" s="16"/>
      <c r="BO1183" s="16"/>
      <c r="BP1183" s="16"/>
      <c r="BQ1183" s="16"/>
      <c r="BR1183" s="16"/>
      <c r="BS1183" s="16"/>
      <c r="BT1183" s="16"/>
      <c r="BU1183" s="16"/>
      <c r="BV1183" s="16"/>
      <c r="BW1183" s="16"/>
      <c r="BX1183" s="16"/>
      <c r="BY1183" s="16"/>
      <c r="BZ1183" s="16"/>
      <c r="CA1183" s="16"/>
      <c r="CB1183" s="16"/>
      <c r="CC1183" s="16"/>
      <c r="CD1183" s="16"/>
      <c r="CE1183" s="16"/>
      <c r="CF1183" s="16"/>
      <c r="CG1183" s="16"/>
      <c r="CH1183" s="16"/>
    </row>
    <row r="1184" spans="1:86">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Z1184" s="18"/>
      <c r="AA1184" s="18"/>
      <c r="AB1184" s="18"/>
      <c r="AC1184" s="18"/>
      <c r="AD1184" s="18"/>
      <c r="AE1184" s="18"/>
      <c r="AF1184" s="18"/>
      <c r="AG1184" s="18"/>
      <c r="AH1184" s="18"/>
      <c r="AI1184" s="18"/>
      <c r="AJ1184" s="18"/>
      <c r="AK1184" s="18"/>
      <c r="AL1184" s="18"/>
      <c r="AM1184" s="16"/>
      <c r="AN1184" s="16"/>
      <c r="AO1184" s="16"/>
      <c r="AP1184" s="16"/>
      <c r="AQ1184" s="16"/>
      <c r="AR1184" s="16"/>
      <c r="AS1184" s="16"/>
      <c r="AT1184" s="16"/>
      <c r="AU1184" s="16"/>
      <c r="AV1184" s="16"/>
      <c r="AW1184" s="16"/>
      <c r="AX1184" s="16"/>
      <c r="AY1184" s="16"/>
      <c r="AZ1184" s="16"/>
      <c r="BA1184" s="16"/>
      <c r="BB1184" s="16"/>
      <c r="BC1184" s="16"/>
      <c r="BD1184" s="16"/>
      <c r="BE1184" s="16"/>
      <c r="BF1184" s="16"/>
      <c r="BG1184" s="16"/>
      <c r="BH1184" s="16"/>
      <c r="BI1184" s="16"/>
      <c r="BJ1184" s="16"/>
      <c r="BK1184" s="16"/>
      <c r="BL1184" s="16"/>
      <c r="BM1184" s="16"/>
      <c r="BN1184" s="16"/>
      <c r="BO1184" s="16"/>
      <c r="BP1184" s="16"/>
      <c r="BQ1184" s="16"/>
      <c r="BR1184" s="16"/>
      <c r="BS1184" s="16"/>
      <c r="BT1184" s="16"/>
      <c r="BU1184" s="16"/>
      <c r="BV1184" s="16"/>
      <c r="BW1184" s="16"/>
      <c r="BX1184" s="16"/>
      <c r="BY1184" s="16"/>
      <c r="BZ1184" s="16"/>
      <c r="CA1184" s="16"/>
      <c r="CB1184" s="16"/>
      <c r="CC1184" s="16"/>
      <c r="CD1184" s="16"/>
      <c r="CE1184" s="16"/>
      <c r="CF1184" s="16"/>
      <c r="CG1184" s="16"/>
      <c r="CH1184" s="16"/>
    </row>
    <row r="1185" spans="1:86">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Z1185" s="18"/>
      <c r="AA1185" s="18"/>
      <c r="AB1185" s="18"/>
      <c r="AC1185" s="18"/>
      <c r="AD1185" s="18"/>
      <c r="AE1185" s="18"/>
      <c r="AF1185" s="18"/>
      <c r="AG1185" s="18"/>
      <c r="AH1185" s="18"/>
      <c r="AI1185" s="18"/>
      <c r="AJ1185" s="18"/>
      <c r="AK1185" s="18"/>
      <c r="AL1185" s="18"/>
      <c r="AM1185" s="16"/>
      <c r="AN1185" s="16"/>
      <c r="AO1185" s="16"/>
      <c r="AP1185" s="16"/>
      <c r="AQ1185" s="16"/>
      <c r="AR1185" s="16"/>
      <c r="AS1185" s="16"/>
      <c r="AT1185" s="16"/>
      <c r="AU1185" s="16"/>
      <c r="AV1185" s="16"/>
      <c r="AW1185" s="16"/>
      <c r="AX1185" s="16"/>
      <c r="AY1185" s="16"/>
      <c r="AZ1185" s="16"/>
      <c r="BA1185" s="16"/>
      <c r="BB1185" s="16"/>
      <c r="BC1185" s="16"/>
      <c r="BD1185" s="16"/>
      <c r="BE1185" s="16"/>
      <c r="BF1185" s="16"/>
      <c r="BG1185" s="16"/>
      <c r="BH1185" s="16"/>
      <c r="BI1185" s="16"/>
      <c r="BJ1185" s="16"/>
      <c r="BK1185" s="16"/>
      <c r="BL1185" s="16"/>
      <c r="BM1185" s="16"/>
      <c r="BN1185" s="16"/>
      <c r="BO1185" s="16"/>
      <c r="BP1185" s="16"/>
      <c r="BQ1185" s="16"/>
      <c r="BR1185" s="16"/>
      <c r="BS1185" s="16"/>
      <c r="BT1185" s="16"/>
      <c r="BU1185" s="16"/>
      <c r="BV1185" s="16"/>
      <c r="BW1185" s="16"/>
      <c r="BX1185" s="16"/>
      <c r="BY1185" s="16"/>
      <c r="BZ1185" s="16"/>
      <c r="CA1185" s="16"/>
      <c r="CB1185" s="16"/>
      <c r="CC1185" s="16"/>
      <c r="CD1185" s="16"/>
      <c r="CE1185" s="16"/>
      <c r="CF1185" s="16"/>
      <c r="CG1185" s="16"/>
      <c r="CH1185" s="16"/>
    </row>
    <row r="1186" spans="1:86">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Z1186" s="18"/>
      <c r="AA1186" s="18"/>
      <c r="AB1186" s="18"/>
      <c r="AC1186" s="18"/>
      <c r="AD1186" s="18"/>
      <c r="AE1186" s="18"/>
      <c r="AF1186" s="18"/>
      <c r="AG1186" s="18"/>
      <c r="AH1186" s="18"/>
      <c r="AI1186" s="18"/>
      <c r="AJ1186" s="18"/>
      <c r="AK1186" s="18"/>
      <c r="AL1186" s="18"/>
      <c r="AM1186" s="16"/>
      <c r="AN1186" s="16"/>
      <c r="AO1186" s="16"/>
      <c r="AP1186" s="16"/>
      <c r="AQ1186" s="16"/>
      <c r="AR1186" s="16"/>
      <c r="AS1186" s="16"/>
      <c r="AT1186" s="16"/>
      <c r="AU1186" s="16"/>
      <c r="AV1186" s="16"/>
      <c r="AW1186" s="16"/>
      <c r="AX1186" s="16"/>
      <c r="AY1186" s="16"/>
      <c r="AZ1186" s="16"/>
      <c r="BA1186" s="16"/>
      <c r="BB1186" s="16"/>
      <c r="BC1186" s="16"/>
      <c r="BD1186" s="16"/>
      <c r="BE1186" s="16"/>
      <c r="BF1186" s="16"/>
      <c r="BG1186" s="16"/>
      <c r="BH1186" s="16"/>
      <c r="BI1186" s="16"/>
      <c r="BJ1186" s="16"/>
      <c r="BK1186" s="16"/>
      <c r="BL1186" s="16"/>
      <c r="BM1186" s="16"/>
      <c r="BN1186" s="16"/>
      <c r="BO1186" s="16"/>
      <c r="BP1186" s="16"/>
      <c r="BQ1186" s="16"/>
      <c r="BR1186" s="16"/>
      <c r="BS1186" s="16"/>
      <c r="BT1186" s="16"/>
      <c r="BU1186" s="16"/>
      <c r="BV1186" s="16"/>
      <c r="BW1186" s="16"/>
      <c r="BX1186" s="16"/>
      <c r="BY1186" s="16"/>
      <c r="BZ1186" s="16"/>
      <c r="CA1186" s="16"/>
      <c r="CB1186" s="16"/>
      <c r="CC1186" s="16"/>
      <c r="CD1186" s="16"/>
      <c r="CE1186" s="16"/>
      <c r="CF1186" s="16"/>
      <c r="CG1186" s="16"/>
      <c r="CH1186" s="16"/>
    </row>
    <row r="1187" spans="1:86">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Z1187" s="18"/>
      <c r="AA1187" s="18"/>
      <c r="AB1187" s="18"/>
      <c r="AC1187" s="18"/>
      <c r="AD1187" s="18"/>
      <c r="AE1187" s="18"/>
      <c r="AF1187" s="18"/>
      <c r="AG1187" s="18"/>
      <c r="AH1187" s="18"/>
      <c r="AI1187" s="18"/>
      <c r="AJ1187" s="18"/>
      <c r="AK1187" s="18"/>
      <c r="AL1187" s="18"/>
      <c r="AM1187" s="16"/>
      <c r="AN1187" s="16"/>
      <c r="AO1187" s="16"/>
      <c r="AP1187" s="16"/>
      <c r="AQ1187" s="16"/>
      <c r="AR1187" s="16"/>
      <c r="AS1187" s="16"/>
      <c r="AT1187" s="16"/>
      <c r="AU1187" s="16"/>
      <c r="AV1187" s="16"/>
      <c r="AW1187" s="16"/>
      <c r="AX1187" s="16"/>
      <c r="AY1187" s="16"/>
      <c r="AZ1187" s="16"/>
      <c r="BA1187" s="16"/>
      <c r="BB1187" s="16"/>
      <c r="BC1187" s="16"/>
      <c r="BD1187" s="16"/>
      <c r="BE1187" s="16"/>
      <c r="BF1187" s="16"/>
      <c r="BG1187" s="16"/>
      <c r="BH1187" s="16"/>
      <c r="BI1187" s="16"/>
      <c r="BJ1187" s="16"/>
      <c r="BK1187" s="16"/>
      <c r="BL1187" s="16"/>
      <c r="BM1187" s="16"/>
      <c r="BN1187" s="16"/>
      <c r="BO1187" s="16"/>
      <c r="BP1187" s="16"/>
      <c r="BQ1187" s="16"/>
      <c r="BR1187" s="16"/>
      <c r="BS1187" s="16"/>
      <c r="BT1187" s="16"/>
      <c r="BU1187" s="16"/>
      <c r="BV1187" s="16"/>
      <c r="BW1187" s="16"/>
      <c r="BX1187" s="16"/>
      <c r="BY1187" s="16"/>
      <c r="BZ1187" s="16"/>
      <c r="CA1187" s="16"/>
      <c r="CB1187" s="16"/>
      <c r="CC1187" s="16"/>
      <c r="CD1187" s="16"/>
      <c r="CE1187" s="16"/>
      <c r="CF1187" s="16"/>
      <c r="CG1187" s="16"/>
      <c r="CH1187" s="16"/>
    </row>
    <row r="1188" spans="1:86">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Z1188" s="18"/>
      <c r="AA1188" s="18"/>
      <c r="AB1188" s="18"/>
      <c r="AC1188" s="18"/>
      <c r="AD1188" s="18"/>
      <c r="AE1188" s="18"/>
      <c r="AF1188" s="18"/>
      <c r="AG1188" s="18"/>
      <c r="AH1188" s="18"/>
      <c r="AI1188" s="18"/>
      <c r="AJ1188" s="18"/>
      <c r="AK1188" s="18"/>
      <c r="AL1188" s="18"/>
      <c r="AM1188" s="16"/>
      <c r="AN1188" s="16"/>
      <c r="AO1188" s="16"/>
      <c r="AP1188" s="16"/>
      <c r="AQ1188" s="16"/>
      <c r="AR1188" s="16"/>
      <c r="AS1188" s="16"/>
      <c r="AT1188" s="16"/>
      <c r="AU1188" s="16"/>
      <c r="AV1188" s="16"/>
      <c r="AW1188" s="16"/>
      <c r="AX1188" s="16"/>
      <c r="AY1188" s="16"/>
      <c r="AZ1188" s="16"/>
      <c r="BA1188" s="16"/>
      <c r="BB1188" s="16"/>
      <c r="BC1188" s="16"/>
      <c r="BD1188" s="16"/>
      <c r="BE1188" s="16"/>
      <c r="BF1188" s="16"/>
      <c r="BG1188" s="16"/>
      <c r="BH1188" s="16"/>
      <c r="BI1188" s="16"/>
      <c r="BJ1188" s="16"/>
      <c r="BK1188" s="16"/>
      <c r="BL1188" s="16"/>
      <c r="BM1188" s="16"/>
      <c r="BN1188" s="16"/>
      <c r="BO1188" s="16"/>
      <c r="BP1188" s="16"/>
      <c r="BQ1188" s="16"/>
      <c r="BR1188" s="16"/>
      <c r="BS1188" s="16"/>
      <c r="BT1188" s="16"/>
      <c r="BU1188" s="16"/>
      <c r="BV1188" s="16"/>
      <c r="BW1188" s="16"/>
      <c r="BX1188" s="16"/>
      <c r="BY1188" s="16"/>
      <c r="BZ1188" s="16"/>
      <c r="CA1188" s="16"/>
      <c r="CB1188" s="16"/>
      <c r="CC1188" s="16"/>
      <c r="CD1188" s="16"/>
      <c r="CE1188" s="16"/>
      <c r="CF1188" s="16"/>
      <c r="CG1188" s="16"/>
      <c r="CH1188" s="16"/>
    </row>
    <row r="1189" spans="1:86">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Z1189" s="18"/>
      <c r="AA1189" s="18"/>
      <c r="AB1189" s="18"/>
      <c r="AC1189" s="18"/>
      <c r="AD1189" s="18"/>
      <c r="AE1189" s="18"/>
      <c r="AF1189" s="18"/>
      <c r="AG1189" s="18"/>
      <c r="AH1189" s="18"/>
      <c r="AI1189" s="18"/>
      <c r="AJ1189" s="18"/>
      <c r="AK1189" s="18"/>
      <c r="AL1189" s="18"/>
      <c r="AM1189" s="16"/>
      <c r="AN1189" s="16"/>
      <c r="AO1189" s="16"/>
      <c r="AP1189" s="16"/>
      <c r="AQ1189" s="16"/>
      <c r="AR1189" s="16"/>
      <c r="AS1189" s="16"/>
      <c r="AT1189" s="16"/>
      <c r="AU1189" s="16"/>
      <c r="AV1189" s="16"/>
      <c r="AW1189" s="16"/>
      <c r="AX1189" s="16"/>
      <c r="AY1189" s="16"/>
      <c r="AZ1189" s="16"/>
      <c r="BA1189" s="16"/>
      <c r="BB1189" s="16"/>
      <c r="BC1189" s="16"/>
      <c r="BD1189" s="16"/>
      <c r="BE1189" s="16"/>
      <c r="BF1189" s="16"/>
      <c r="BG1189" s="16"/>
      <c r="BH1189" s="16"/>
      <c r="BI1189" s="16"/>
      <c r="BJ1189" s="16"/>
      <c r="BK1189" s="16"/>
      <c r="BL1189" s="16"/>
      <c r="BM1189" s="16"/>
      <c r="BN1189" s="16"/>
      <c r="BO1189" s="16"/>
      <c r="BP1189" s="16"/>
      <c r="BQ1189" s="16"/>
      <c r="BR1189" s="16"/>
      <c r="BS1189" s="16"/>
      <c r="BT1189" s="16"/>
      <c r="BU1189" s="16"/>
      <c r="BV1189" s="16"/>
      <c r="BW1189" s="16"/>
      <c r="BX1189" s="16"/>
      <c r="BY1189" s="16"/>
      <c r="BZ1189" s="16"/>
      <c r="CA1189" s="16"/>
      <c r="CB1189" s="16"/>
      <c r="CC1189" s="16"/>
      <c r="CD1189" s="16"/>
      <c r="CE1189" s="16"/>
      <c r="CF1189" s="16"/>
      <c r="CG1189" s="16"/>
      <c r="CH1189" s="16"/>
    </row>
    <row r="1190" spans="1:86">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Z1190" s="18"/>
      <c r="AA1190" s="18"/>
      <c r="AB1190" s="18"/>
      <c r="AC1190" s="18"/>
      <c r="AD1190" s="18"/>
      <c r="AE1190" s="18"/>
      <c r="AF1190" s="18"/>
      <c r="AG1190" s="18"/>
      <c r="AH1190" s="18"/>
      <c r="AI1190" s="18"/>
      <c r="AJ1190" s="18"/>
      <c r="AK1190" s="18"/>
      <c r="AL1190" s="18"/>
      <c r="AM1190" s="16"/>
      <c r="AN1190" s="16"/>
      <c r="AO1190" s="16"/>
      <c r="AP1190" s="16"/>
      <c r="AQ1190" s="16"/>
      <c r="AR1190" s="16"/>
      <c r="AS1190" s="16"/>
      <c r="AT1190" s="16"/>
      <c r="AU1190" s="16"/>
      <c r="AV1190" s="16"/>
      <c r="AW1190" s="16"/>
      <c r="AX1190" s="16"/>
      <c r="AY1190" s="16"/>
      <c r="AZ1190" s="16"/>
      <c r="BA1190" s="16"/>
      <c r="BB1190" s="16"/>
      <c r="BC1190" s="16"/>
      <c r="BD1190" s="16"/>
      <c r="BE1190" s="16"/>
      <c r="BF1190" s="16"/>
      <c r="BG1190" s="16"/>
      <c r="BH1190" s="16"/>
      <c r="BI1190" s="16"/>
      <c r="BJ1190" s="16"/>
      <c r="BK1190" s="16"/>
      <c r="BL1190" s="16"/>
      <c r="BM1190" s="16"/>
      <c r="BN1190" s="16"/>
      <c r="BO1190" s="16"/>
      <c r="BP1190" s="16"/>
      <c r="BQ1190" s="16"/>
      <c r="BR1190" s="16"/>
      <c r="BS1190" s="16"/>
      <c r="BT1190" s="16"/>
      <c r="BU1190" s="16"/>
      <c r="BV1190" s="16"/>
      <c r="BW1190" s="16"/>
      <c r="BX1190" s="16"/>
      <c r="BY1190" s="16"/>
      <c r="BZ1190" s="16"/>
      <c r="CA1190" s="16"/>
      <c r="CB1190" s="16"/>
      <c r="CC1190" s="16"/>
      <c r="CD1190" s="16"/>
      <c r="CE1190" s="16"/>
      <c r="CF1190" s="16"/>
      <c r="CG1190" s="16"/>
      <c r="CH1190" s="16"/>
    </row>
    <row r="1191" spans="1:86">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Z1191" s="18"/>
      <c r="AA1191" s="18"/>
      <c r="AB1191" s="18"/>
      <c r="AC1191" s="18"/>
      <c r="AD1191" s="18"/>
      <c r="AE1191" s="18"/>
      <c r="AF1191" s="18"/>
      <c r="AG1191" s="18"/>
      <c r="AH1191" s="18"/>
      <c r="AI1191" s="18"/>
      <c r="AJ1191" s="18"/>
      <c r="AK1191" s="18"/>
      <c r="AL1191" s="18"/>
      <c r="AM1191" s="16"/>
      <c r="AN1191" s="16"/>
      <c r="AO1191" s="16"/>
      <c r="AP1191" s="16"/>
      <c r="AQ1191" s="16"/>
      <c r="AR1191" s="16"/>
      <c r="AS1191" s="16"/>
      <c r="AT1191" s="16"/>
      <c r="AU1191" s="16"/>
      <c r="AV1191" s="16"/>
      <c r="AW1191" s="16"/>
      <c r="AX1191" s="16"/>
      <c r="AY1191" s="16"/>
      <c r="AZ1191" s="16"/>
      <c r="BA1191" s="16"/>
      <c r="BB1191" s="16"/>
      <c r="BC1191" s="16"/>
      <c r="BD1191" s="16"/>
      <c r="BE1191" s="16"/>
      <c r="BF1191" s="16"/>
      <c r="BG1191" s="16"/>
      <c r="BH1191" s="16"/>
      <c r="BI1191" s="16"/>
      <c r="BJ1191" s="16"/>
      <c r="BK1191" s="16"/>
      <c r="BL1191" s="16"/>
      <c r="BM1191" s="16"/>
      <c r="BN1191" s="16"/>
      <c r="BO1191" s="16"/>
      <c r="BP1191" s="16"/>
      <c r="BQ1191" s="16"/>
      <c r="BR1191" s="16"/>
      <c r="BS1191" s="16"/>
      <c r="BT1191" s="16"/>
      <c r="BU1191" s="16"/>
      <c r="BV1191" s="16"/>
      <c r="BW1191" s="16"/>
      <c r="BX1191" s="16"/>
      <c r="BY1191" s="16"/>
      <c r="BZ1191" s="16"/>
      <c r="CA1191" s="16"/>
      <c r="CB1191" s="16"/>
      <c r="CC1191" s="16"/>
      <c r="CD1191" s="16"/>
      <c r="CE1191" s="16"/>
      <c r="CF1191" s="16"/>
      <c r="CG1191" s="16"/>
      <c r="CH1191" s="16"/>
    </row>
    <row r="1192" spans="1:86">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Z1192" s="18"/>
      <c r="AA1192" s="18"/>
      <c r="AB1192" s="18"/>
      <c r="AC1192" s="18"/>
      <c r="AD1192" s="18"/>
      <c r="AE1192" s="18"/>
      <c r="AF1192" s="18"/>
      <c r="AG1192" s="18"/>
      <c r="AH1192" s="18"/>
      <c r="AI1192" s="18"/>
      <c r="AJ1192" s="18"/>
      <c r="AK1192" s="18"/>
      <c r="AL1192" s="18"/>
      <c r="AM1192" s="16"/>
      <c r="AN1192" s="16"/>
      <c r="AO1192" s="16"/>
      <c r="AP1192" s="16"/>
      <c r="AQ1192" s="16"/>
      <c r="AR1192" s="16"/>
      <c r="AS1192" s="16"/>
      <c r="AT1192" s="16"/>
      <c r="AU1192" s="16"/>
      <c r="AV1192" s="16"/>
      <c r="AW1192" s="16"/>
      <c r="AX1192" s="16"/>
      <c r="AY1192" s="16"/>
      <c r="AZ1192" s="16"/>
      <c r="BA1192" s="16"/>
      <c r="BB1192" s="16"/>
      <c r="BC1192" s="16"/>
      <c r="BD1192" s="16"/>
      <c r="BE1192" s="16"/>
      <c r="BF1192" s="16"/>
      <c r="BG1192" s="16"/>
      <c r="BH1192" s="16"/>
      <c r="BI1192" s="16"/>
      <c r="BJ1192" s="16"/>
      <c r="BK1192" s="16"/>
      <c r="BL1192" s="16"/>
      <c r="BM1192" s="16"/>
      <c r="BN1192" s="16"/>
      <c r="BO1192" s="16"/>
      <c r="BP1192" s="16"/>
      <c r="BQ1192" s="16"/>
      <c r="BR1192" s="16"/>
      <c r="BS1192" s="16"/>
      <c r="BT1192" s="16"/>
      <c r="BU1192" s="16"/>
      <c r="BV1192" s="16"/>
      <c r="BW1192" s="16"/>
      <c r="BX1192" s="16"/>
      <c r="BY1192" s="16"/>
      <c r="BZ1192" s="16"/>
      <c r="CA1192" s="16"/>
      <c r="CB1192" s="16"/>
      <c r="CC1192" s="16"/>
      <c r="CD1192" s="16"/>
      <c r="CE1192" s="16"/>
      <c r="CF1192" s="16"/>
      <c r="CG1192" s="16"/>
      <c r="CH1192" s="16"/>
    </row>
    <row r="1193" spans="1:86">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Z1193" s="18"/>
      <c r="AA1193" s="18"/>
      <c r="AB1193" s="18"/>
      <c r="AC1193" s="18"/>
      <c r="AD1193" s="18"/>
      <c r="AE1193" s="18"/>
      <c r="AF1193" s="18"/>
      <c r="AG1193" s="18"/>
      <c r="AH1193" s="18"/>
      <c r="AI1193" s="18"/>
      <c r="AJ1193" s="18"/>
      <c r="AK1193" s="18"/>
      <c r="AL1193" s="18"/>
      <c r="AM1193" s="16"/>
      <c r="AN1193" s="16"/>
      <c r="AO1193" s="16"/>
      <c r="AP1193" s="16"/>
      <c r="AQ1193" s="16"/>
      <c r="AR1193" s="16"/>
      <c r="AS1193" s="16"/>
      <c r="AT1193" s="16"/>
      <c r="AU1193" s="16"/>
      <c r="AV1193" s="16"/>
      <c r="AW1193" s="16"/>
      <c r="AX1193" s="16"/>
      <c r="AY1193" s="16"/>
      <c r="AZ1193" s="16"/>
      <c r="BA1193" s="16"/>
      <c r="BB1193" s="16"/>
      <c r="BC1193" s="16"/>
      <c r="BD1193" s="16"/>
      <c r="BE1193" s="16"/>
      <c r="BF1193" s="16"/>
      <c r="BG1193" s="16"/>
      <c r="BH1193" s="16"/>
      <c r="BI1193" s="16"/>
      <c r="BJ1193" s="16"/>
      <c r="BK1193" s="16"/>
      <c r="BL1193" s="16"/>
      <c r="BM1193" s="16"/>
      <c r="BN1193" s="16"/>
      <c r="BO1193" s="16"/>
      <c r="BP1193" s="16"/>
      <c r="BQ1193" s="16"/>
      <c r="BR1193" s="16"/>
      <c r="BS1193" s="16"/>
      <c r="BT1193" s="16"/>
      <c r="BU1193" s="16"/>
      <c r="BV1193" s="16"/>
      <c r="BW1193" s="16"/>
      <c r="BX1193" s="16"/>
      <c r="BY1193" s="16"/>
      <c r="BZ1193" s="16"/>
      <c r="CA1193" s="16"/>
      <c r="CB1193" s="16"/>
      <c r="CC1193" s="16"/>
      <c r="CD1193" s="16"/>
      <c r="CE1193" s="16"/>
      <c r="CF1193" s="16"/>
      <c r="CG1193" s="16"/>
      <c r="CH1193" s="16"/>
    </row>
    <row r="1194" spans="1:86">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Z1194" s="18"/>
      <c r="AA1194" s="18"/>
      <c r="AB1194" s="18"/>
      <c r="AC1194" s="18"/>
      <c r="AD1194" s="18"/>
      <c r="AE1194" s="18"/>
      <c r="AF1194" s="18"/>
      <c r="AG1194" s="18"/>
      <c r="AH1194" s="18"/>
      <c r="AI1194" s="18"/>
      <c r="AJ1194" s="18"/>
      <c r="AK1194" s="18"/>
      <c r="AL1194" s="18"/>
      <c r="AM1194" s="16"/>
      <c r="AN1194" s="16"/>
      <c r="AO1194" s="16"/>
      <c r="AP1194" s="16"/>
      <c r="AQ1194" s="16"/>
      <c r="AR1194" s="16"/>
      <c r="AS1194" s="16"/>
      <c r="AT1194" s="16"/>
      <c r="AU1194" s="16"/>
      <c r="AV1194" s="16"/>
      <c r="AW1194" s="16"/>
      <c r="AX1194" s="16"/>
      <c r="AY1194" s="16"/>
      <c r="AZ1194" s="16"/>
      <c r="BA1194" s="16"/>
      <c r="BB1194" s="16"/>
      <c r="BC1194" s="16"/>
      <c r="BD1194" s="16"/>
      <c r="BE1194" s="16"/>
      <c r="BF1194" s="16"/>
      <c r="BG1194" s="16"/>
      <c r="BH1194" s="16"/>
      <c r="BI1194" s="16"/>
      <c r="BJ1194" s="16"/>
      <c r="BK1194" s="16"/>
      <c r="BL1194" s="16"/>
      <c r="BM1194" s="16"/>
      <c r="BN1194" s="16"/>
      <c r="BO1194" s="16"/>
      <c r="BP1194" s="16"/>
      <c r="BQ1194" s="16"/>
      <c r="BR1194" s="16"/>
      <c r="BS1194" s="16"/>
      <c r="BT1194" s="16"/>
      <c r="BU1194" s="16"/>
      <c r="BV1194" s="16"/>
      <c r="BW1194" s="16"/>
      <c r="BX1194" s="16"/>
      <c r="BY1194" s="16"/>
      <c r="BZ1194" s="16"/>
      <c r="CA1194" s="16"/>
      <c r="CB1194" s="16"/>
      <c r="CC1194" s="16"/>
      <c r="CD1194" s="16"/>
      <c r="CE1194" s="16"/>
      <c r="CF1194" s="16"/>
      <c r="CG1194" s="16"/>
      <c r="CH1194" s="16"/>
    </row>
    <row r="1195" spans="1:86">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Z1195" s="18"/>
      <c r="AA1195" s="18"/>
      <c r="AB1195" s="18"/>
      <c r="AC1195" s="18"/>
      <c r="AD1195" s="18"/>
      <c r="AE1195" s="18"/>
      <c r="AF1195" s="18"/>
      <c r="AG1195" s="18"/>
      <c r="AH1195" s="18"/>
      <c r="AI1195" s="18"/>
      <c r="AJ1195" s="18"/>
      <c r="AK1195" s="18"/>
      <c r="AL1195" s="18"/>
      <c r="AM1195" s="16"/>
      <c r="AN1195" s="16"/>
      <c r="AO1195" s="16"/>
      <c r="AP1195" s="16"/>
      <c r="AQ1195" s="16"/>
      <c r="AR1195" s="16"/>
      <c r="AS1195" s="16"/>
      <c r="AT1195" s="16"/>
      <c r="AU1195" s="16"/>
      <c r="AV1195" s="16"/>
      <c r="AW1195" s="16"/>
      <c r="AX1195" s="16"/>
      <c r="AY1195" s="16"/>
      <c r="AZ1195" s="16"/>
      <c r="BA1195" s="16"/>
      <c r="BB1195" s="16"/>
      <c r="BC1195" s="16"/>
      <c r="BD1195" s="16"/>
      <c r="BE1195" s="16"/>
      <c r="BF1195" s="16"/>
      <c r="BG1195" s="16"/>
      <c r="BH1195" s="16"/>
      <c r="BI1195" s="16"/>
      <c r="BJ1195" s="16"/>
      <c r="BK1195" s="16"/>
      <c r="BL1195" s="16"/>
      <c r="BM1195" s="16"/>
      <c r="BN1195" s="16"/>
      <c r="BO1195" s="16"/>
      <c r="BP1195" s="16"/>
      <c r="BQ1195" s="16"/>
      <c r="BR1195" s="16"/>
      <c r="BS1195" s="16"/>
      <c r="BT1195" s="16"/>
      <c r="BU1195" s="16"/>
      <c r="BV1195" s="16"/>
      <c r="BW1195" s="16"/>
      <c r="BX1195" s="16"/>
      <c r="BY1195" s="16"/>
      <c r="BZ1195" s="16"/>
      <c r="CA1195" s="16"/>
      <c r="CB1195" s="16"/>
      <c r="CC1195" s="16"/>
      <c r="CD1195" s="16"/>
      <c r="CE1195" s="16"/>
      <c r="CF1195" s="16"/>
      <c r="CG1195" s="16"/>
      <c r="CH1195" s="16"/>
    </row>
    <row r="1196" spans="1:86">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Z1196" s="18"/>
      <c r="AA1196" s="18"/>
      <c r="AB1196" s="18"/>
      <c r="AC1196" s="18"/>
      <c r="AD1196" s="18"/>
      <c r="AE1196" s="18"/>
      <c r="AF1196" s="18"/>
      <c r="AG1196" s="18"/>
      <c r="AH1196" s="18"/>
      <c r="AI1196" s="18"/>
      <c r="AJ1196" s="18"/>
      <c r="AK1196" s="18"/>
      <c r="AL1196" s="18"/>
      <c r="AM1196" s="16"/>
      <c r="AN1196" s="16"/>
      <c r="AO1196" s="16"/>
      <c r="AP1196" s="16"/>
      <c r="AQ1196" s="16"/>
      <c r="AR1196" s="16"/>
      <c r="AS1196" s="16"/>
      <c r="AT1196" s="16"/>
      <c r="AU1196" s="16"/>
      <c r="AV1196" s="16"/>
      <c r="AW1196" s="16"/>
      <c r="AX1196" s="16"/>
      <c r="AY1196" s="16"/>
      <c r="AZ1196" s="16"/>
      <c r="BA1196" s="16"/>
      <c r="BB1196" s="16"/>
      <c r="BC1196" s="16"/>
      <c r="BD1196" s="16"/>
      <c r="BE1196" s="16"/>
      <c r="BF1196" s="16"/>
      <c r="BG1196" s="16"/>
      <c r="BH1196" s="16"/>
      <c r="BI1196" s="16"/>
      <c r="BJ1196" s="16"/>
      <c r="BK1196" s="16"/>
      <c r="BL1196" s="16"/>
      <c r="BM1196" s="16"/>
      <c r="BN1196" s="16"/>
      <c r="BO1196" s="16"/>
      <c r="BP1196" s="16"/>
      <c r="BQ1196" s="16"/>
      <c r="BR1196" s="16"/>
      <c r="BS1196" s="16"/>
      <c r="BT1196" s="16"/>
      <c r="BU1196" s="16"/>
      <c r="BV1196" s="16"/>
      <c r="BW1196" s="16"/>
      <c r="BX1196" s="16"/>
      <c r="BY1196" s="16"/>
      <c r="BZ1196" s="16"/>
      <c r="CA1196" s="16"/>
      <c r="CB1196" s="16"/>
      <c r="CC1196" s="16"/>
      <c r="CD1196" s="16"/>
      <c r="CE1196" s="16"/>
      <c r="CF1196" s="16"/>
      <c r="CG1196" s="16"/>
      <c r="CH1196" s="16"/>
    </row>
    <row r="1197" spans="1:86">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Z1197" s="18"/>
      <c r="AA1197" s="18"/>
      <c r="AB1197" s="18"/>
      <c r="AC1197" s="18"/>
      <c r="AD1197" s="18"/>
      <c r="AE1197" s="18"/>
      <c r="AF1197" s="18"/>
      <c r="AG1197" s="18"/>
      <c r="AH1197" s="18"/>
      <c r="AI1197" s="18"/>
      <c r="AJ1197" s="18"/>
      <c r="AK1197" s="18"/>
      <c r="AL1197" s="18"/>
      <c r="AM1197" s="16"/>
      <c r="AN1197" s="16"/>
      <c r="AO1197" s="16"/>
      <c r="AP1197" s="16"/>
      <c r="AQ1197" s="16"/>
      <c r="AR1197" s="16"/>
      <c r="AS1197" s="16"/>
      <c r="AT1197" s="16"/>
      <c r="AU1197" s="16"/>
      <c r="AV1197" s="16"/>
      <c r="AW1197" s="16"/>
      <c r="AX1197" s="16"/>
      <c r="AY1197" s="16"/>
      <c r="AZ1197" s="16"/>
      <c r="BA1197" s="16"/>
      <c r="BB1197" s="16"/>
      <c r="BC1197" s="16"/>
      <c r="BD1197" s="16"/>
      <c r="BE1197" s="16"/>
      <c r="BF1197" s="16"/>
      <c r="BG1197" s="16"/>
      <c r="BH1197" s="16"/>
      <c r="BI1197" s="16"/>
      <c r="BJ1197" s="16"/>
      <c r="BK1197" s="16"/>
      <c r="BL1197" s="16"/>
      <c r="BM1197" s="16"/>
      <c r="BN1197" s="16"/>
      <c r="BO1197" s="16"/>
      <c r="BP1197" s="16"/>
      <c r="BQ1197" s="16"/>
      <c r="BR1197" s="16"/>
      <c r="BS1197" s="16"/>
      <c r="BT1197" s="16"/>
      <c r="BU1197" s="16"/>
      <c r="BV1197" s="16"/>
      <c r="BW1197" s="16"/>
      <c r="BX1197" s="16"/>
      <c r="BY1197" s="16"/>
      <c r="BZ1197" s="16"/>
      <c r="CA1197" s="16"/>
      <c r="CB1197" s="16"/>
      <c r="CC1197" s="16"/>
      <c r="CD1197" s="16"/>
      <c r="CE1197" s="16"/>
      <c r="CF1197" s="16"/>
      <c r="CG1197" s="16"/>
      <c r="CH1197" s="16"/>
    </row>
    <row r="1198" spans="1:86">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Z1198" s="18"/>
      <c r="AA1198" s="18"/>
      <c r="AB1198" s="18"/>
      <c r="AC1198" s="18"/>
      <c r="AD1198" s="18"/>
      <c r="AE1198" s="18"/>
      <c r="AF1198" s="18"/>
      <c r="AG1198" s="18"/>
      <c r="AH1198" s="18"/>
      <c r="AI1198" s="18"/>
      <c r="AJ1198" s="18"/>
      <c r="AK1198" s="18"/>
      <c r="AL1198" s="18"/>
      <c r="AM1198" s="16"/>
      <c r="AN1198" s="16"/>
      <c r="AO1198" s="16"/>
      <c r="AP1198" s="16"/>
      <c r="AQ1198" s="16"/>
      <c r="AR1198" s="16"/>
      <c r="AS1198" s="16"/>
      <c r="AT1198" s="16"/>
      <c r="AU1198" s="16"/>
      <c r="AV1198" s="16"/>
      <c r="AW1198" s="16"/>
      <c r="AX1198" s="16"/>
      <c r="AY1198" s="16"/>
      <c r="AZ1198" s="16"/>
      <c r="BA1198" s="16"/>
      <c r="BB1198" s="16"/>
      <c r="BC1198" s="16"/>
      <c r="BD1198" s="16"/>
      <c r="BE1198" s="16"/>
      <c r="BF1198" s="16"/>
      <c r="BG1198" s="16"/>
      <c r="BH1198" s="16"/>
      <c r="BI1198" s="16"/>
      <c r="BJ1198" s="16"/>
      <c r="BK1198" s="16"/>
      <c r="BL1198" s="16"/>
      <c r="BM1198" s="16"/>
      <c r="BN1198" s="16"/>
      <c r="BO1198" s="16"/>
      <c r="BP1198" s="16"/>
      <c r="BQ1198" s="16"/>
      <c r="BR1198" s="16"/>
      <c r="BS1198" s="16"/>
      <c r="BT1198" s="16"/>
      <c r="BU1198" s="16"/>
      <c r="BV1198" s="16"/>
      <c r="BW1198" s="16"/>
      <c r="BX1198" s="16"/>
      <c r="BY1198" s="16"/>
      <c r="BZ1198" s="16"/>
      <c r="CA1198" s="16"/>
      <c r="CB1198" s="16"/>
      <c r="CC1198" s="16"/>
      <c r="CD1198" s="16"/>
      <c r="CE1198" s="16"/>
      <c r="CF1198" s="16"/>
      <c r="CG1198" s="16"/>
      <c r="CH1198" s="16"/>
    </row>
    <row r="1199" spans="1:86">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Z1199" s="18"/>
      <c r="AA1199" s="18"/>
      <c r="AB1199" s="18"/>
      <c r="AC1199" s="18"/>
      <c r="AD1199" s="18"/>
      <c r="AE1199" s="18"/>
      <c r="AF1199" s="18"/>
      <c r="AG1199" s="18"/>
      <c r="AH1199" s="18"/>
      <c r="AI1199" s="18"/>
      <c r="AJ1199" s="18"/>
      <c r="AK1199" s="18"/>
      <c r="AL1199" s="18"/>
      <c r="AM1199" s="16"/>
      <c r="AN1199" s="16"/>
      <c r="AO1199" s="16"/>
      <c r="AP1199" s="16"/>
      <c r="AQ1199" s="16"/>
      <c r="AR1199" s="16"/>
      <c r="AS1199" s="16"/>
      <c r="AT1199" s="16"/>
      <c r="AU1199" s="16"/>
      <c r="AV1199" s="16"/>
      <c r="AW1199" s="16"/>
      <c r="AX1199" s="16"/>
      <c r="AY1199" s="16"/>
      <c r="AZ1199" s="16"/>
      <c r="BA1199" s="16"/>
      <c r="BB1199" s="16"/>
      <c r="BC1199" s="16"/>
      <c r="BD1199" s="16"/>
      <c r="BE1199" s="16"/>
      <c r="BF1199" s="16"/>
      <c r="BG1199" s="16"/>
      <c r="BH1199" s="16"/>
      <c r="BI1199" s="16"/>
      <c r="BJ1199" s="16"/>
      <c r="BK1199" s="16"/>
      <c r="BL1199" s="16"/>
      <c r="BM1199" s="16"/>
      <c r="BN1199" s="16"/>
      <c r="BO1199" s="16"/>
      <c r="BP1199" s="16"/>
      <c r="BQ1199" s="16"/>
      <c r="BR1199" s="16"/>
      <c r="BS1199" s="16"/>
      <c r="BT1199" s="16"/>
      <c r="BU1199" s="16"/>
      <c r="BV1199" s="16"/>
      <c r="BW1199" s="16"/>
      <c r="BX1199" s="16"/>
      <c r="BY1199" s="16"/>
      <c r="BZ1199" s="16"/>
      <c r="CA1199" s="16"/>
      <c r="CB1199" s="16"/>
      <c r="CC1199" s="16"/>
      <c r="CD1199" s="16"/>
      <c r="CE1199" s="16"/>
      <c r="CF1199" s="16"/>
      <c r="CG1199" s="16"/>
      <c r="CH1199" s="16"/>
    </row>
    <row r="1200" spans="1:86">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Z1200" s="18"/>
      <c r="AA1200" s="18"/>
      <c r="AB1200" s="18"/>
      <c r="AC1200" s="18"/>
      <c r="AD1200" s="18"/>
      <c r="AE1200" s="18"/>
      <c r="AF1200" s="18"/>
      <c r="AG1200" s="18"/>
      <c r="AH1200" s="18"/>
      <c r="AI1200" s="18"/>
      <c r="AJ1200" s="18"/>
      <c r="AK1200" s="18"/>
      <c r="AL1200" s="18"/>
      <c r="AM1200" s="16"/>
      <c r="AN1200" s="16"/>
      <c r="AO1200" s="16"/>
      <c r="AP1200" s="16"/>
      <c r="AQ1200" s="16"/>
      <c r="AR1200" s="16"/>
      <c r="AS1200" s="16"/>
      <c r="AT1200" s="16"/>
      <c r="AU1200" s="16"/>
      <c r="AV1200" s="16"/>
      <c r="AW1200" s="16"/>
      <c r="AX1200" s="16"/>
      <c r="AY1200" s="16"/>
      <c r="AZ1200" s="16"/>
      <c r="BA1200" s="16"/>
      <c r="BB1200" s="16"/>
      <c r="BC1200" s="16"/>
      <c r="BD1200" s="16"/>
      <c r="BE1200" s="16"/>
      <c r="BF1200" s="16"/>
      <c r="BG1200" s="16"/>
      <c r="BH1200" s="16"/>
      <c r="BI1200" s="16"/>
      <c r="BJ1200" s="16"/>
      <c r="BK1200" s="16"/>
      <c r="BL1200" s="16"/>
      <c r="BM1200" s="16"/>
      <c r="BN1200" s="16"/>
      <c r="BO1200" s="16"/>
      <c r="BP1200" s="16"/>
      <c r="BQ1200" s="16"/>
      <c r="BR1200" s="16"/>
      <c r="BS1200" s="16"/>
      <c r="BT1200" s="16"/>
      <c r="BU1200" s="16"/>
      <c r="BV1200" s="16"/>
      <c r="BW1200" s="16"/>
      <c r="BX1200" s="16"/>
      <c r="BY1200" s="16"/>
      <c r="BZ1200" s="16"/>
      <c r="CA1200" s="16"/>
      <c r="CB1200" s="16"/>
      <c r="CC1200" s="16"/>
      <c r="CD1200" s="16"/>
      <c r="CE1200" s="16"/>
      <c r="CF1200" s="16"/>
      <c r="CG1200" s="16"/>
      <c r="CH1200" s="16"/>
    </row>
    <row r="1201" spans="1:86">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Z1201" s="18"/>
      <c r="AA1201" s="18"/>
      <c r="AB1201" s="18"/>
      <c r="AC1201" s="18"/>
      <c r="AD1201" s="18"/>
      <c r="AE1201" s="18"/>
      <c r="AF1201" s="18"/>
      <c r="AG1201" s="18"/>
      <c r="AH1201" s="18"/>
      <c r="AI1201" s="18"/>
      <c r="AJ1201" s="18"/>
      <c r="AK1201" s="18"/>
      <c r="AL1201" s="18"/>
      <c r="AM1201" s="16"/>
      <c r="AN1201" s="16"/>
      <c r="AO1201" s="16"/>
      <c r="AP1201" s="16"/>
      <c r="AQ1201" s="16"/>
      <c r="AR1201" s="16"/>
      <c r="AS1201" s="16"/>
      <c r="AT1201" s="16"/>
      <c r="AU1201" s="16"/>
      <c r="AV1201" s="16"/>
      <c r="AW1201" s="16"/>
      <c r="AX1201" s="16"/>
      <c r="AY1201" s="16"/>
      <c r="AZ1201" s="16"/>
      <c r="BA1201" s="16"/>
      <c r="BB1201" s="16"/>
      <c r="BC1201" s="16"/>
      <c r="BD1201" s="16"/>
      <c r="BE1201" s="16"/>
      <c r="BF1201" s="16"/>
      <c r="BG1201" s="16"/>
      <c r="BH1201" s="16"/>
      <c r="BI1201" s="16"/>
      <c r="BJ1201" s="16"/>
      <c r="BK1201" s="16"/>
      <c r="BL1201" s="16"/>
      <c r="BM1201" s="16"/>
      <c r="BN1201" s="16"/>
      <c r="BO1201" s="16"/>
      <c r="BP1201" s="16"/>
      <c r="BQ1201" s="16"/>
      <c r="BR1201" s="16"/>
      <c r="BS1201" s="16"/>
      <c r="BT1201" s="16"/>
      <c r="BU1201" s="16"/>
      <c r="BV1201" s="16"/>
      <c r="BW1201" s="16"/>
      <c r="BX1201" s="16"/>
      <c r="BY1201" s="16"/>
      <c r="BZ1201" s="16"/>
      <c r="CA1201" s="16"/>
      <c r="CB1201" s="16"/>
      <c r="CC1201" s="16"/>
      <c r="CD1201" s="16"/>
      <c r="CE1201" s="16"/>
      <c r="CF1201" s="16"/>
      <c r="CG1201" s="16"/>
      <c r="CH1201" s="16"/>
    </row>
    <row r="1202" spans="1:86">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Z1202" s="18"/>
      <c r="AA1202" s="18"/>
      <c r="AB1202" s="18"/>
      <c r="AC1202" s="18"/>
      <c r="AD1202" s="18"/>
      <c r="AE1202" s="18"/>
      <c r="AF1202" s="18"/>
      <c r="AG1202" s="18"/>
      <c r="AH1202" s="18"/>
      <c r="AI1202" s="18"/>
      <c r="AJ1202" s="18"/>
      <c r="AK1202" s="18"/>
      <c r="AL1202" s="18"/>
      <c r="AM1202" s="16"/>
      <c r="AN1202" s="16"/>
      <c r="AO1202" s="16"/>
      <c r="AP1202" s="16"/>
      <c r="AQ1202" s="16"/>
      <c r="AR1202" s="16"/>
      <c r="AS1202" s="16"/>
      <c r="AT1202" s="16"/>
      <c r="AU1202" s="16"/>
      <c r="AV1202" s="16"/>
      <c r="AW1202" s="16"/>
      <c r="AX1202" s="16"/>
      <c r="AY1202" s="16"/>
      <c r="AZ1202" s="16"/>
      <c r="BA1202" s="16"/>
      <c r="BB1202" s="16"/>
      <c r="BC1202" s="16"/>
      <c r="BD1202" s="16"/>
      <c r="BE1202" s="16"/>
      <c r="BF1202" s="16"/>
      <c r="BG1202" s="16"/>
      <c r="BH1202" s="16"/>
      <c r="BI1202" s="16"/>
      <c r="BJ1202" s="16"/>
      <c r="BK1202" s="16"/>
      <c r="BL1202" s="16"/>
      <c r="BM1202" s="16"/>
      <c r="BN1202" s="16"/>
      <c r="BO1202" s="16"/>
      <c r="BP1202" s="16"/>
      <c r="BQ1202" s="16"/>
      <c r="BR1202" s="16"/>
      <c r="BS1202" s="16"/>
      <c r="BT1202" s="16"/>
      <c r="BU1202" s="16"/>
      <c r="BV1202" s="16"/>
      <c r="BW1202" s="16"/>
      <c r="BX1202" s="16"/>
      <c r="BY1202" s="16"/>
      <c r="BZ1202" s="16"/>
      <c r="CA1202" s="16"/>
      <c r="CB1202" s="16"/>
      <c r="CC1202" s="16"/>
      <c r="CD1202" s="16"/>
      <c r="CE1202" s="16"/>
      <c r="CF1202" s="16"/>
      <c r="CG1202" s="16"/>
      <c r="CH1202" s="16"/>
    </row>
    <row r="1203" spans="1:86">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Z1203" s="18"/>
      <c r="AA1203" s="18"/>
      <c r="AB1203" s="18"/>
      <c r="AC1203" s="18"/>
      <c r="AD1203" s="18"/>
      <c r="AE1203" s="18"/>
      <c r="AF1203" s="18"/>
      <c r="AG1203" s="18"/>
      <c r="AH1203" s="18"/>
      <c r="AI1203" s="18"/>
      <c r="AJ1203" s="18"/>
      <c r="AK1203" s="18"/>
      <c r="AL1203" s="18"/>
      <c r="AM1203" s="16"/>
      <c r="AN1203" s="16"/>
      <c r="AO1203" s="16"/>
      <c r="AP1203" s="16"/>
      <c r="AQ1203" s="16"/>
      <c r="AR1203" s="16"/>
      <c r="AS1203" s="16"/>
      <c r="AT1203" s="16"/>
      <c r="AU1203" s="16"/>
      <c r="AV1203" s="16"/>
      <c r="AW1203" s="16"/>
      <c r="AX1203" s="16"/>
      <c r="AY1203" s="16"/>
      <c r="AZ1203" s="16"/>
      <c r="BA1203" s="16"/>
      <c r="BB1203" s="16"/>
      <c r="BC1203" s="16"/>
      <c r="BD1203" s="16"/>
      <c r="BE1203" s="16"/>
      <c r="BF1203" s="16"/>
      <c r="BG1203" s="16"/>
      <c r="BH1203" s="16"/>
      <c r="BI1203" s="16"/>
      <c r="BJ1203" s="16"/>
      <c r="BK1203" s="16"/>
      <c r="BL1203" s="16"/>
      <c r="BM1203" s="16"/>
      <c r="BN1203" s="16"/>
      <c r="BO1203" s="16"/>
      <c r="BP1203" s="16"/>
      <c r="BQ1203" s="16"/>
      <c r="BR1203" s="16"/>
      <c r="BS1203" s="16"/>
      <c r="BT1203" s="16"/>
      <c r="BU1203" s="16"/>
      <c r="BV1203" s="16"/>
      <c r="BW1203" s="16"/>
      <c r="BX1203" s="16"/>
      <c r="BY1203" s="16"/>
      <c r="BZ1203" s="16"/>
      <c r="CA1203" s="16"/>
      <c r="CB1203" s="16"/>
      <c r="CC1203" s="16"/>
      <c r="CD1203" s="16"/>
      <c r="CE1203" s="16"/>
      <c r="CF1203" s="16"/>
      <c r="CG1203" s="16"/>
      <c r="CH1203" s="16"/>
    </row>
    <row r="1204" spans="1:86">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Z1204" s="18"/>
      <c r="AA1204" s="18"/>
      <c r="AB1204" s="18"/>
      <c r="AC1204" s="18"/>
      <c r="AD1204" s="18"/>
      <c r="AE1204" s="18"/>
      <c r="AF1204" s="18"/>
      <c r="AG1204" s="18"/>
      <c r="AH1204" s="18"/>
      <c r="AI1204" s="18"/>
      <c r="AJ1204" s="18"/>
      <c r="AK1204" s="18"/>
      <c r="AL1204" s="18"/>
      <c r="AM1204" s="16"/>
      <c r="AN1204" s="16"/>
      <c r="AO1204" s="16"/>
      <c r="AP1204" s="16"/>
      <c r="AQ1204" s="16"/>
      <c r="AR1204" s="16"/>
      <c r="AS1204" s="16"/>
      <c r="AT1204" s="16"/>
      <c r="AU1204" s="16"/>
      <c r="AV1204" s="16"/>
      <c r="AW1204" s="16"/>
      <c r="AX1204" s="16"/>
      <c r="AY1204" s="16"/>
      <c r="AZ1204" s="16"/>
      <c r="BA1204" s="16"/>
      <c r="BB1204" s="16"/>
      <c r="BC1204" s="16"/>
      <c r="BD1204" s="16"/>
      <c r="BE1204" s="16"/>
      <c r="BF1204" s="16"/>
      <c r="BG1204" s="16"/>
      <c r="BH1204" s="16"/>
      <c r="BI1204" s="16"/>
      <c r="BJ1204" s="16"/>
      <c r="BK1204" s="16"/>
      <c r="BL1204" s="16"/>
      <c r="BM1204" s="16"/>
      <c r="BN1204" s="16"/>
      <c r="BO1204" s="16"/>
      <c r="BP1204" s="16"/>
      <c r="BQ1204" s="16"/>
      <c r="BR1204" s="16"/>
      <c r="BS1204" s="16"/>
      <c r="BT1204" s="16"/>
      <c r="BU1204" s="16"/>
      <c r="BV1204" s="16"/>
      <c r="BW1204" s="16"/>
      <c r="BX1204" s="16"/>
      <c r="BY1204" s="16"/>
      <c r="BZ1204" s="16"/>
      <c r="CA1204" s="16"/>
      <c r="CB1204" s="16"/>
      <c r="CC1204" s="16"/>
      <c r="CD1204" s="16"/>
      <c r="CE1204" s="16"/>
      <c r="CF1204" s="16"/>
      <c r="CG1204" s="16"/>
      <c r="CH1204" s="16"/>
    </row>
    <row r="1205" spans="1:86">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Z1205" s="18"/>
      <c r="AA1205" s="18"/>
      <c r="AB1205" s="18"/>
      <c r="AC1205" s="18"/>
      <c r="AD1205" s="18"/>
      <c r="AE1205" s="18"/>
      <c r="AF1205" s="18"/>
      <c r="AG1205" s="18"/>
      <c r="AH1205" s="18"/>
      <c r="AI1205" s="18"/>
      <c r="AJ1205" s="18"/>
      <c r="AK1205" s="18"/>
      <c r="AL1205" s="18"/>
      <c r="AM1205" s="16"/>
      <c r="AN1205" s="16"/>
      <c r="AO1205" s="16"/>
      <c r="AP1205" s="16"/>
      <c r="AQ1205" s="16"/>
      <c r="AR1205" s="16"/>
      <c r="AS1205" s="16"/>
      <c r="AT1205" s="16"/>
      <c r="AU1205" s="16"/>
      <c r="AV1205" s="16"/>
      <c r="AW1205" s="16"/>
      <c r="AX1205" s="16"/>
      <c r="AY1205" s="16"/>
      <c r="AZ1205" s="16"/>
      <c r="BA1205" s="16"/>
      <c r="BB1205" s="16"/>
      <c r="BC1205" s="16"/>
      <c r="BD1205" s="16"/>
      <c r="BE1205" s="16"/>
      <c r="BF1205" s="16"/>
      <c r="BG1205" s="16"/>
      <c r="BH1205" s="16"/>
      <c r="BI1205" s="16"/>
      <c r="BJ1205" s="16"/>
      <c r="BK1205" s="16"/>
      <c r="BL1205" s="16"/>
      <c r="BM1205" s="16"/>
      <c r="BN1205" s="16"/>
      <c r="BO1205" s="16"/>
      <c r="BP1205" s="16"/>
      <c r="BQ1205" s="16"/>
      <c r="BR1205" s="16"/>
      <c r="BS1205" s="16"/>
      <c r="BT1205" s="16"/>
      <c r="BU1205" s="16"/>
      <c r="BV1205" s="16"/>
      <c r="BW1205" s="16"/>
      <c r="BX1205" s="16"/>
      <c r="BY1205" s="16"/>
      <c r="BZ1205" s="16"/>
      <c r="CA1205" s="16"/>
      <c r="CB1205" s="16"/>
      <c r="CC1205" s="16"/>
      <c r="CD1205" s="16"/>
      <c r="CE1205" s="16"/>
      <c r="CF1205" s="16"/>
      <c r="CG1205" s="16"/>
      <c r="CH1205" s="16"/>
    </row>
    <row r="1206" spans="1:86">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Z1206" s="18"/>
      <c r="AA1206" s="18"/>
      <c r="AB1206" s="18"/>
      <c r="AC1206" s="18"/>
      <c r="AD1206" s="18"/>
      <c r="AE1206" s="18"/>
      <c r="AF1206" s="18"/>
      <c r="AG1206" s="18"/>
      <c r="AH1206" s="18"/>
      <c r="AI1206" s="18"/>
      <c r="AJ1206" s="18"/>
      <c r="AK1206" s="18"/>
      <c r="AL1206" s="18"/>
      <c r="AM1206" s="16"/>
      <c r="AN1206" s="16"/>
      <c r="AO1206" s="16"/>
      <c r="AP1206" s="16"/>
      <c r="AQ1206" s="16"/>
      <c r="AR1206" s="16"/>
      <c r="AS1206" s="16"/>
      <c r="AT1206" s="16"/>
      <c r="AU1206" s="16"/>
      <c r="AV1206" s="16"/>
      <c r="AW1206" s="16"/>
      <c r="AX1206" s="16"/>
      <c r="AY1206" s="16"/>
      <c r="AZ1206" s="16"/>
      <c r="BA1206" s="16"/>
      <c r="BB1206" s="16"/>
      <c r="BC1206" s="16"/>
      <c r="BD1206" s="16"/>
      <c r="BE1206" s="16"/>
      <c r="BF1206" s="16"/>
      <c r="BG1206" s="16"/>
      <c r="BH1206" s="16"/>
      <c r="BI1206" s="16"/>
      <c r="BJ1206" s="16"/>
      <c r="BK1206" s="16"/>
      <c r="BL1206" s="16"/>
      <c r="BM1206" s="16"/>
      <c r="BN1206" s="16"/>
      <c r="BO1206" s="16"/>
      <c r="BP1206" s="16"/>
      <c r="BQ1206" s="16"/>
      <c r="BR1206" s="16"/>
      <c r="BS1206" s="16"/>
      <c r="BT1206" s="16"/>
      <c r="BU1206" s="16"/>
      <c r="BV1206" s="16"/>
      <c r="BW1206" s="16"/>
      <c r="BX1206" s="16"/>
      <c r="BY1206" s="16"/>
      <c r="BZ1206" s="16"/>
      <c r="CA1206" s="16"/>
      <c r="CB1206" s="16"/>
      <c r="CC1206" s="16"/>
      <c r="CD1206" s="16"/>
      <c r="CE1206" s="16"/>
      <c r="CF1206" s="16"/>
      <c r="CG1206" s="16"/>
      <c r="CH1206" s="16"/>
    </row>
    <row r="1207" spans="1:86">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Z1207" s="18"/>
      <c r="AA1207" s="18"/>
      <c r="AB1207" s="18"/>
      <c r="AC1207" s="18"/>
      <c r="AD1207" s="18"/>
      <c r="AE1207" s="18"/>
      <c r="AF1207" s="18"/>
      <c r="AG1207" s="18"/>
      <c r="AH1207" s="18"/>
      <c r="AI1207" s="18"/>
      <c r="AJ1207" s="18"/>
      <c r="AK1207" s="18"/>
      <c r="AL1207" s="18"/>
      <c r="AM1207" s="16"/>
      <c r="AN1207" s="16"/>
      <c r="AO1207" s="16"/>
      <c r="AP1207" s="16"/>
      <c r="AQ1207" s="16"/>
      <c r="AR1207" s="16"/>
      <c r="AS1207" s="16"/>
      <c r="AT1207" s="16"/>
      <c r="AU1207" s="16"/>
      <c r="AV1207" s="16"/>
      <c r="AW1207" s="16"/>
      <c r="AX1207" s="16"/>
      <c r="AY1207" s="16"/>
      <c r="AZ1207" s="16"/>
      <c r="BA1207" s="16"/>
      <c r="BB1207" s="16"/>
      <c r="BC1207" s="16"/>
      <c r="BD1207" s="16"/>
      <c r="BE1207" s="16"/>
      <c r="BF1207" s="16"/>
      <c r="BG1207" s="16"/>
      <c r="BH1207" s="16"/>
      <c r="BI1207" s="16"/>
      <c r="BJ1207" s="16"/>
      <c r="BK1207" s="16"/>
      <c r="BL1207" s="16"/>
      <c r="BM1207" s="16"/>
      <c r="BN1207" s="16"/>
      <c r="BO1207" s="16"/>
      <c r="BP1207" s="16"/>
      <c r="BQ1207" s="16"/>
      <c r="BR1207" s="16"/>
      <c r="BS1207" s="16"/>
      <c r="BT1207" s="16"/>
      <c r="BU1207" s="16"/>
      <c r="BV1207" s="16"/>
      <c r="BW1207" s="16"/>
      <c r="BX1207" s="16"/>
      <c r="BY1207" s="16"/>
      <c r="BZ1207" s="16"/>
      <c r="CA1207" s="16"/>
      <c r="CB1207" s="16"/>
      <c r="CC1207" s="16"/>
      <c r="CD1207" s="16"/>
      <c r="CE1207" s="16"/>
      <c r="CF1207" s="16"/>
      <c r="CG1207" s="16"/>
      <c r="CH1207" s="16"/>
    </row>
    <row r="1208" spans="1:86">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Z1208" s="18"/>
      <c r="AA1208" s="18"/>
      <c r="AB1208" s="18"/>
      <c r="AC1208" s="18"/>
      <c r="AD1208" s="18"/>
      <c r="AE1208" s="18"/>
      <c r="AF1208" s="18"/>
      <c r="AG1208" s="18"/>
      <c r="AH1208" s="18"/>
      <c r="AI1208" s="18"/>
      <c r="AJ1208" s="18"/>
      <c r="AK1208" s="18"/>
      <c r="AL1208" s="18"/>
      <c r="AM1208" s="16"/>
      <c r="AN1208" s="16"/>
      <c r="AO1208" s="16"/>
      <c r="AP1208" s="16"/>
      <c r="AQ1208" s="16"/>
      <c r="AR1208" s="16"/>
      <c r="AS1208" s="16"/>
      <c r="AT1208" s="16"/>
      <c r="AU1208" s="16"/>
      <c r="AV1208" s="16"/>
      <c r="AW1208" s="16"/>
      <c r="AX1208" s="16"/>
      <c r="AY1208" s="16"/>
      <c r="AZ1208" s="16"/>
      <c r="BA1208" s="16"/>
      <c r="BB1208" s="16"/>
      <c r="BC1208" s="16"/>
      <c r="BD1208" s="16"/>
      <c r="BE1208" s="16"/>
      <c r="BF1208" s="16"/>
      <c r="BG1208" s="16"/>
      <c r="BH1208" s="16"/>
      <c r="BI1208" s="16"/>
      <c r="BJ1208" s="16"/>
      <c r="BK1208" s="16"/>
      <c r="BL1208" s="16"/>
      <c r="BM1208" s="16"/>
      <c r="BN1208" s="16"/>
      <c r="BO1208" s="16"/>
      <c r="BP1208" s="16"/>
      <c r="BQ1208" s="16"/>
      <c r="BR1208" s="16"/>
      <c r="BS1208" s="16"/>
      <c r="BT1208" s="16"/>
      <c r="BU1208" s="16"/>
      <c r="BV1208" s="16"/>
      <c r="BW1208" s="16"/>
      <c r="BX1208" s="16"/>
      <c r="BY1208" s="16"/>
      <c r="BZ1208" s="16"/>
      <c r="CA1208" s="16"/>
      <c r="CB1208" s="16"/>
      <c r="CC1208" s="16"/>
      <c r="CD1208" s="16"/>
      <c r="CE1208" s="16"/>
      <c r="CF1208" s="16"/>
      <c r="CG1208" s="16"/>
      <c r="CH1208" s="16"/>
    </row>
    <row r="1209" spans="1:86">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Z1209" s="18"/>
      <c r="AA1209" s="18"/>
      <c r="AB1209" s="18"/>
      <c r="AC1209" s="18"/>
      <c r="AD1209" s="18"/>
      <c r="AE1209" s="18"/>
      <c r="AF1209" s="18"/>
      <c r="AG1209" s="18"/>
      <c r="AH1209" s="18"/>
      <c r="AI1209" s="18"/>
      <c r="AJ1209" s="18"/>
      <c r="AK1209" s="18"/>
      <c r="AL1209" s="18"/>
      <c r="AM1209" s="16"/>
      <c r="AN1209" s="16"/>
      <c r="AO1209" s="16"/>
      <c r="AP1209" s="16"/>
      <c r="AQ1209" s="16"/>
      <c r="AR1209" s="16"/>
      <c r="AS1209" s="16"/>
      <c r="AT1209" s="16"/>
      <c r="AU1209" s="16"/>
      <c r="AV1209" s="16"/>
      <c r="AW1209" s="16"/>
      <c r="AX1209" s="16"/>
      <c r="AY1209" s="16"/>
      <c r="AZ1209" s="16"/>
      <c r="BA1209" s="16"/>
      <c r="BB1209" s="16"/>
      <c r="BC1209" s="16"/>
      <c r="BD1209" s="16"/>
      <c r="BE1209" s="16"/>
      <c r="BF1209" s="16"/>
      <c r="BG1209" s="16"/>
      <c r="BH1209" s="16"/>
      <c r="BI1209" s="16"/>
      <c r="BJ1209" s="16"/>
      <c r="BK1209" s="16"/>
      <c r="BL1209" s="16"/>
      <c r="BM1209" s="16"/>
      <c r="BN1209" s="16"/>
      <c r="BO1209" s="16"/>
      <c r="BP1209" s="16"/>
      <c r="BQ1209" s="16"/>
      <c r="BR1209" s="16"/>
      <c r="BS1209" s="16"/>
      <c r="BT1209" s="16"/>
      <c r="BU1209" s="16"/>
      <c r="BV1209" s="16"/>
      <c r="BW1209" s="16"/>
      <c r="BX1209" s="16"/>
      <c r="BY1209" s="16"/>
      <c r="BZ1209" s="16"/>
      <c r="CA1209" s="16"/>
      <c r="CB1209" s="16"/>
      <c r="CC1209" s="16"/>
      <c r="CD1209" s="16"/>
      <c r="CE1209" s="16"/>
      <c r="CF1209" s="16"/>
      <c r="CG1209" s="16"/>
      <c r="CH1209" s="16"/>
    </row>
    <row r="1210" spans="1:86">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Z1210" s="18"/>
      <c r="AA1210" s="18"/>
      <c r="AB1210" s="18"/>
      <c r="AC1210" s="18"/>
      <c r="AD1210" s="18"/>
      <c r="AE1210" s="18"/>
      <c r="AF1210" s="18"/>
      <c r="AG1210" s="18"/>
      <c r="AH1210" s="18"/>
      <c r="AI1210" s="18"/>
      <c r="AJ1210" s="18"/>
      <c r="AK1210" s="18"/>
      <c r="AL1210" s="18"/>
      <c r="AM1210" s="16"/>
      <c r="AN1210" s="16"/>
      <c r="AO1210" s="16"/>
      <c r="AP1210" s="16"/>
      <c r="AQ1210" s="16"/>
      <c r="AR1210" s="16"/>
      <c r="AS1210" s="16"/>
      <c r="AT1210" s="16"/>
      <c r="AU1210" s="16"/>
      <c r="AV1210" s="16"/>
      <c r="AW1210" s="16"/>
      <c r="AX1210" s="16"/>
      <c r="AY1210" s="16"/>
      <c r="AZ1210" s="16"/>
      <c r="BA1210" s="16"/>
      <c r="BB1210" s="16"/>
      <c r="BC1210" s="16"/>
      <c r="BD1210" s="16"/>
      <c r="BE1210" s="16"/>
      <c r="BF1210" s="16"/>
      <c r="BG1210" s="16"/>
      <c r="BH1210" s="16"/>
      <c r="BI1210" s="16"/>
      <c r="BJ1210" s="16"/>
      <c r="BK1210" s="16"/>
      <c r="BL1210" s="16"/>
      <c r="BM1210" s="16"/>
      <c r="BN1210" s="16"/>
      <c r="BO1210" s="16"/>
      <c r="BP1210" s="16"/>
      <c r="BQ1210" s="16"/>
      <c r="BR1210" s="16"/>
      <c r="BS1210" s="16"/>
      <c r="BT1210" s="16"/>
      <c r="BU1210" s="16"/>
      <c r="BV1210" s="16"/>
      <c r="BW1210" s="16"/>
      <c r="BX1210" s="16"/>
      <c r="BY1210" s="16"/>
      <c r="BZ1210" s="16"/>
      <c r="CA1210" s="16"/>
      <c r="CB1210" s="16"/>
      <c r="CC1210" s="16"/>
      <c r="CD1210" s="16"/>
      <c r="CE1210" s="16"/>
      <c r="CF1210" s="16"/>
      <c r="CG1210" s="16"/>
      <c r="CH1210" s="16"/>
    </row>
    <row r="1211" spans="1:86">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Z1211" s="18"/>
      <c r="AA1211" s="18"/>
      <c r="AB1211" s="18"/>
      <c r="AC1211" s="18"/>
      <c r="AD1211" s="18"/>
      <c r="AE1211" s="18"/>
      <c r="AF1211" s="18"/>
      <c r="AG1211" s="18"/>
      <c r="AH1211" s="18"/>
      <c r="AI1211" s="18"/>
      <c r="AJ1211" s="18"/>
      <c r="AK1211" s="18"/>
      <c r="AL1211" s="18"/>
      <c r="AM1211" s="16"/>
      <c r="AN1211" s="16"/>
      <c r="AO1211" s="16"/>
      <c r="AP1211" s="16"/>
      <c r="AQ1211" s="16"/>
      <c r="AR1211" s="16"/>
      <c r="AS1211" s="16"/>
      <c r="AT1211" s="16"/>
      <c r="AU1211" s="16"/>
      <c r="AV1211" s="16"/>
      <c r="AW1211" s="16"/>
      <c r="AX1211" s="16"/>
      <c r="AY1211" s="16"/>
      <c r="AZ1211" s="16"/>
      <c r="BA1211" s="16"/>
      <c r="BB1211" s="16"/>
      <c r="BC1211" s="16"/>
      <c r="BD1211" s="16"/>
      <c r="BE1211" s="16"/>
      <c r="BF1211" s="16"/>
      <c r="BG1211" s="16"/>
      <c r="BH1211" s="16"/>
      <c r="BI1211" s="16"/>
      <c r="BJ1211" s="16"/>
      <c r="BK1211" s="16"/>
      <c r="BL1211" s="16"/>
      <c r="BM1211" s="16"/>
      <c r="BN1211" s="16"/>
      <c r="BO1211" s="16"/>
      <c r="BP1211" s="16"/>
      <c r="BQ1211" s="16"/>
      <c r="BR1211" s="16"/>
      <c r="BS1211" s="16"/>
      <c r="BT1211" s="16"/>
      <c r="BU1211" s="16"/>
      <c r="BV1211" s="16"/>
      <c r="BW1211" s="16"/>
      <c r="BX1211" s="16"/>
      <c r="BY1211" s="16"/>
      <c r="BZ1211" s="16"/>
      <c r="CA1211" s="16"/>
      <c r="CB1211" s="16"/>
      <c r="CC1211" s="16"/>
      <c r="CD1211" s="16"/>
      <c r="CE1211" s="16"/>
      <c r="CF1211" s="16"/>
      <c r="CG1211" s="16"/>
      <c r="CH1211" s="16"/>
    </row>
    <row r="1212" spans="1:86">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Z1212" s="18"/>
      <c r="AA1212" s="18"/>
      <c r="AB1212" s="18"/>
      <c r="AC1212" s="18"/>
      <c r="AD1212" s="18"/>
      <c r="AE1212" s="18"/>
      <c r="AF1212" s="18"/>
      <c r="AG1212" s="18"/>
      <c r="AH1212" s="18"/>
      <c r="AI1212" s="18"/>
      <c r="AJ1212" s="18"/>
      <c r="AK1212" s="18"/>
      <c r="AL1212" s="18"/>
      <c r="AM1212" s="16"/>
      <c r="AN1212" s="16"/>
      <c r="AO1212" s="16"/>
      <c r="AP1212" s="16"/>
      <c r="AQ1212" s="16"/>
      <c r="AR1212" s="16"/>
      <c r="AS1212" s="16"/>
      <c r="AT1212" s="16"/>
      <c r="AU1212" s="16"/>
      <c r="AV1212" s="16"/>
      <c r="AW1212" s="16"/>
      <c r="AX1212" s="16"/>
      <c r="AY1212" s="16"/>
      <c r="AZ1212" s="16"/>
      <c r="BA1212" s="16"/>
      <c r="BB1212" s="16"/>
      <c r="BC1212" s="16"/>
      <c r="BD1212" s="16"/>
      <c r="BE1212" s="16"/>
      <c r="BF1212" s="16"/>
      <c r="BG1212" s="16"/>
      <c r="BH1212" s="16"/>
      <c r="BI1212" s="16"/>
      <c r="BJ1212" s="16"/>
      <c r="BK1212" s="16"/>
      <c r="BL1212" s="16"/>
      <c r="BM1212" s="16"/>
      <c r="BN1212" s="16"/>
      <c r="BO1212" s="16"/>
      <c r="BP1212" s="16"/>
      <c r="BQ1212" s="16"/>
      <c r="BR1212" s="16"/>
      <c r="BS1212" s="16"/>
      <c r="BT1212" s="16"/>
      <c r="BU1212" s="16"/>
      <c r="BV1212" s="16"/>
      <c r="BW1212" s="16"/>
      <c r="BX1212" s="16"/>
      <c r="BY1212" s="16"/>
      <c r="BZ1212" s="16"/>
      <c r="CA1212" s="16"/>
      <c r="CB1212" s="16"/>
      <c r="CC1212" s="16"/>
      <c r="CD1212" s="16"/>
      <c r="CE1212" s="16"/>
      <c r="CF1212" s="16"/>
      <c r="CG1212" s="16"/>
      <c r="CH1212" s="16"/>
    </row>
    <row r="1213" spans="1:86">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Z1213" s="18"/>
      <c r="AA1213" s="18"/>
      <c r="AB1213" s="18"/>
      <c r="AC1213" s="18"/>
      <c r="AD1213" s="18"/>
      <c r="AE1213" s="18"/>
      <c r="AF1213" s="18"/>
      <c r="AG1213" s="18"/>
      <c r="AH1213" s="18"/>
      <c r="AI1213" s="18"/>
      <c r="AJ1213" s="18"/>
      <c r="AK1213" s="18"/>
      <c r="AL1213" s="18"/>
      <c r="AM1213" s="16"/>
      <c r="AN1213" s="16"/>
      <c r="AO1213" s="16"/>
      <c r="AP1213" s="16"/>
      <c r="AQ1213" s="16"/>
      <c r="AR1213" s="16"/>
      <c r="AS1213" s="16"/>
      <c r="AT1213" s="16"/>
      <c r="AU1213" s="16"/>
      <c r="AV1213" s="16"/>
      <c r="AW1213" s="16"/>
      <c r="AX1213" s="16"/>
      <c r="AY1213" s="16"/>
      <c r="AZ1213" s="16"/>
      <c r="BA1213" s="16"/>
      <c r="BB1213" s="16"/>
      <c r="BC1213" s="16"/>
      <c r="BD1213" s="16"/>
      <c r="BE1213" s="16"/>
      <c r="BF1213" s="16"/>
      <c r="BG1213" s="16"/>
      <c r="BH1213" s="16"/>
      <c r="BI1213" s="16"/>
      <c r="BJ1213" s="16"/>
      <c r="BK1213" s="16"/>
      <c r="BL1213" s="16"/>
      <c r="BM1213" s="16"/>
      <c r="BN1213" s="16"/>
      <c r="BO1213" s="16"/>
      <c r="BP1213" s="16"/>
      <c r="BQ1213" s="16"/>
      <c r="BR1213" s="16"/>
      <c r="BS1213" s="16"/>
      <c r="BT1213" s="16"/>
      <c r="BU1213" s="16"/>
      <c r="BV1213" s="16"/>
      <c r="BW1213" s="16"/>
      <c r="BX1213" s="16"/>
      <c r="BY1213" s="16"/>
      <c r="BZ1213" s="16"/>
      <c r="CA1213" s="16"/>
      <c r="CB1213" s="16"/>
      <c r="CC1213" s="16"/>
      <c r="CD1213" s="16"/>
      <c r="CE1213" s="16"/>
      <c r="CF1213" s="16"/>
      <c r="CG1213" s="16"/>
      <c r="CH1213" s="16"/>
    </row>
    <row r="1214" spans="1:86">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Z1214" s="18"/>
      <c r="AA1214" s="18"/>
      <c r="AB1214" s="18"/>
      <c r="AC1214" s="18"/>
      <c r="AD1214" s="18"/>
      <c r="AE1214" s="18"/>
      <c r="AF1214" s="18"/>
      <c r="AG1214" s="18"/>
      <c r="AH1214" s="18"/>
      <c r="AI1214" s="18"/>
      <c r="AJ1214" s="18"/>
      <c r="AK1214" s="18"/>
      <c r="AL1214" s="18"/>
      <c r="AM1214" s="16"/>
      <c r="AN1214" s="16"/>
      <c r="AO1214" s="16"/>
      <c r="AP1214" s="16"/>
      <c r="AQ1214" s="16"/>
      <c r="AR1214" s="16"/>
      <c r="AS1214" s="16"/>
      <c r="AT1214" s="16"/>
      <c r="AU1214" s="16"/>
      <c r="AV1214" s="16"/>
      <c r="AW1214" s="16"/>
      <c r="AX1214" s="16"/>
      <c r="AY1214" s="16"/>
      <c r="AZ1214" s="16"/>
      <c r="BA1214" s="16"/>
      <c r="BB1214" s="16"/>
      <c r="BC1214" s="16"/>
      <c r="BD1214" s="16"/>
      <c r="BE1214" s="16"/>
      <c r="BF1214" s="16"/>
      <c r="BG1214" s="16"/>
      <c r="BH1214" s="16"/>
      <c r="BI1214" s="16"/>
      <c r="BJ1214" s="16"/>
      <c r="BK1214" s="16"/>
      <c r="BL1214" s="16"/>
      <c r="BM1214" s="16"/>
      <c r="BN1214" s="16"/>
      <c r="BO1214" s="16"/>
      <c r="BP1214" s="16"/>
      <c r="BQ1214" s="16"/>
      <c r="BR1214" s="16"/>
      <c r="BS1214" s="16"/>
      <c r="BT1214" s="16"/>
      <c r="BU1214" s="16"/>
      <c r="BV1214" s="16"/>
      <c r="BW1214" s="16"/>
      <c r="BX1214" s="16"/>
      <c r="BY1214" s="16"/>
      <c r="BZ1214" s="16"/>
      <c r="CA1214" s="16"/>
      <c r="CB1214" s="16"/>
      <c r="CC1214" s="16"/>
      <c r="CD1214" s="16"/>
      <c r="CE1214" s="16"/>
      <c r="CF1214" s="16"/>
      <c r="CG1214" s="16"/>
      <c r="CH1214" s="16"/>
    </row>
    <row r="1215" spans="1:86">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Z1215" s="18"/>
      <c r="AA1215" s="18"/>
      <c r="AB1215" s="18"/>
      <c r="AC1215" s="18"/>
      <c r="AD1215" s="18"/>
      <c r="AE1215" s="18"/>
      <c r="AF1215" s="18"/>
      <c r="AG1215" s="18"/>
      <c r="AH1215" s="18"/>
      <c r="AI1215" s="18"/>
      <c r="AJ1215" s="18"/>
      <c r="AK1215" s="18"/>
      <c r="AL1215" s="18"/>
      <c r="AM1215" s="16"/>
      <c r="AN1215" s="16"/>
      <c r="AO1215" s="16"/>
      <c r="AP1215" s="16"/>
      <c r="AQ1215" s="16"/>
      <c r="AR1215" s="16"/>
      <c r="AS1215" s="16"/>
      <c r="AT1215" s="16"/>
      <c r="AU1215" s="16"/>
      <c r="AV1215" s="16"/>
      <c r="AW1215" s="16"/>
      <c r="AX1215" s="16"/>
      <c r="AY1215" s="16"/>
      <c r="AZ1215" s="16"/>
      <c r="BA1215" s="16"/>
      <c r="BB1215" s="16"/>
      <c r="BC1215" s="16"/>
      <c r="BD1215" s="16"/>
      <c r="BE1215" s="16"/>
      <c r="BF1215" s="16"/>
      <c r="BG1215" s="16"/>
      <c r="BH1215" s="16"/>
      <c r="BI1215" s="16"/>
      <c r="BJ1215" s="16"/>
      <c r="BK1215" s="16"/>
      <c r="BL1215" s="16"/>
      <c r="BM1215" s="16"/>
      <c r="BN1215" s="16"/>
      <c r="BO1215" s="16"/>
      <c r="BP1215" s="16"/>
      <c r="BQ1215" s="16"/>
      <c r="BR1215" s="16"/>
      <c r="BS1215" s="16"/>
      <c r="BT1215" s="16"/>
      <c r="BU1215" s="16"/>
      <c r="BV1215" s="16"/>
      <c r="BW1215" s="16"/>
      <c r="BX1215" s="16"/>
      <c r="BY1215" s="16"/>
      <c r="BZ1215" s="16"/>
      <c r="CA1215" s="16"/>
      <c r="CB1215" s="16"/>
      <c r="CC1215" s="16"/>
      <c r="CD1215" s="16"/>
      <c r="CE1215" s="16"/>
      <c r="CF1215" s="16"/>
      <c r="CG1215" s="16"/>
      <c r="CH1215" s="16"/>
    </row>
    <row r="1216" spans="1:86">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Z1216" s="18"/>
      <c r="AA1216" s="18"/>
      <c r="AB1216" s="18"/>
      <c r="AC1216" s="18"/>
      <c r="AD1216" s="18"/>
      <c r="AE1216" s="18"/>
      <c r="AF1216" s="18"/>
      <c r="AG1216" s="18"/>
      <c r="AH1216" s="18"/>
      <c r="AI1216" s="18"/>
      <c r="AJ1216" s="18"/>
      <c r="AK1216" s="18"/>
      <c r="AL1216" s="18"/>
      <c r="AM1216" s="16"/>
      <c r="AN1216" s="16"/>
      <c r="AO1216" s="16"/>
      <c r="AP1216" s="16"/>
      <c r="AQ1216" s="16"/>
      <c r="AR1216" s="16"/>
      <c r="AS1216" s="16"/>
      <c r="AT1216" s="16"/>
      <c r="AU1216" s="16"/>
      <c r="AV1216" s="16"/>
      <c r="AW1216" s="16"/>
      <c r="AX1216" s="16"/>
      <c r="AY1216" s="16"/>
      <c r="AZ1216" s="16"/>
      <c r="BA1216" s="16"/>
      <c r="BB1216" s="16"/>
      <c r="BC1216" s="16"/>
      <c r="BD1216" s="16"/>
      <c r="BE1216" s="16"/>
      <c r="BF1216" s="16"/>
      <c r="BG1216" s="16"/>
      <c r="BH1216" s="16"/>
      <c r="BI1216" s="16"/>
      <c r="BJ1216" s="16"/>
      <c r="BK1216" s="16"/>
      <c r="BL1216" s="16"/>
      <c r="BM1216" s="16"/>
      <c r="BN1216" s="16"/>
      <c r="BO1216" s="16"/>
      <c r="BP1216" s="16"/>
      <c r="BQ1216" s="16"/>
      <c r="BR1216" s="16"/>
      <c r="BS1216" s="16"/>
      <c r="BT1216" s="16"/>
      <c r="BU1216" s="16"/>
      <c r="BV1216" s="16"/>
      <c r="BW1216" s="16"/>
      <c r="BX1216" s="16"/>
      <c r="BY1216" s="16"/>
      <c r="BZ1216" s="16"/>
      <c r="CA1216" s="16"/>
      <c r="CB1216" s="16"/>
      <c r="CC1216" s="16"/>
      <c r="CD1216" s="16"/>
      <c r="CE1216" s="16"/>
      <c r="CF1216" s="16"/>
      <c r="CG1216" s="16"/>
      <c r="CH1216" s="16"/>
    </row>
    <row r="1217" spans="1:86">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Z1217" s="18"/>
      <c r="AA1217" s="18"/>
      <c r="AB1217" s="18"/>
      <c r="AC1217" s="18"/>
      <c r="AD1217" s="18"/>
      <c r="AE1217" s="18"/>
      <c r="AF1217" s="18"/>
      <c r="AG1217" s="18"/>
      <c r="AH1217" s="18"/>
      <c r="AI1217" s="18"/>
      <c r="AJ1217" s="18"/>
      <c r="AK1217" s="18"/>
      <c r="AL1217" s="18"/>
      <c r="AM1217" s="16"/>
      <c r="AN1217" s="16"/>
      <c r="AO1217" s="16"/>
      <c r="AP1217" s="16"/>
      <c r="AQ1217" s="16"/>
      <c r="AR1217" s="16"/>
      <c r="AS1217" s="16"/>
      <c r="AT1217" s="16"/>
      <c r="AU1217" s="16"/>
      <c r="AV1217" s="16"/>
      <c r="AW1217" s="16"/>
      <c r="AX1217" s="16"/>
      <c r="AY1217" s="16"/>
      <c r="AZ1217" s="16"/>
      <c r="BA1217" s="16"/>
      <c r="BB1217" s="16"/>
      <c r="BC1217" s="16"/>
      <c r="BD1217" s="16"/>
      <c r="BE1217" s="16"/>
      <c r="BF1217" s="16"/>
      <c r="BG1217" s="16"/>
      <c r="BH1217" s="16"/>
      <c r="BI1217" s="16"/>
      <c r="BJ1217" s="16"/>
      <c r="BK1217" s="16"/>
      <c r="BL1217" s="16"/>
      <c r="BM1217" s="16"/>
      <c r="BN1217" s="16"/>
      <c r="BO1217" s="16"/>
      <c r="BP1217" s="16"/>
      <c r="BQ1217" s="16"/>
      <c r="BR1217" s="16"/>
      <c r="BS1217" s="16"/>
      <c r="BT1217" s="16"/>
      <c r="BU1217" s="16"/>
      <c r="BV1217" s="16"/>
      <c r="BW1217" s="16"/>
      <c r="BX1217" s="16"/>
      <c r="BY1217" s="16"/>
      <c r="BZ1217" s="16"/>
      <c r="CA1217" s="16"/>
      <c r="CB1217" s="16"/>
      <c r="CC1217" s="16"/>
      <c r="CD1217" s="16"/>
      <c r="CE1217" s="16"/>
      <c r="CF1217" s="16"/>
      <c r="CG1217" s="16"/>
      <c r="CH1217" s="16"/>
    </row>
    <row r="1218" spans="1:86">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Z1218" s="18"/>
      <c r="AA1218" s="18"/>
      <c r="AB1218" s="18"/>
      <c r="AC1218" s="18"/>
      <c r="AD1218" s="18"/>
      <c r="AE1218" s="18"/>
      <c r="AF1218" s="18"/>
      <c r="AG1218" s="18"/>
      <c r="AH1218" s="18"/>
      <c r="AI1218" s="18"/>
      <c r="AJ1218" s="18"/>
      <c r="AK1218" s="18"/>
      <c r="AL1218" s="18"/>
      <c r="AM1218" s="16"/>
      <c r="AN1218" s="16"/>
      <c r="AO1218" s="16"/>
      <c r="AP1218" s="16"/>
      <c r="AQ1218" s="16"/>
      <c r="AR1218" s="16"/>
      <c r="AS1218" s="16"/>
      <c r="AT1218" s="16"/>
      <c r="AU1218" s="16"/>
      <c r="AV1218" s="16"/>
      <c r="AW1218" s="16"/>
      <c r="AX1218" s="16"/>
      <c r="AY1218" s="16"/>
      <c r="AZ1218" s="16"/>
      <c r="BA1218" s="16"/>
      <c r="BB1218" s="16"/>
      <c r="BC1218" s="16"/>
      <c r="BD1218" s="16"/>
      <c r="BE1218" s="16"/>
      <c r="BF1218" s="16"/>
      <c r="BG1218" s="16"/>
      <c r="BH1218" s="16"/>
      <c r="BI1218" s="16"/>
      <c r="BJ1218" s="16"/>
      <c r="BK1218" s="16"/>
      <c r="BL1218" s="16"/>
      <c r="BM1218" s="16"/>
      <c r="BN1218" s="16"/>
      <c r="BO1218" s="16"/>
      <c r="BP1218" s="16"/>
      <c r="BQ1218" s="16"/>
      <c r="BR1218" s="16"/>
      <c r="BS1218" s="16"/>
      <c r="BT1218" s="16"/>
      <c r="BU1218" s="16"/>
      <c r="BV1218" s="16"/>
      <c r="BW1218" s="16"/>
      <c r="BX1218" s="16"/>
      <c r="BY1218" s="16"/>
      <c r="BZ1218" s="16"/>
      <c r="CA1218" s="16"/>
      <c r="CB1218" s="16"/>
      <c r="CC1218" s="16"/>
      <c r="CD1218" s="16"/>
      <c r="CE1218" s="16"/>
      <c r="CF1218" s="16"/>
      <c r="CG1218" s="16"/>
      <c r="CH1218" s="16"/>
    </row>
    <row r="1219" spans="1:86">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Z1219" s="18"/>
      <c r="AA1219" s="18"/>
      <c r="AB1219" s="18"/>
      <c r="AC1219" s="18"/>
      <c r="AD1219" s="18"/>
      <c r="AE1219" s="18"/>
      <c r="AF1219" s="18"/>
      <c r="AG1219" s="18"/>
      <c r="AH1219" s="18"/>
      <c r="AI1219" s="18"/>
      <c r="AJ1219" s="18"/>
      <c r="AK1219" s="18"/>
      <c r="AL1219" s="18"/>
      <c r="AM1219" s="16"/>
      <c r="AN1219" s="16"/>
      <c r="AO1219" s="16"/>
      <c r="AP1219" s="16"/>
      <c r="AQ1219" s="16"/>
      <c r="AR1219" s="16"/>
      <c r="AS1219" s="16"/>
      <c r="AT1219" s="16"/>
      <c r="AU1219" s="16"/>
      <c r="AV1219" s="16"/>
      <c r="AW1219" s="16"/>
      <c r="AX1219" s="16"/>
      <c r="AY1219" s="16"/>
      <c r="AZ1219" s="16"/>
      <c r="BA1219" s="16"/>
      <c r="BB1219" s="16"/>
      <c r="BC1219" s="16"/>
      <c r="BD1219" s="16"/>
      <c r="BE1219" s="16"/>
      <c r="BF1219" s="16"/>
      <c r="BG1219" s="16"/>
      <c r="BH1219" s="16"/>
      <c r="BI1219" s="16"/>
      <c r="BJ1219" s="16"/>
      <c r="BK1219" s="16"/>
      <c r="BL1219" s="16"/>
      <c r="BM1219" s="16"/>
      <c r="BN1219" s="16"/>
      <c r="BO1219" s="16"/>
      <c r="BP1219" s="16"/>
      <c r="BQ1219" s="16"/>
      <c r="BR1219" s="16"/>
      <c r="BS1219" s="16"/>
      <c r="BT1219" s="16"/>
      <c r="BU1219" s="16"/>
      <c r="BV1219" s="16"/>
      <c r="BW1219" s="16"/>
      <c r="BX1219" s="16"/>
      <c r="BY1219" s="16"/>
      <c r="BZ1219" s="16"/>
      <c r="CA1219" s="16"/>
      <c r="CB1219" s="16"/>
      <c r="CC1219" s="16"/>
      <c r="CD1219" s="16"/>
      <c r="CE1219" s="16"/>
      <c r="CF1219" s="16"/>
      <c r="CG1219" s="16"/>
      <c r="CH1219" s="16"/>
    </row>
    <row r="1220" spans="1:86">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Z1220" s="18"/>
      <c r="AA1220" s="18"/>
      <c r="AB1220" s="18"/>
      <c r="AC1220" s="18"/>
      <c r="AD1220" s="18"/>
      <c r="AE1220" s="18"/>
      <c r="AF1220" s="18"/>
      <c r="AG1220" s="18"/>
      <c r="AH1220" s="18"/>
      <c r="AI1220" s="18"/>
      <c r="AJ1220" s="18"/>
      <c r="AK1220" s="18"/>
      <c r="AL1220" s="18"/>
      <c r="AM1220" s="16"/>
      <c r="AN1220" s="16"/>
      <c r="AO1220" s="16"/>
      <c r="AP1220" s="16"/>
      <c r="AQ1220" s="16"/>
      <c r="AR1220" s="16"/>
      <c r="AS1220" s="16"/>
      <c r="AT1220" s="16"/>
      <c r="AU1220" s="16"/>
      <c r="AV1220" s="16"/>
      <c r="AW1220" s="16"/>
      <c r="AX1220" s="16"/>
      <c r="AY1220" s="16"/>
      <c r="AZ1220" s="16"/>
      <c r="BA1220" s="16"/>
      <c r="BB1220" s="16"/>
      <c r="BC1220" s="16"/>
      <c r="BD1220" s="16"/>
      <c r="BE1220" s="16"/>
      <c r="BF1220" s="16"/>
      <c r="BG1220" s="16"/>
      <c r="BH1220" s="16"/>
      <c r="BI1220" s="16"/>
      <c r="BJ1220" s="16"/>
      <c r="BK1220" s="16"/>
      <c r="BL1220" s="16"/>
      <c r="BM1220" s="16"/>
      <c r="BN1220" s="16"/>
      <c r="BO1220" s="16"/>
      <c r="BP1220" s="16"/>
      <c r="BQ1220" s="16"/>
      <c r="BR1220" s="16"/>
      <c r="BS1220" s="16"/>
      <c r="BT1220" s="16"/>
      <c r="BU1220" s="16"/>
      <c r="BV1220" s="16"/>
      <c r="BW1220" s="16"/>
      <c r="BX1220" s="16"/>
      <c r="BY1220" s="16"/>
      <c r="BZ1220" s="16"/>
      <c r="CA1220" s="16"/>
      <c r="CB1220" s="16"/>
      <c r="CC1220" s="16"/>
      <c r="CD1220" s="16"/>
      <c r="CE1220" s="16"/>
      <c r="CF1220" s="16"/>
      <c r="CG1220" s="16"/>
      <c r="CH1220" s="16"/>
    </row>
    <row r="1221" spans="1:86">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Z1221" s="18"/>
      <c r="AA1221" s="18"/>
      <c r="AB1221" s="18"/>
      <c r="AC1221" s="18"/>
      <c r="AD1221" s="18"/>
      <c r="AE1221" s="18"/>
      <c r="AF1221" s="18"/>
      <c r="AG1221" s="18"/>
      <c r="AH1221" s="18"/>
      <c r="AI1221" s="18"/>
      <c r="AJ1221" s="18"/>
      <c r="AK1221" s="18"/>
      <c r="AL1221" s="18"/>
      <c r="AM1221" s="16"/>
      <c r="AN1221" s="16"/>
      <c r="AO1221" s="16"/>
      <c r="AP1221" s="16"/>
      <c r="AQ1221" s="16"/>
      <c r="AR1221" s="16"/>
      <c r="AS1221" s="16"/>
      <c r="AT1221" s="16"/>
      <c r="AU1221" s="16"/>
      <c r="AV1221" s="16"/>
      <c r="AW1221" s="16"/>
      <c r="AX1221" s="16"/>
      <c r="AY1221" s="16"/>
      <c r="AZ1221" s="16"/>
      <c r="BA1221" s="16"/>
      <c r="BB1221" s="16"/>
      <c r="BC1221" s="16"/>
      <c r="BD1221" s="16"/>
      <c r="BE1221" s="16"/>
      <c r="BF1221" s="16"/>
      <c r="BG1221" s="16"/>
      <c r="BH1221" s="16"/>
      <c r="BI1221" s="16"/>
      <c r="BJ1221" s="16"/>
      <c r="BK1221" s="16"/>
      <c r="BL1221" s="16"/>
      <c r="BM1221" s="16"/>
      <c r="BN1221" s="16"/>
      <c r="BO1221" s="16"/>
      <c r="BP1221" s="16"/>
      <c r="BQ1221" s="16"/>
      <c r="BR1221" s="16"/>
      <c r="BS1221" s="16"/>
      <c r="BT1221" s="16"/>
      <c r="BU1221" s="16"/>
      <c r="BV1221" s="16"/>
      <c r="BW1221" s="16"/>
      <c r="BX1221" s="16"/>
      <c r="BY1221" s="16"/>
      <c r="BZ1221" s="16"/>
      <c r="CA1221" s="16"/>
      <c r="CB1221" s="16"/>
      <c r="CC1221" s="16"/>
      <c r="CD1221" s="16"/>
      <c r="CE1221" s="16"/>
      <c r="CF1221" s="16"/>
      <c r="CG1221" s="16"/>
      <c r="CH1221" s="16"/>
    </row>
    <row r="1222" spans="1:86">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Z1222" s="18"/>
      <c r="AA1222" s="18"/>
      <c r="AB1222" s="18"/>
      <c r="AC1222" s="18"/>
      <c r="AD1222" s="18"/>
      <c r="AE1222" s="18"/>
      <c r="AF1222" s="18"/>
      <c r="AG1222" s="18"/>
      <c r="AH1222" s="18"/>
      <c r="AI1222" s="18"/>
      <c r="AJ1222" s="18"/>
      <c r="AK1222" s="18"/>
      <c r="AL1222" s="18"/>
      <c r="AM1222" s="16"/>
      <c r="AN1222" s="16"/>
      <c r="AO1222" s="16"/>
      <c r="AP1222" s="16"/>
      <c r="AQ1222" s="16"/>
      <c r="AR1222" s="16"/>
      <c r="AS1222" s="16"/>
      <c r="AT1222" s="16"/>
      <c r="AU1222" s="16"/>
      <c r="AV1222" s="16"/>
      <c r="AW1222" s="16"/>
      <c r="AX1222" s="16"/>
      <c r="AY1222" s="16"/>
      <c r="AZ1222" s="16"/>
      <c r="BA1222" s="16"/>
      <c r="BB1222" s="16"/>
      <c r="BC1222" s="16"/>
      <c r="BD1222" s="16"/>
      <c r="BE1222" s="16"/>
      <c r="BF1222" s="16"/>
      <c r="BG1222" s="16"/>
      <c r="BH1222" s="16"/>
      <c r="BI1222" s="16"/>
      <c r="BJ1222" s="16"/>
      <c r="BK1222" s="16"/>
      <c r="BL1222" s="16"/>
      <c r="BM1222" s="16"/>
      <c r="BN1222" s="16"/>
      <c r="BO1222" s="16"/>
      <c r="BP1222" s="16"/>
      <c r="BQ1222" s="16"/>
      <c r="BR1222" s="16"/>
      <c r="BS1222" s="16"/>
      <c r="BT1222" s="16"/>
      <c r="BU1222" s="16"/>
      <c r="BV1222" s="16"/>
      <c r="BW1222" s="16"/>
      <c r="BX1222" s="16"/>
      <c r="BY1222" s="16"/>
      <c r="BZ1222" s="16"/>
      <c r="CA1222" s="16"/>
      <c r="CB1222" s="16"/>
      <c r="CC1222" s="16"/>
      <c r="CD1222" s="16"/>
      <c r="CE1222" s="16"/>
      <c r="CF1222" s="16"/>
      <c r="CG1222" s="16"/>
      <c r="CH1222" s="16"/>
    </row>
    <row r="1223" spans="1:86">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Z1223" s="18"/>
      <c r="AA1223" s="18"/>
      <c r="AB1223" s="18"/>
      <c r="AC1223" s="18"/>
      <c r="AD1223" s="18"/>
      <c r="AE1223" s="18"/>
      <c r="AF1223" s="18"/>
      <c r="AG1223" s="18"/>
      <c r="AH1223" s="18"/>
      <c r="AI1223" s="18"/>
      <c r="AJ1223" s="18"/>
      <c r="AK1223" s="18"/>
      <c r="AL1223" s="18"/>
      <c r="AM1223" s="16"/>
      <c r="AN1223" s="16"/>
      <c r="AO1223" s="16"/>
      <c r="AP1223" s="16"/>
      <c r="AQ1223" s="16"/>
      <c r="AR1223" s="16"/>
      <c r="AS1223" s="16"/>
      <c r="AT1223" s="16"/>
      <c r="AU1223" s="16"/>
      <c r="AV1223" s="16"/>
      <c r="AW1223" s="16"/>
      <c r="AX1223" s="16"/>
      <c r="AY1223" s="16"/>
      <c r="AZ1223" s="16"/>
      <c r="BA1223" s="16"/>
      <c r="BB1223" s="16"/>
      <c r="BC1223" s="16"/>
      <c r="BD1223" s="16"/>
      <c r="BE1223" s="16"/>
      <c r="BF1223" s="16"/>
      <c r="BG1223" s="16"/>
      <c r="BH1223" s="16"/>
      <c r="BI1223" s="16"/>
      <c r="BJ1223" s="16"/>
      <c r="BK1223" s="16"/>
      <c r="BL1223" s="16"/>
      <c r="BM1223" s="16"/>
      <c r="BN1223" s="16"/>
      <c r="BO1223" s="16"/>
      <c r="BP1223" s="16"/>
      <c r="BQ1223" s="16"/>
      <c r="BR1223" s="16"/>
      <c r="BS1223" s="16"/>
      <c r="BT1223" s="16"/>
      <c r="BU1223" s="16"/>
      <c r="BV1223" s="16"/>
      <c r="BW1223" s="16"/>
      <c r="BX1223" s="16"/>
      <c r="BY1223" s="16"/>
      <c r="BZ1223" s="16"/>
      <c r="CA1223" s="16"/>
      <c r="CB1223" s="16"/>
      <c r="CC1223" s="16"/>
      <c r="CD1223" s="16"/>
      <c r="CE1223" s="16"/>
      <c r="CF1223" s="16"/>
      <c r="CG1223" s="16"/>
      <c r="CH1223" s="16"/>
    </row>
    <row r="1224" spans="1:86">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Z1224" s="18"/>
      <c r="AA1224" s="18"/>
      <c r="AB1224" s="18"/>
      <c r="AC1224" s="18"/>
      <c r="AD1224" s="18"/>
      <c r="AE1224" s="18"/>
      <c r="AF1224" s="18"/>
      <c r="AG1224" s="18"/>
      <c r="AH1224" s="18"/>
      <c r="AI1224" s="18"/>
      <c r="AJ1224" s="18"/>
      <c r="AK1224" s="18"/>
      <c r="AL1224" s="18"/>
      <c r="AM1224" s="16"/>
      <c r="AN1224" s="16"/>
      <c r="AO1224" s="16"/>
      <c r="AP1224" s="16"/>
      <c r="AQ1224" s="16"/>
      <c r="AR1224" s="16"/>
      <c r="AS1224" s="16"/>
      <c r="AT1224" s="16"/>
      <c r="AU1224" s="16"/>
      <c r="AV1224" s="16"/>
      <c r="AW1224" s="16"/>
      <c r="AX1224" s="16"/>
      <c r="AY1224" s="16"/>
      <c r="AZ1224" s="16"/>
      <c r="BA1224" s="16"/>
      <c r="BB1224" s="16"/>
      <c r="BC1224" s="16"/>
      <c r="BD1224" s="16"/>
      <c r="BE1224" s="16"/>
      <c r="BF1224" s="16"/>
      <c r="BG1224" s="16"/>
      <c r="BH1224" s="16"/>
      <c r="BI1224" s="16"/>
      <c r="BJ1224" s="16"/>
      <c r="BK1224" s="16"/>
      <c r="BL1224" s="16"/>
      <c r="BM1224" s="16"/>
      <c r="BN1224" s="16"/>
      <c r="BO1224" s="16"/>
      <c r="BP1224" s="16"/>
      <c r="BQ1224" s="16"/>
      <c r="BR1224" s="16"/>
      <c r="BS1224" s="16"/>
      <c r="BT1224" s="16"/>
      <c r="BU1224" s="16"/>
      <c r="BV1224" s="16"/>
      <c r="BW1224" s="16"/>
      <c r="BX1224" s="16"/>
      <c r="BY1224" s="16"/>
      <c r="BZ1224" s="16"/>
      <c r="CA1224" s="16"/>
      <c r="CB1224" s="16"/>
      <c r="CC1224" s="16"/>
      <c r="CD1224" s="16"/>
      <c r="CE1224" s="16"/>
      <c r="CF1224" s="16"/>
      <c r="CG1224" s="16"/>
      <c r="CH1224" s="16"/>
    </row>
    <row r="1225" spans="1:86">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Z1225" s="18"/>
      <c r="AA1225" s="18"/>
      <c r="AB1225" s="18"/>
      <c r="AC1225" s="18"/>
      <c r="AD1225" s="18"/>
      <c r="AE1225" s="18"/>
      <c r="AF1225" s="18"/>
      <c r="AG1225" s="18"/>
      <c r="AH1225" s="18"/>
      <c r="AI1225" s="18"/>
      <c r="AJ1225" s="18"/>
      <c r="AK1225" s="18"/>
      <c r="AL1225" s="18"/>
      <c r="AM1225" s="16"/>
      <c r="AN1225" s="16"/>
      <c r="AO1225" s="16"/>
      <c r="AP1225" s="16"/>
      <c r="AQ1225" s="16"/>
      <c r="AR1225" s="16"/>
      <c r="AS1225" s="16"/>
      <c r="AT1225" s="16"/>
      <c r="AU1225" s="16"/>
      <c r="AV1225" s="16"/>
      <c r="AW1225" s="16"/>
      <c r="AX1225" s="16"/>
      <c r="AY1225" s="16"/>
      <c r="AZ1225" s="16"/>
      <c r="BA1225" s="16"/>
      <c r="BB1225" s="16"/>
      <c r="BC1225" s="16"/>
      <c r="BD1225" s="16"/>
      <c r="BE1225" s="16"/>
      <c r="BF1225" s="16"/>
      <c r="BG1225" s="16"/>
      <c r="BH1225" s="16"/>
      <c r="BI1225" s="16"/>
      <c r="BJ1225" s="16"/>
      <c r="BK1225" s="16"/>
      <c r="BL1225" s="16"/>
      <c r="BM1225" s="16"/>
      <c r="BN1225" s="16"/>
      <c r="BO1225" s="16"/>
      <c r="BP1225" s="16"/>
      <c r="BQ1225" s="16"/>
      <c r="BR1225" s="16"/>
      <c r="BS1225" s="16"/>
      <c r="BT1225" s="16"/>
      <c r="BU1225" s="16"/>
      <c r="BV1225" s="16"/>
      <c r="BW1225" s="16"/>
      <c r="BX1225" s="16"/>
      <c r="BY1225" s="16"/>
      <c r="BZ1225" s="16"/>
      <c r="CA1225" s="16"/>
      <c r="CB1225" s="16"/>
      <c r="CC1225" s="16"/>
      <c r="CD1225" s="16"/>
      <c r="CE1225" s="16"/>
      <c r="CF1225" s="16"/>
      <c r="CG1225" s="16"/>
      <c r="CH1225" s="16"/>
    </row>
    <row r="1226" spans="1:86">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Z1226" s="18"/>
      <c r="AA1226" s="18"/>
      <c r="AB1226" s="18"/>
      <c r="AC1226" s="18"/>
      <c r="AD1226" s="18"/>
      <c r="AE1226" s="18"/>
      <c r="AF1226" s="18"/>
      <c r="AG1226" s="18"/>
      <c r="AH1226" s="18"/>
      <c r="AI1226" s="18"/>
      <c r="AJ1226" s="18"/>
      <c r="AK1226" s="18"/>
      <c r="AL1226" s="18"/>
      <c r="AM1226" s="16"/>
      <c r="AN1226" s="16"/>
      <c r="AO1226" s="16"/>
      <c r="AP1226" s="16"/>
      <c r="AQ1226" s="16"/>
      <c r="AR1226" s="16"/>
      <c r="AS1226" s="16"/>
      <c r="AT1226" s="16"/>
      <c r="AU1226" s="16"/>
      <c r="AV1226" s="16"/>
      <c r="AW1226" s="16"/>
      <c r="AX1226" s="16"/>
      <c r="AY1226" s="16"/>
      <c r="AZ1226" s="16"/>
      <c r="BA1226" s="16"/>
      <c r="BB1226" s="16"/>
      <c r="BC1226" s="16"/>
      <c r="BD1226" s="16"/>
      <c r="BE1226" s="16"/>
      <c r="BF1226" s="16"/>
      <c r="BG1226" s="16"/>
      <c r="BH1226" s="16"/>
      <c r="BI1226" s="16"/>
      <c r="BJ1226" s="16"/>
      <c r="BK1226" s="16"/>
      <c r="BL1226" s="16"/>
      <c r="BM1226" s="16"/>
      <c r="BN1226" s="16"/>
      <c r="BO1226" s="16"/>
      <c r="BP1226" s="16"/>
      <c r="BQ1226" s="16"/>
      <c r="BR1226" s="16"/>
      <c r="BS1226" s="16"/>
      <c r="BT1226" s="16"/>
      <c r="BU1226" s="16"/>
      <c r="BV1226" s="16"/>
      <c r="BW1226" s="16"/>
      <c r="BX1226" s="16"/>
      <c r="BY1226" s="16"/>
      <c r="BZ1226" s="16"/>
      <c r="CA1226" s="16"/>
      <c r="CB1226" s="16"/>
      <c r="CC1226" s="16"/>
      <c r="CD1226" s="16"/>
      <c r="CE1226" s="16"/>
      <c r="CF1226" s="16"/>
      <c r="CG1226" s="16"/>
      <c r="CH1226" s="16"/>
    </row>
    <row r="1227" spans="1:86">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Z1227" s="18"/>
      <c r="AA1227" s="18"/>
      <c r="AB1227" s="18"/>
      <c r="AC1227" s="18"/>
      <c r="AD1227" s="18"/>
      <c r="AE1227" s="18"/>
      <c r="AF1227" s="18"/>
      <c r="AG1227" s="18"/>
      <c r="AH1227" s="18"/>
      <c r="AI1227" s="18"/>
      <c r="AJ1227" s="18"/>
      <c r="AK1227" s="18"/>
      <c r="AL1227" s="18"/>
      <c r="AM1227" s="16"/>
      <c r="AN1227" s="16"/>
      <c r="AO1227" s="16"/>
      <c r="AP1227" s="16"/>
      <c r="AQ1227" s="16"/>
      <c r="AR1227" s="16"/>
      <c r="AS1227" s="16"/>
      <c r="AT1227" s="16"/>
      <c r="AU1227" s="16"/>
      <c r="AV1227" s="16"/>
      <c r="AW1227" s="16"/>
      <c r="AX1227" s="16"/>
      <c r="AY1227" s="16"/>
      <c r="AZ1227" s="16"/>
      <c r="BA1227" s="16"/>
      <c r="BB1227" s="16"/>
      <c r="BC1227" s="16"/>
      <c r="BD1227" s="16"/>
      <c r="BE1227" s="16"/>
      <c r="BF1227" s="16"/>
      <c r="BG1227" s="16"/>
      <c r="BH1227" s="16"/>
      <c r="BI1227" s="16"/>
      <c r="BJ1227" s="16"/>
      <c r="BK1227" s="16"/>
      <c r="BL1227" s="16"/>
      <c r="BM1227" s="16"/>
      <c r="BN1227" s="16"/>
      <c r="BO1227" s="16"/>
      <c r="BP1227" s="16"/>
      <c r="BQ1227" s="16"/>
      <c r="BR1227" s="16"/>
      <c r="BS1227" s="16"/>
      <c r="BT1227" s="16"/>
      <c r="BU1227" s="16"/>
      <c r="BV1227" s="16"/>
      <c r="BW1227" s="16"/>
      <c r="BX1227" s="16"/>
      <c r="BY1227" s="16"/>
      <c r="BZ1227" s="16"/>
      <c r="CA1227" s="16"/>
      <c r="CB1227" s="16"/>
      <c r="CC1227" s="16"/>
      <c r="CD1227" s="16"/>
      <c r="CE1227" s="16"/>
      <c r="CF1227" s="16"/>
      <c r="CG1227" s="16"/>
      <c r="CH1227" s="16"/>
    </row>
    <row r="1228" spans="1:86">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Z1228" s="18"/>
      <c r="AA1228" s="18"/>
      <c r="AB1228" s="18"/>
      <c r="AC1228" s="18"/>
      <c r="AD1228" s="18"/>
      <c r="AE1228" s="18"/>
      <c r="AF1228" s="18"/>
      <c r="AG1228" s="18"/>
      <c r="AH1228" s="18"/>
      <c r="AI1228" s="18"/>
      <c r="AJ1228" s="18"/>
      <c r="AK1228" s="18"/>
      <c r="AL1228" s="18"/>
      <c r="AM1228" s="16"/>
      <c r="AN1228" s="16"/>
      <c r="AO1228" s="16"/>
      <c r="AP1228" s="16"/>
      <c r="AQ1228" s="16"/>
      <c r="AR1228" s="16"/>
      <c r="AS1228" s="16"/>
      <c r="AT1228" s="16"/>
      <c r="AU1228" s="16"/>
      <c r="AV1228" s="16"/>
      <c r="AW1228" s="16"/>
      <c r="AX1228" s="16"/>
      <c r="AY1228" s="16"/>
      <c r="AZ1228" s="16"/>
      <c r="BA1228" s="16"/>
      <c r="BB1228" s="16"/>
      <c r="BC1228" s="16"/>
      <c r="BD1228" s="16"/>
      <c r="BE1228" s="16"/>
      <c r="BF1228" s="16"/>
      <c r="BG1228" s="16"/>
      <c r="BH1228" s="16"/>
      <c r="BI1228" s="16"/>
      <c r="BJ1228" s="16"/>
      <c r="BK1228" s="16"/>
      <c r="BL1228" s="16"/>
      <c r="BM1228" s="16"/>
      <c r="BN1228" s="16"/>
      <c r="BO1228" s="16"/>
      <c r="BP1228" s="16"/>
      <c r="BQ1228" s="16"/>
      <c r="BR1228" s="16"/>
      <c r="BS1228" s="16"/>
      <c r="BT1228" s="16"/>
      <c r="BU1228" s="16"/>
      <c r="BV1228" s="16"/>
      <c r="BW1228" s="16"/>
      <c r="BX1228" s="16"/>
      <c r="BY1228" s="16"/>
      <c r="BZ1228" s="16"/>
      <c r="CA1228" s="16"/>
      <c r="CB1228" s="16"/>
      <c r="CC1228" s="16"/>
      <c r="CD1228" s="16"/>
      <c r="CE1228" s="16"/>
      <c r="CF1228" s="16"/>
      <c r="CG1228" s="16"/>
      <c r="CH1228" s="16"/>
    </row>
    <row r="1229" spans="1:86">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Z1229" s="18"/>
      <c r="AA1229" s="18"/>
      <c r="AB1229" s="18"/>
      <c r="AC1229" s="18"/>
      <c r="AD1229" s="18"/>
      <c r="AE1229" s="18"/>
      <c r="AF1229" s="18"/>
      <c r="AG1229" s="18"/>
      <c r="AH1229" s="18"/>
      <c r="AI1229" s="18"/>
      <c r="AJ1229" s="18"/>
      <c r="AK1229" s="18"/>
      <c r="AL1229" s="18"/>
      <c r="AM1229" s="16"/>
      <c r="AN1229" s="16"/>
      <c r="AO1229" s="16"/>
      <c r="AP1229" s="16"/>
      <c r="AQ1229" s="16"/>
      <c r="AR1229" s="16"/>
      <c r="AS1229" s="16"/>
      <c r="AT1229" s="16"/>
      <c r="AU1229" s="16"/>
      <c r="AV1229" s="16"/>
      <c r="AW1229" s="16"/>
      <c r="AX1229" s="16"/>
      <c r="AY1229" s="16"/>
      <c r="AZ1229" s="16"/>
      <c r="BA1229" s="16"/>
      <c r="BB1229" s="16"/>
      <c r="BC1229" s="16"/>
      <c r="BD1229" s="16"/>
      <c r="BE1229" s="16"/>
      <c r="BF1229" s="16"/>
      <c r="BG1229" s="16"/>
      <c r="BH1229" s="16"/>
      <c r="BI1229" s="16"/>
      <c r="BJ1229" s="16"/>
      <c r="BK1229" s="16"/>
      <c r="BL1229" s="16"/>
      <c r="BM1229" s="16"/>
      <c r="BN1229" s="16"/>
      <c r="BO1229" s="16"/>
      <c r="BP1229" s="16"/>
      <c r="BQ1229" s="16"/>
      <c r="BR1229" s="16"/>
      <c r="BS1229" s="16"/>
      <c r="BT1229" s="16"/>
      <c r="BU1229" s="16"/>
      <c r="BV1229" s="16"/>
      <c r="BW1229" s="16"/>
      <c r="BX1229" s="16"/>
      <c r="BY1229" s="16"/>
      <c r="BZ1229" s="16"/>
      <c r="CA1229" s="16"/>
      <c r="CB1229" s="16"/>
      <c r="CC1229" s="16"/>
      <c r="CD1229" s="16"/>
      <c r="CE1229" s="16"/>
      <c r="CF1229" s="16"/>
      <c r="CG1229" s="16"/>
      <c r="CH1229" s="16"/>
    </row>
    <row r="1230" spans="1:86">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Z1230" s="18"/>
      <c r="AA1230" s="18"/>
      <c r="AB1230" s="18"/>
      <c r="AC1230" s="18"/>
      <c r="AD1230" s="18"/>
      <c r="AE1230" s="18"/>
      <c r="AF1230" s="18"/>
      <c r="AG1230" s="18"/>
      <c r="AH1230" s="18"/>
      <c r="AI1230" s="18"/>
      <c r="AJ1230" s="18"/>
      <c r="AK1230" s="18"/>
      <c r="AL1230" s="18"/>
      <c r="AM1230" s="16"/>
      <c r="AN1230" s="16"/>
      <c r="AO1230" s="16"/>
      <c r="AP1230" s="16"/>
      <c r="AQ1230" s="16"/>
      <c r="AR1230" s="16"/>
      <c r="AS1230" s="16"/>
      <c r="AT1230" s="16"/>
      <c r="AU1230" s="16"/>
      <c r="AV1230" s="16"/>
      <c r="AW1230" s="16"/>
      <c r="AX1230" s="16"/>
      <c r="AY1230" s="16"/>
      <c r="AZ1230" s="16"/>
      <c r="BA1230" s="16"/>
      <c r="BB1230" s="16"/>
      <c r="BC1230" s="16"/>
      <c r="BD1230" s="16"/>
      <c r="BE1230" s="16"/>
      <c r="BF1230" s="16"/>
      <c r="BG1230" s="16"/>
      <c r="BH1230" s="16"/>
      <c r="BI1230" s="16"/>
      <c r="BJ1230" s="16"/>
      <c r="BK1230" s="16"/>
      <c r="BL1230" s="16"/>
      <c r="BM1230" s="16"/>
      <c r="BN1230" s="16"/>
      <c r="BO1230" s="16"/>
      <c r="BP1230" s="16"/>
      <c r="BQ1230" s="16"/>
      <c r="BR1230" s="16"/>
      <c r="BS1230" s="16"/>
      <c r="BT1230" s="16"/>
      <c r="BU1230" s="16"/>
      <c r="BV1230" s="16"/>
      <c r="BW1230" s="16"/>
      <c r="BX1230" s="16"/>
      <c r="BY1230" s="16"/>
      <c r="BZ1230" s="16"/>
      <c r="CA1230" s="16"/>
      <c r="CB1230" s="16"/>
      <c r="CC1230" s="16"/>
      <c r="CD1230" s="16"/>
      <c r="CE1230" s="16"/>
      <c r="CF1230" s="16"/>
      <c r="CG1230" s="16"/>
      <c r="CH1230" s="16"/>
    </row>
    <row r="1231" spans="1:86">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Z1231" s="18"/>
      <c r="AA1231" s="18"/>
      <c r="AB1231" s="18"/>
      <c r="AC1231" s="18"/>
      <c r="AD1231" s="18"/>
      <c r="AE1231" s="18"/>
      <c r="AF1231" s="18"/>
      <c r="AG1231" s="18"/>
      <c r="AH1231" s="18"/>
      <c r="AI1231" s="18"/>
      <c r="AJ1231" s="18"/>
      <c r="AK1231" s="18"/>
      <c r="AL1231" s="18"/>
      <c r="AM1231" s="16"/>
      <c r="AN1231" s="16"/>
      <c r="AO1231" s="16"/>
      <c r="AP1231" s="16"/>
      <c r="AQ1231" s="16"/>
      <c r="AR1231" s="16"/>
      <c r="AS1231" s="16"/>
      <c r="AT1231" s="16"/>
      <c r="AU1231" s="16"/>
      <c r="AV1231" s="16"/>
      <c r="AW1231" s="16"/>
      <c r="AX1231" s="16"/>
      <c r="AY1231" s="16"/>
      <c r="AZ1231" s="16"/>
      <c r="BA1231" s="16"/>
      <c r="BB1231" s="16"/>
      <c r="BC1231" s="16"/>
      <c r="BD1231" s="16"/>
      <c r="BE1231" s="16"/>
      <c r="BF1231" s="16"/>
      <c r="BG1231" s="16"/>
      <c r="BH1231" s="16"/>
      <c r="BI1231" s="16"/>
      <c r="BJ1231" s="16"/>
      <c r="BK1231" s="16"/>
      <c r="BL1231" s="16"/>
      <c r="BM1231" s="16"/>
      <c r="BN1231" s="16"/>
      <c r="BO1231" s="16"/>
      <c r="BP1231" s="16"/>
      <c r="BQ1231" s="16"/>
      <c r="BR1231" s="16"/>
      <c r="BS1231" s="16"/>
      <c r="BT1231" s="16"/>
      <c r="BU1231" s="16"/>
      <c r="BV1231" s="16"/>
      <c r="BW1231" s="16"/>
      <c r="BX1231" s="16"/>
      <c r="BY1231" s="16"/>
      <c r="BZ1231" s="16"/>
      <c r="CA1231" s="16"/>
      <c r="CB1231" s="16"/>
      <c r="CC1231" s="16"/>
      <c r="CD1231" s="16"/>
      <c r="CE1231" s="16"/>
      <c r="CF1231" s="16"/>
      <c r="CG1231" s="16"/>
      <c r="CH1231" s="16"/>
    </row>
    <row r="1232" spans="1:86">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Z1232" s="18"/>
      <c r="AA1232" s="18"/>
      <c r="AB1232" s="18"/>
      <c r="AC1232" s="18"/>
      <c r="AD1232" s="18"/>
      <c r="AE1232" s="18"/>
      <c r="AF1232" s="18"/>
      <c r="AG1232" s="18"/>
      <c r="AH1232" s="18"/>
      <c r="AI1232" s="18"/>
      <c r="AJ1232" s="18"/>
      <c r="AK1232" s="18"/>
      <c r="AL1232" s="18"/>
      <c r="AM1232" s="16"/>
      <c r="AN1232" s="16"/>
      <c r="AO1232" s="16"/>
      <c r="AP1232" s="16"/>
      <c r="AQ1232" s="16"/>
      <c r="AR1232" s="16"/>
      <c r="AS1232" s="16"/>
      <c r="AT1232" s="16"/>
      <c r="AU1232" s="16"/>
      <c r="AV1232" s="16"/>
      <c r="AW1232" s="16"/>
      <c r="AX1232" s="16"/>
      <c r="AY1232" s="16"/>
      <c r="AZ1232" s="16"/>
      <c r="BA1232" s="16"/>
      <c r="BB1232" s="16"/>
      <c r="BC1232" s="16"/>
      <c r="BD1232" s="16"/>
      <c r="BE1232" s="16"/>
      <c r="BF1232" s="16"/>
      <c r="BG1232" s="16"/>
      <c r="BH1232" s="16"/>
      <c r="BI1232" s="16"/>
      <c r="BJ1232" s="16"/>
      <c r="BK1232" s="16"/>
      <c r="BL1232" s="16"/>
      <c r="BM1232" s="16"/>
      <c r="BN1232" s="16"/>
      <c r="BO1232" s="16"/>
      <c r="BP1232" s="16"/>
      <c r="BQ1232" s="16"/>
      <c r="BR1232" s="16"/>
      <c r="BS1232" s="16"/>
      <c r="BT1232" s="16"/>
      <c r="BU1232" s="16"/>
      <c r="BV1232" s="16"/>
      <c r="BW1232" s="16"/>
      <c r="BX1232" s="16"/>
      <c r="BY1232" s="16"/>
      <c r="BZ1232" s="16"/>
      <c r="CA1232" s="16"/>
      <c r="CB1232" s="16"/>
      <c r="CC1232" s="16"/>
      <c r="CD1232" s="16"/>
      <c r="CE1232" s="16"/>
      <c r="CF1232" s="16"/>
      <c r="CG1232" s="16"/>
      <c r="CH1232" s="16"/>
    </row>
    <row r="1233" spans="1:86">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Z1233" s="18"/>
      <c r="AA1233" s="18"/>
      <c r="AB1233" s="18"/>
      <c r="AC1233" s="18"/>
      <c r="AD1233" s="18"/>
      <c r="AE1233" s="18"/>
      <c r="AF1233" s="18"/>
      <c r="AG1233" s="18"/>
      <c r="AH1233" s="18"/>
      <c r="AI1233" s="18"/>
      <c r="AJ1233" s="18"/>
      <c r="AK1233" s="18"/>
      <c r="AL1233" s="18"/>
      <c r="AM1233" s="16"/>
      <c r="AN1233" s="16"/>
      <c r="AO1233" s="16"/>
      <c r="AP1233" s="16"/>
      <c r="AQ1233" s="16"/>
      <c r="AR1233" s="16"/>
      <c r="AS1233" s="16"/>
      <c r="AT1233" s="16"/>
      <c r="AU1233" s="16"/>
      <c r="AV1233" s="16"/>
      <c r="AW1233" s="16"/>
      <c r="AX1233" s="16"/>
      <c r="AY1233" s="16"/>
      <c r="AZ1233" s="16"/>
      <c r="BA1233" s="16"/>
      <c r="BB1233" s="16"/>
      <c r="BC1233" s="16"/>
      <c r="BD1233" s="16"/>
      <c r="BE1233" s="16"/>
      <c r="BF1233" s="16"/>
      <c r="BG1233" s="16"/>
      <c r="BH1233" s="16"/>
      <c r="BI1233" s="16"/>
      <c r="BJ1233" s="16"/>
      <c r="BK1233" s="16"/>
      <c r="BL1233" s="16"/>
      <c r="BM1233" s="16"/>
      <c r="BN1233" s="16"/>
      <c r="BO1233" s="16"/>
      <c r="BP1233" s="16"/>
      <c r="BQ1233" s="16"/>
      <c r="BR1233" s="16"/>
      <c r="BS1233" s="16"/>
      <c r="BT1233" s="16"/>
      <c r="BU1233" s="16"/>
      <c r="BV1233" s="16"/>
      <c r="BW1233" s="16"/>
      <c r="BX1233" s="16"/>
      <c r="BY1233" s="16"/>
      <c r="BZ1233" s="16"/>
      <c r="CA1233" s="16"/>
      <c r="CB1233" s="16"/>
      <c r="CC1233" s="16"/>
      <c r="CD1233" s="16"/>
      <c r="CE1233" s="16"/>
      <c r="CF1233" s="16"/>
      <c r="CG1233" s="16"/>
      <c r="CH1233" s="16"/>
    </row>
    <row r="1234" spans="1:86">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Z1234" s="18"/>
      <c r="AA1234" s="18"/>
      <c r="AB1234" s="18"/>
      <c r="AC1234" s="18"/>
      <c r="AD1234" s="18"/>
      <c r="AE1234" s="18"/>
      <c r="AF1234" s="18"/>
      <c r="AG1234" s="18"/>
      <c r="AH1234" s="18"/>
      <c r="AI1234" s="18"/>
      <c r="AJ1234" s="18"/>
      <c r="AK1234" s="18"/>
      <c r="AL1234" s="18"/>
      <c r="AM1234" s="16"/>
      <c r="AN1234" s="16"/>
      <c r="AO1234" s="16"/>
      <c r="AP1234" s="16"/>
      <c r="AQ1234" s="16"/>
      <c r="AR1234" s="16"/>
      <c r="AS1234" s="16"/>
      <c r="AT1234" s="16"/>
      <c r="AU1234" s="16"/>
      <c r="AV1234" s="16"/>
      <c r="AW1234" s="16"/>
      <c r="AX1234" s="16"/>
      <c r="AY1234" s="16"/>
      <c r="AZ1234" s="16"/>
      <c r="BA1234" s="16"/>
      <c r="BB1234" s="16"/>
      <c r="BC1234" s="16"/>
      <c r="BD1234" s="16"/>
      <c r="BE1234" s="16"/>
      <c r="BF1234" s="16"/>
      <c r="BG1234" s="16"/>
      <c r="BH1234" s="16"/>
      <c r="BI1234" s="16"/>
      <c r="BJ1234" s="16"/>
      <c r="BK1234" s="16"/>
      <c r="BL1234" s="16"/>
      <c r="BM1234" s="16"/>
      <c r="BN1234" s="16"/>
      <c r="BO1234" s="16"/>
      <c r="BP1234" s="16"/>
      <c r="BQ1234" s="16"/>
      <c r="BR1234" s="16"/>
      <c r="BS1234" s="16"/>
      <c r="BT1234" s="16"/>
      <c r="BU1234" s="16"/>
      <c r="BV1234" s="16"/>
      <c r="BW1234" s="16"/>
      <c r="BX1234" s="16"/>
      <c r="BY1234" s="16"/>
      <c r="BZ1234" s="16"/>
      <c r="CA1234" s="16"/>
      <c r="CB1234" s="16"/>
      <c r="CC1234" s="16"/>
      <c r="CD1234" s="16"/>
      <c r="CE1234" s="16"/>
      <c r="CF1234" s="16"/>
      <c r="CG1234" s="16"/>
      <c r="CH1234" s="16"/>
    </row>
    <row r="1235" spans="1:86">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Z1235" s="18"/>
      <c r="AA1235" s="18"/>
      <c r="AB1235" s="18"/>
      <c r="AC1235" s="18"/>
      <c r="AD1235" s="18"/>
      <c r="AE1235" s="18"/>
      <c r="AF1235" s="18"/>
      <c r="AG1235" s="18"/>
      <c r="AH1235" s="18"/>
      <c r="AI1235" s="18"/>
      <c r="AJ1235" s="18"/>
      <c r="AK1235" s="18"/>
      <c r="AL1235" s="18"/>
      <c r="AM1235" s="16"/>
      <c r="AN1235" s="16"/>
      <c r="AO1235" s="16"/>
      <c r="AP1235" s="16"/>
      <c r="AQ1235" s="16"/>
      <c r="AR1235" s="16"/>
      <c r="AS1235" s="16"/>
      <c r="AT1235" s="16"/>
      <c r="AU1235" s="16"/>
      <c r="AV1235" s="16"/>
      <c r="AW1235" s="16"/>
      <c r="AX1235" s="16"/>
      <c r="AY1235" s="16"/>
      <c r="AZ1235" s="16"/>
      <c r="BA1235" s="16"/>
      <c r="BB1235" s="16"/>
      <c r="BC1235" s="16"/>
      <c r="BD1235" s="16"/>
      <c r="BE1235" s="16"/>
      <c r="BF1235" s="16"/>
      <c r="BG1235" s="16"/>
      <c r="BH1235" s="16"/>
      <c r="BI1235" s="16"/>
      <c r="BJ1235" s="16"/>
      <c r="BK1235" s="16"/>
      <c r="BL1235" s="16"/>
      <c r="BM1235" s="16"/>
      <c r="BN1235" s="16"/>
      <c r="BO1235" s="16"/>
      <c r="BP1235" s="16"/>
      <c r="BQ1235" s="16"/>
      <c r="BR1235" s="16"/>
      <c r="BS1235" s="16"/>
      <c r="BT1235" s="16"/>
      <c r="BU1235" s="16"/>
      <c r="BV1235" s="16"/>
      <c r="BW1235" s="16"/>
      <c r="BX1235" s="16"/>
      <c r="BY1235" s="16"/>
      <c r="BZ1235" s="16"/>
      <c r="CA1235" s="16"/>
      <c r="CB1235" s="16"/>
      <c r="CC1235" s="16"/>
      <c r="CD1235" s="16"/>
      <c r="CE1235" s="16"/>
      <c r="CF1235" s="16"/>
      <c r="CG1235" s="16"/>
      <c r="CH1235" s="16"/>
    </row>
    <row r="1236" spans="1:86">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Z1236" s="18"/>
      <c r="AA1236" s="18"/>
      <c r="AB1236" s="18"/>
      <c r="AC1236" s="18"/>
      <c r="AD1236" s="18"/>
      <c r="AE1236" s="18"/>
      <c r="AF1236" s="18"/>
      <c r="AG1236" s="18"/>
      <c r="AH1236" s="18"/>
      <c r="AI1236" s="18"/>
      <c r="AJ1236" s="18"/>
      <c r="AK1236" s="18"/>
      <c r="AL1236" s="18"/>
      <c r="AM1236" s="16"/>
      <c r="AN1236" s="16"/>
      <c r="AO1236" s="16"/>
      <c r="AP1236" s="16"/>
      <c r="AQ1236" s="16"/>
      <c r="AR1236" s="16"/>
      <c r="AS1236" s="16"/>
      <c r="AT1236" s="16"/>
      <c r="AU1236" s="16"/>
      <c r="AV1236" s="16"/>
      <c r="AW1236" s="16"/>
      <c r="AX1236" s="16"/>
      <c r="AY1236" s="16"/>
      <c r="AZ1236" s="16"/>
      <c r="BA1236" s="16"/>
      <c r="BB1236" s="16"/>
      <c r="BC1236" s="16"/>
      <c r="BD1236" s="16"/>
      <c r="BE1236" s="16"/>
      <c r="BF1236" s="16"/>
      <c r="BG1236" s="16"/>
      <c r="BH1236" s="16"/>
      <c r="BI1236" s="16"/>
      <c r="BJ1236" s="16"/>
      <c r="BK1236" s="16"/>
      <c r="BL1236" s="16"/>
      <c r="BM1236" s="16"/>
      <c r="BN1236" s="16"/>
      <c r="BO1236" s="16"/>
      <c r="BP1236" s="16"/>
      <c r="BQ1236" s="16"/>
      <c r="BR1236" s="16"/>
      <c r="BS1236" s="16"/>
      <c r="BT1236" s="16"/>
      <c r="BU1236" s="16"/>
      <c r="BV1236" s="16"/>
      <c r="BW1236" s="16"/>
      <c r="BX1236" s="16"/>
      <c r="BY1236" s="16"/>
      <c r="BZ1236" s="16"/>
      <c r="CA1236" s="16"/>
      <c r="CB1236" s="16"/>
      <c r="CC1236" s="16"/>
      <c r="CD1236" s="16"/>
      <c r="CE1236" s="16"/>
      <c r="CF1236" s="16"/>
      <c r="CG1236" s="16"/>
      <c r="CH1236" s="16"/>
    </row>
    <row r="1237" spans="1:86">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Z1237" s="18"/>
      <c r="AA1237" s="18"/>
      <c r="AB1237" s="18"/>
      <c r="AC1237" s="18"/>
      <c r="AD1237" s="18"/>
      <c r="AE1237" s="18"/>
      <c r="AF1237" s="18"/>
      <c r="AG1237" s="18"/>
      <c r="AH1237" s="18"/>
      <c r="AI1237" s="18"/>
      <c r="AJ1237" s="18"/>
      <c r="AK1237" s="18"/>
      <c r="AL1237" s="18"/>
      <c r="AM1237" s="16"/>
      <c r="AN1237" s="16"/>
      <c r="AO1237" s="16"/>
      <c r="AP1237" s="16"/>
      <c r="AQ1237" s="16"/>
      <c r="AR1237" s="16"/>
      <c r="AS1237" s="16"/>
      <c r="AT1237" s="16"/>
      <c r="AU1237" s="16"/>
      <c r="AV1237" s="16"/>
      <c r="AW1237" s="16"/>
      <c r="AX1237" s="16"/>
      <c r="AY1237" s="16"/>
      <c r="AZ1237" s="16"/>
      <c r="BA1237" s="16"/>
      <c r="BB1237" s="16"/>
      <c r="BC1237" s="16"/>
      <c r="BD1237" s="16"/>
      <c r="BE1237" s="16"/>
      <c r="BF1237" s="16"/>
      <c r="BG1237" s="16"/>
      <c r="BH1237" s="16"/>
      <c r="BI1237" s="16"/>
      <c r="BJ1237" s="16"/>
      <c r="BK1237" s="16"/>
      <c r="BL1237" s="16"/>
      <c r="BM1237" s="16"/>
      <c r="BN1237" s="16"/>
      <c r="BO1237" s="16"/>
      <c r="BP1237" s="16"/>
      <c r="BQ1237" s="16"/>
      <c r="BR1237" s="16"/>
      <c r="BS1237" s="16"/>
      <c r="BT1237" s="16"/>
      <c r="BU1237" s="16"/>
      <c r="BV1237" s="16"/>
      <c r="BW1237" s="16"/>
      <c r="BX1237" s="16"/>
      <c r="BY1237" s="16"/>
      <c r="BZ1237" s="16"/>
      <c r="CA1237" s="16"/>
      <c r="CB1237" s="16"/>
      <c r="CC1237" s="16"/>
      <c r="CD1237" s="16"/>
      <c r="CE1237" s="16"/>
      <c r="CF1237" s="16"/>
      <c r="CG1237" s="16"/>
      <c r="CH1237" s="16"/>
    </row>
    <row r="1238" spans="1:86">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Z1238" s="18"/>
      <c r="AA1238" s="18"/>
      <c r="AB1238" s="18"/>
      <c r="AC1238" s="18"/>
      <c r="AD1238" s="18"/>
      <c r="AE1238" s="18"/>
      <c r="AF1238" s="18"/>
      <c r="AG1238" s="18"/>
      <c r="AH1238" s="18"/>
      <c r="AI1238" s="18"/>
      <c r="AJ1238" s="18"/>
      <c r="AK1238" s="18"/>
      <c r="AL1238" s="18"/>
      <c r="AM1238" s="16"/>
      <c r="AN1238" s="16"/>
      <c r="AO1238" s="16"/>
      <c r="AP1238" s="16"/>
      <c r="AQ1238" s="16"/>
      <c r="AR1238" s="16"/>
      <c r="AS1238" s="16"/>
      <c r="AT1238" s="16"/>
      <c r="AU1238" s="16"/>
      <c r="AV1238" s="16"/>
      <c r="AW1238" s="16"/>
      <c r="AX1238" s="16"/>
      <c r="AY1238" s="16"/>
      <c r="AZ1238" s="16"/>
      <c r="BA1238" s="16"/>
      <c r="BB1238" s="16"/>
      <c r="BC1238" s="16"/>
      <c r="BD1238" s="16"/>
      <c r="BE1238" s="16"/>
      <c r="BF1238" s="16"/>
      <c r="BG1238" s="16"/>
      <c r="BH1238" s="16"/>
      <c r="BI1238" s="16"/>
      <c r="BJ1238" s="16"/>
      <c r="BK1238" s="16"/>
      <c r="BL1238" s="16"/>
      <c r="BM1238" s="16"/>
      <c r="BN1238" s="16"/>
      <c r="BO1238" s="16"/>
      <c r="BP1238" s="16"/>
      <c r="BQ1238" s="16"/>
      <c r="BR1238" s="16"/>
      <c r="BS1238" s="16"/>
      <c r="BT1238" s="16"/>
      <c r="BU1238" s="16"/>
      <c r="BV1238" s="16"/>
      <c r="BW1238" s="16"/>
      <c r="BX1238" s="16"/>
      <c r="BY1238" s="16"/>
      <c r="BZ1238" s="16"/>
      <c r="CA1238" s="16"/>
      <c r="CB1238" s="16"/>
      <c r="CC1238" s="16"/>
      <c r="CD1238" s="16"/>
      <c r="CE1238" s="16"/>
      <c r="CF1238" s="16"/>
      <c r="CG1238" s="16"/>
      <c r="CH1238" s="16"/>
    </row>
  </sheetData>
  <mergeCells count="3">
    <mergeCell ref="A1:J1"/>
    <mergeCell ref="A39:J39"/>
    <mergeCell ref="A38:J38"/>
  </mergeCells>
  <phoneticPr fontId="7" type="noConversion"/>
  <printOptions horizontalCentered="1" verticalCentered="1" headings="1"/>
  <pageMargins left="0.5" right="0.5" top="1" bottom="1" header="0.5" footer="0.5"/>
  <pageSetup scale="58" firstPageNumber="63" orientation="portrait" useFirstPageNumber="1" r:id="rId1"/>
  <headerFooter scaleWithDoc="0" alignWithMargins="0">
    <oddFooter xml:space="preserve">&amp;R&amp;12 </oddFooter>
  </headerFooter>
  <colBreaks count="3" manualBreakCount="3">
    <brk id="9" max="1048575" man="1"/>
    <brk id="18" max="1048575" man="1"/>
    <brk id="28" max="1048575" man="1"/>
  </colBreaks>
  <customProperties>
    <customPr name="_pios_id" r:id="rId2"/>
  </customProperties>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zoomScaleNormal="100" workbookViewId="0">
      <selection sqref="A1:I1"/>
    </sheetView>
  </sheetViews>
  <sheetFormatPr defaultColWidth="9.140625" defaultRowHeight="12.75"/>
  <cols>
    <col min="1" max="9" width="16.5703125" style="109" customWidth="1"/>
    <col min="10" max="16384" width="9.140625" style="109"/>
  </cols>
  <sheetData>
    <row r="1" spans="1:9" ht="20.25" customHeight="1">
      <c r="A1" s="911" t="s">
        <v>734</v>
      </c>
      <c r="B1" s="912"/>
      <c r="C1" s="912"/>
      <c r="D1" s="912"/>
      <c r="E1" s="912"/>
      <c r="F1" s="912"/>
      <c r="G1" s="912"/>
      <c r="H1" s="912"/>
      <c r="I1" s="913"/>
    </row>
    <row r="2" spans="1:9" ht="20.25" customHeight="1">
      <c r="A2" s="914" t="s">
        <v>482</v>
      </c>
      <c r="B2" s="915"/>
      <c r="C2" s="915"/>
      <c r="D2" s="915"/>
      <c r="E2" s="915"/>
      <c r="F2" s="915"/>
      <c r="G2" s="915"/>
      <c r="H2" s="915"/>
      <c r="I2" s="900"/>
    </row>
    <row r="3" spans="1:9" ht="20.25" customHeight="1">
      <c r="A3" s="911" t="s">
        <v>775</v>
      </c>
      <c r="B3" s="912"/>
      <c r="C3" s="912"/>
      <c r="D3" s="912"/>
      <c r="E3" s="912"/>
      <c r="F3" s="912"/>
      <c r="G3" s="912"/>
      <c r="H3" s="912"/>
      <c r="I3" s="913"/>
    </row>
    <row r="4" spans="1:9" ht="20.25" customHeight="1">
      <c r="A4" s="911" t="s">
        <v>480</v>
      </c>
      <c r="B4" s="912"/>
      <c r="C4" s="912"/>
      <c r="D4" s="912"/>
      <c r="E4" s="912"/>
      <c r="F4" s="912"/>
      <c r="G4" s="912"/>
      <c r="H4" s="912"/>
      <c r="I4" s="913"/>
    </row>
    <row r="5" spans="1:9" ht="65.25">
      <c r="A5" s="310">
        <v>2015</v>
      </c>
      <c r="B5" s="311" t="s">
        <v>239</v>
      </c>
      <c r="C5" s="311" t="s">
        <v>240</v>
      </c>
      <c r="D5" s="310" t="s">
        <v>241</v>
      </c>
      <c r="E5" s="311" t="s">
        <v>242</v>
      </c>
      <c r="F5" s="311" t="s">
        <v>243</v>
      </c>
      <c r="G5" s="311" t="s">
        <v>244</v>
      </c>
      <c r="H5" s="312" t="s">
        <v>245</v>
      </c>
      <c r="I5" s="312" t="s">
        <v>246</v>
      </c>
    </row>
    <row r="6" spans="1:9" ht="14.25">
      <c r="A6" s="313" t="s">
        <v>145</v>
      </c>
      <c r="B6" s="619">
        <v>1564640</v>
      </c>
      <c r="C6" s="620">
        <v>3252</v>
      </c>
      <c r="D6" s="621">
        <f t="shared" ref="D6:D17" si="0">C6/B6</f>
        <v>2.0784333776459759E-3</v>
      </c>
      <c r="E6" s="620">
        <v>1815</v>
      </c>
      <c r="F6" s="620">
        <v>158</v>
      </c>
      <c r="G6" s="620">
        <f>+F6+E6</f>
        <v>1973</v>
      </c>
      <c r="H6" s="622">
        <f t="shared" ref="H6:H18" si="1">G6/C6</f>
        <v>0.60670356703567041</v>
      </c>
      <c r="I6" s="707">
        <f t="shared" ref="I6:I18" si="2">G6/B6</f>
        <v>1.2609929440638103E-3</v>
      </c>
    </row>
    <row r="7" spans="1:9" ht="14.25">
      <c r="A7" s="313" t="s">
        <v>144</v>
      </c>
      <c r="B7" s="619">
        <v>1555969</v>
      </c>
      <c r="C7" s="620">
        <v>3413</v>
      </c>
      <c r="D7" s="621">
        <f t="shared" si="0"/>
        <v>2.1934884306821023E-3</v>
      </c>
      <c r="E7" s="620">
        <v>1758</v>
      </c>
      <c r="F7" s="620">
        <v>135</v>
      </c>
      <c r="G7" s="620">
        <f>+F7+E7</f>
        <v>1893</v>
      </c>
      <c r="H7" s="622">
        <f t="shared" si="1"/>
        <v>0.55464400820392612</v>
      </c>
      <c r="I7" s="707">
        <f t="shared" si="2"/>
        <v>1.2166052151424611E-3</v>
      </c>
    </row>
    <row r="8" spans="1:9" ht="14.25">
      <c r="A8" s="313" t="s">
        <v>143</v>
      </c>
      <c r="B8" s="619">
        <v>1556961</v>
      </c>
      <c r="C8" s="620">
        <v>4246</v>
      </c>
      <c r="D8" s="621">
        <f t="shared" si="0"/>
        <v>2.7271074869569629E-3</v>
      </c>
      <c r="E8" s="620">
        <v>2203</v>
      </c>
      <c r="F8" s="620">
        <v>147</v>
      </c>
      <c r="G8" s="620">
        <f t="shared" ref="G8:G17" si="3">+F8+E8</f>
        <v>2350</v>
      </c>
      <c r="H8" s="622">
        <f t="shared" si="1"/>
        <v>0.55346208195949131</v>
      </c>
      <c r="I8" s="707">
        <f t="shared" si="2"/>
        <v>1.509350587458517E-3</v>
      </c>
    </row>
    <row r="9" spans="1:9" ht="14.25">
      <c r="A9" s="313" t="s">
        <v>142</v>
      </c>
      <c r="B9" s="619">
        <v>1562481</v>
      </c>
      <c r="C9" s="620">
        <v>4598</v>
      </c>
      <c r="D9" s="621">
        <f t="shared" si="0"/>
        <v>2.9427557839103325E-3</v>
      </c>
      <c r="E9" s="620">
        <v>2457</v>
      </c>
      <c r="F9" s="620">
        <v>201</v>
      </c>
      <c r="G9" s="620">
        <f t="shared" si="3"/>
        <v>2658</v>
      </c>
      <c r="H9" s="622">
        <f t="shared" si="1"/>
        <v>0.57807742496737713</v>
      </c>
      <c r="I9" s="707">
        <f t="shared" si="2"/>
        <v>1.7011406858707403E-3</v>
      </c>
    </row>
    <row r="10" spans="1:9" ht="14.25">
      <c r="A10" s="313" t="s">
        <v>141</v>
      </c>
      <c r="B10" s="619">
        <v>1568265</v>
      </c>
      <c r="C10" s="620">
        <v>3743</v>
      </c>
      <c r="D10" s="621">
        <f t="shared" si="0"/>
        <v>2.3867139800990266E-3</v>
      </c>
      <c r="E10" s="620">
        <v>2157</v>
      </c>
      <c r="F10" s="620">
        <v>175</v>
      </c>
      <c r="G10" s="620">
        <f t="shared" si="3"/>
        <v>2332</v>
      </c>
      <c r="H10" s="622">
        <f t="shared" si="1"/>
        <v>0.62302965535666577</v>
      </c>
      <c r="I10" s="707">
        <f t="shared" si="2"/>
        <v>1.4869935884560326E-3</v>
      </c>
    </row>
    <row r="11" spans="1:9" ht="14.25">
      <c r="A11" s="313" t="s">
        <v>140</v>
      </c>
      <c r="B11" s="619">
        <v>1564499</v>
      </c>
      <c r="C11" s="620">
        <v>3422</v>
      </c>
      <c r="D11" s="621">
        <f t="shared" si="0"/>
        <v>2.1872816793107571E-3</v>
      </c>
      <c r="E11" s="438">
        <v>1851</v>
      </c>
      <c r="F11" s="620">
        <v>134</v>
      </c>
      <c r="G11" s="620">
        <f t="shared" si="3"/>
        <v>1985</v>
      </c>
      <c r="H11" s="622">
        <f t="shared" si="1"/>
        <v>0.58007013442431332</v>
      </c>
      <c r="I11" s="707">
        <f t="shared" si="2"/>
        <v>1.2687767777416284E-3</v>
      </c>
    </row>
    <row r="12" spans="1:9" ht="14.25">
      <c r="A12" s="313" t="s">
        <v>139</v>
      </c>
      <c r="B12" s="619">
        <v>1563296</v>
      </c>
      <c r="C12" s="438">
        <v>3589</v>
      </c>
      <c r="D12" s="621">
        <f t="shared" si="0"/>
        <v>2.2957904325220562E-3</v>
      </c>
      <c r="E12" s="438">
        <v>1936</v>
      </c>
      <c r="F12" s="620">
        <v>187</v>
      </c>
      <c r="G12" s="620">
        <f t="shared" si="3"/>
        <v>2123</v>
      </c>
      <c r="H12" s="622">
        <f t="shared" si="1"/>
        <v>0.59152967400390077</v>
      </c>
      <c r="I12" s="707">
        <f t="shared" si="2"/>
        <v>1.3580281661310463E-3</v>
      </c>
    </row>
    <row r="13" spans="1:9" ht="14.25">
      <c r="A13" s="313" t="s">
        <v>138</v>
      </c>
      <c r="B13" s="619">
        <v>1558172</v>
      </c>
      <c r="C13" s="438">
        <v>2567</v>
      </c>
      <c r="D13" s="621">
        <f t="shared" si="0"/>
        <v>1.6474432861070536E-3</v>
      </c>
      <c r="E13" s="438">
        <v>1310</v>
      </c>
      <c r="F13" s="620">
        <v>100</v>
      </c>
      <c r="G13" s="620">
        <f t="shared" si="3"/>
        <v>1410</v>
      </c>
      <c r="H13" s="622">
        <f t="shared" si="1"/>
        <v>0.54927931437475652</v>
      </c>
      <c r="I13" s="707">
        <f t="shared" si="2"/>
        <v>9.0490651866417826E-4</v>
      </c>
    </row>
    <row r="14" spans="1:9" ht="14.25">
      <c r="A14" s="313" t="s">
        <v>137</v>
      </c>
      <c r="B14" s="619">
        <v>1556125</v>
      </c>
      <c r="C14" s="438">
        <v>2680</v>
      </c>
      <c r="D14" s="621">
        <f t="shared" si="0"/>
        <v>1.7222266848742872E-3</v>
      </c>
      <c r="E14" s="438">
        <v>1376</v>
      </c>
      <c r="F14" s="620">
        <v>123</v>
      </c>
      <c r="G14" s="620">
        <f t="shared" si="3"/>
        <v>1499</v>
      </c>
      <c r="H14" s="622">
        <f t="shared" si="1"/>
        <v>0.55932835820895521</v>
      </c>
      <c r="I14" s="707">
        <f t="shared" si="2"/>
        <v>9.6329022411438666E-4</v>
      </c>
    </row>
    <row r="15" spans="1:9" ht="14.25">
      <c r="A15" s="313" t="s">
        <v>136</v>
      </c>
      <c r="B15" s="619">
        <v>1562709</v>
      </c>
      <c r="C15" s="438">
        <v>2364</v>
      </c>
      <c r="D15" s="621">
        <f t="shared" si="0"/>
        <v>1.5127576535362631E-3</v>
      </c>
      <c r="E15" s="438">
        <v>1377</v>
      </c>
      <c r="F15" s="620">
        <v>96</v>
      </c>
      <c r="G15" s="438">
        <f t="shared" si="3"/>
        <v>1473</v>
      </c>
      <c r="H15" s="622">
        <f t="shared" si="1"/>
        <v>0.62309644670050757</v>
      </c>
      <c r="I15" s="707">
        <f t="shared" si="2"/>
        <v>9.4259391863744306E-4</v>
      </c>
    </row>
    <row r="16" spans="1:9" ht="14.25">
      <c r="A16" s="313" t="s">
        <v>135</v>
      </c>
      <c r="B16" s="619">
        <v>1558318</v>
      </c>
      <c r="C16" s="438">
        <v>2494</v>
      </c>
      <c r="D16" s="621">
        <f t="shared" si="0"/>
        <v>1.6004435551665321E-3</v>
      </c>
      <c r="E16" s="438">
        <v>1559</v>
      </c>
      <c r="F16" s="620">
        <v>98</v>
      </c>
      <c r="G16" s="438">
        <f t="shared" si="3"/>
        <v>1657</v>
      </c>
      <c r="H16" s="622">
        <f t="shared" si="1"/>
        <v>0.66439454691259026</v>
      </c>
      <c r="I16" s="707">
        <f t="shared" si="2"/>
        <v>1.0633259706940431E-3</v>
      </c>
    </row>
    <row r="17" spans="1:9" ht="14.25">
      <c r="A17" s="313" t="s">
        <v>134</v>
      </c>
      <c r="B17" s="619">
        <v>1556906</v>
      </c>
      <c r="C17" s="438">
        <v>1955</v>
      </c>
      <c r="D17" s="621">
        <f t="shared" si="0"/>
        <v>1.2556955911275311E-3</v>
      </c>
      <c r="E17" s="438">
        <v>979</v>
      </c>
      <c r="F17" s="620">
        <v>66</v>
      </c>
      <c r="G17" s="438">
        <f t="shared" si="3"/>
        <v>1045</v>
      </c>
      <c r="H17" s="622">
        <f t="shared" si="1"/>
        <v>0.53452685421994883</v>
      </c>
      <c r="I17" s="707">
        <f t="shared" si="2"/>
        <v>6.7120301418325829E-4</v>
      </c>
    </row>
    <row r="18" spans="1:9" ht="15">
      <c r="A18" s="317" t="s">
        <v>133</v>
      </c>
      <c r="B18" s="633">
        <f>+B17</f>
        <v>1556906</v>
      </c>
      <c r="C18" s="633">
        <f>SUM(C6:C17)</f>
        <v>38323</v>
      </c>
      <c r="D18" s="634">
        <f>C18/B18</f>
        <v>2.4614845083775129E-2</v>
      </c>
      <c r="E18" s="633">
        <f>SUM(E6:E17)</f>
        <v>20778</v>
      </c>
      <c r="F18" s="633">
        <f>SUM(F6:F17)</f>
        <v>1620</v>
      </c>
      <c r="G18" s="633">
        <f>SUM(G6:G17)</f>
        <v>22398</v>
      </c>
      <c r="H18" s="634">
        <f t="shared" si="1"/>
        <v>0.58445320042794147</v>
      </c>
      <c r="I18" s="445">
        <f t="shared" si="2"/>
        <v>1.4386224987250354E-2</v>
      </c>
    </row>
    <row r="19" spans="1:9" ht="14.25">
      <c r="A19" s="85"/>
      <c r="B19" s="86"/>
      <c r="C19" s="86"/>
      <c r="D19" s="87"/>
      <c r="E19" s="53"/>
      <c r="F19" s="117"/>
      <c r="G19" s="117"/>
      <c r="H19" s="118"/>
      <c r="I19" s="118"/>
    </row>
    <row r="20" spans="1:9">
      <c r="A20" s="906" t="s">
        <v>546</v>
      </c>
      <c r="B20" s="907"/>
      <c r="C20" s="907"/>
      <c r="D20" s="907"/>
      <c r="E20" s="907"/>
      <c r="F20" s="907"/>
      <c r="G20" s="907"/>
      <c r="H20" s="907"/>
      <c r="I20" s="907"/>
    </row>
    <row r="21" spans="1:9">
      <c r="A21" s="906" t="s">
        <v>547</v>
      </c>
      <c r="B21" s="907"/>
      <c r="C21" s="907"/>
      <c r="D21" s="907"/>
      <c r="E21" s="907"/>
      <c r="F21" s="907"/>
      <c r="G21" s="907"/>
      <c r="H21" s="907"/>
      <c r="I21" s="907"/>
    </row>
    <row r="22" spans="1:9">
      <c r="A22" s="88"/>
      <c r="B22" s="86"/>
      <c r="C22" s="86"/>
      <c r="D22" s="87"/>
      <c r="E22" s="117"/>
      <c r="F22" s="117"/>
      <c r="G22" s="117"/>
      <c r="H22" s="118"/>
      <c r="I22" s="118"/>
    </row>
    <row r="23" spans="1:9">
      <c r="A23" s="85"/>
      <c r="B23" s="86"/>
      <c r="C23" s="86"/>
      <c r="D23" s="87"/>
      <c r="E23" s="86"/>
      <c r="F23" s="86"/>
      <c r="G23" s="86"/>
      <c r="H23" s="87"/>
      <c r="I23" s="87"/>
    </row>
    <row r="24" spans="1:9" ht="15.75">
      <c r="A24" s="908" t="s">
        <v>247</v>
      </c>
      <c r="B24" s="909"/>
      <c r="C24" s="909"/>
      <c r="D24" s="909"/>
      <c r="E24" s="909"/>
      <c r="F24" s="909"/>
      <c r="G24" s="909"/>
      <c r="H24" s="909"/>
      <c r="I24" s="909"/>
    </row>
    <row r="25" spans="1:9" s="346" customFormat="1" ht="15.75">
      <c r="A25" s="910" t="s">
        <v>735</v>
      </c>
      <c r="B25" s="910"/>
      <c r="C25" s="910"/>
      <c r="D25" s="910"/>
      <c r="E25" s="910"/>
      <c r="F25" s="910"/>
      <c r="G25" s="910"/>
      <c r="H25" s="910"/>
      <c r="I25" s="910"/>
    </row>
    <row r="26" spans="1:9" ht="15.75">
      <c r="A26" s="910" t="s">
        <v>649</v>
      </c>
      <c r="B26" s="910"/>
      <c r="C26" s="910"/>
      <c r="D26" s="910"/>
      <c r="E26" s="910"/>
      <c r="F26" s="910"/>
      <c r="G26" s="910"/>
      <c r="H26" s="910"/>
      <c r="I26" s="910"/>
    </row>
    <row r="27" spans="1:9" ht="65.25">
      <c r="A27" s="310">
        <v>2015</v>
      </c>
      <c r="B27" s="311" t="s">
        <v>239</v>
      </c>
      <c r="C27" s="311" t="s">
        <v>240</v>
      </c>
      <c r="D27" s="310" t="s">
        <v>241</v>
      </c>
      <c r="E27" s="311" t="s">
        <v>242</v>
      </c>
      <c r="F27" s="311" t="s">
        <v>243</v>
      </c>
      <c r="G27" s="311" t="s">
        <v>244</v>
      </c>
      <c r="H27" s="312" t="s">
        <v>245</v>
      </c>
      <c r="I27" s="312" t="s">
        <v>246</v>
      </c>
    </row>
    <row r="28" spans="1:9">
      <c r="A28" s="313" t="s">
        <v>145</v>
      </c>
      <c r="B28" s="81"/>
      <c r="C28" s="81"/>
      <c r="D28" s="83"/>
      <c r="E28" s="81"/>
      <c r="F28" s="81"/>
      <c r="G28" s="82"/>
      <c r="H28" s="314"/>
      <c r="I28" s="315"/>
    </row>
    <row r="29" spans="1:9">
      <c r="A29" s="313" t="s">
        <v>144</v>
      </c>
      <c r="B29" s="81"/>
      <c r="C29" s="81"/>
      <c r="D29" s="83"/>
      <c r="E29" s="81"/>
      <c r="F29" s="81"/>
      <c r="G29" s="82"/>
      <c r="H29" s="314"/>
      <c r="I29" s="315"/>
    </row>
    <row r="30" spans="1:9">
      <c r="A30" s="313" t="s">
        <v>143</v>
      </c>
      <c r="B30" s="81"/>
      <c r="C30" s="81"/>
      <c r="D30" s="83"/>
      <c r="E30" s="81"/>
      <c r="F30" s="81"/>
      <c r="G30" s="82"/>
      <c r="H30" s="314"/>
      <c r="I30" s="315"/>
    </row>
    <row r="31" spans="1:9">
      <c r="A31" s="313" t="s">
        <v>142</v>
      </c>
      <c r="B31" s="81"/>
      <c r="C31" s="81"/>
      <c r="D31" s="83"/>
      <c r="E31" s="81"/>
      <c r="F31" s="81"/>
      <c r="G31" s="82"/>
      <c r="H31" s="83"/>
      <c r="I31" s="316"/>
    </row>
    <row r="32" spans="1:9">
      <c r="A32" s="313" t="s">
        <v>141</v>
      </c>
      <c r="B32" s="81"/>
      <c r="C32" s="81"/>
      <c r="D32" s="83"/>
      <c r="E32" s="81"/>
      <c r="F32" s="81"/>
      <c r="G32" s="82"/>
      <c r="H32" s="314"/>
      <c r="I32" s="315"/>
    </row>
    <row r="33" spans="1:9">
      <c r="A33" s="313" t="s">
        <v>140</v>
      </c>
      <c r="B33" s="81"/>
      <c r="C33" s="81"/>
      <c r="D33" s="84"/>
      <c r="E33" s="81"/>
      <c r="F33" s="81"/>
      <c r="G33" s="82"/>
      <c r="H33" s="314"/>
      <c r="I33" s="315"/>
    </row>
    <row r="34" spans="1:9">
      <c r="A34" s="313" t="s">
        <v>139</v>
      </c>
      <c r="B34" s="81"/>
      <c r="C34" s="81"/>
      <c r="D34" s="84"/>
      <c r="E34" s="81"/>
      <c r="F34" s="81"/>
      <c r="G34" s="82"/>
      <c r="H34" s="83"/>
      <c r="I34" s="316"/>
    </row>
    <row r="35" spans="1:9">
      <c r="A35" s="313" t="s">
        <v>138</v>
      </c>
      <c r="B35" s="81"/>
      <c r="C35" s="81"/>
      <c r="D35" s="84"/>
      <c r="E35" s="81"/>
      <c r="F35" s="81"/>
      <c r="G35" s="82"/>
      <c r="H35" s="83"/>
      <c r="I35" s="316"/>
    </row>
    <row r="36" spans="1:9">
      <c r="A36" s="313" t="s">
        <v>137</v>
      </c>
      <c r="B36" s="81"/>
      <c r="C36" s="81"/>
      <c r="D36" s="84"/>
      <c r="E36" s="81"/>
      <c r="F36" s="81"/>
      <c r="G36" s="82"/>
      <c r="H36" s="83"/>
      <c r="I36" s="316"/>
    </row>
    <row r="37" spans="1:9">
      <c r="A37" s="313" t="s">
        <v>136</v>
      </c>
      <c r="B37" s="81"/>
      <c r="C37" s="81"/>
      <c r="D37" s="84"/>
      <c r="E37" s="81"/>
      <c r="F37" s="81"/>
      <c r="G37" s="82"/>
      <c r="H37" s="83"/>
      <c r="I37" s="316"/>
    </row>
    <row r="38" spans="1:9">
      <c r="A38" s="313" t="s">
        <v>135</v>
      </c>
      <c r="B38" s="81"/>
      <c r="C38" s="81"/>
      <c r="D38" s="84"/>
      <c r="E38" s="81"/>
      <c r="F38" s="81"/>
      <c r="G38" s="82"/>
      <c r="H38" s="84"/>
      <c r="I38" s="84"/>
    </row>
    <row r="39" spans="1:9">
      <c r="A39" s="313" t="s">
        <v>134</v>
      </c>
      <c r="B39" s="81"/>
      <c r="C39" s="81"/>
      <c r="D39" s="84"/>
      <c r="E39" s="81"/>
      <c r="F39" s="81"/>
      <c r="G39" s="82"/>
      <c r="H39" s="84"/>
      <c r="I39" s="84"/>
    </row>
    <row r="40" spans="1:9">
      <c r="A40" s="317" t="s">
        <v>133</v>
      </c>
      <c r="B40" s="318">
        <v>0</v>
      </c>
      <c r="C40" s="318">
        <v>0</v>
      </c>
      <c r="D40" s="319">
        <v>0</v>
      </c>
      <c r="E40" s="318">
        <v>0</v>
      </c>
      <c r="F40" s="318">
        <v>0</v>
      </c>
      <c r="G40" s="318">
        <v>0</v>
      </c>
      <c r="H40" s="320">
        <v>0</v>
      </c>
      <c r="I40" s="321">
        <v>0</v>
      </c>
    </row>
    <row r="41" spans="1:9">
      <c r="A41" s="85"/>
      <c r="B41" s="86"/>
      <c r="C41" s="86"/>
      <c r="D41" s="87"/>
      <c r="E41" s="86"/>
      <c r="F41" s="86"/>
      <c r="G41" s="86"/>
      <c r="H41" s="87"/>
      <c r="I41" s="87"/>
    </row>
    <row r="42" spans="1:9">
      <c r="A42" s="906" t="s">
        <v>546</v>
      </c>
      <c r="B42" s="907"/>
      <c r="C42" s="907"/>
      <c r="D42" s="907"/>
      <c r="E42" s="907"/>
      <c r="F42" s="907"/>
      <c r="G42" s="907"/>
      <c r="H42" s="907"/>
      <c r="I42" s="907"/>
    </row>
    <row r="43" spans="1:9">
      <c r="A43" s="906" t="s">
        <v>547</v>
      </c>
      <c r="B43" s="907"/>
      <c r="C43" s="907"/>
      <c r="D43" s="907"/>
      <c r="E43" s="907"/>
      <c r="F43" s="907"/>
      <c r="G43" s="907"/>
      <c r="H43" s="907"/>
      <c r="I43" s="907"/>
    </row>
    <row r="44" spans="1:9">
      <c r="A44" s="89"/>
      <c r="B44" s="86"/>
      <c r="C44" s="86"/>
      <c r="D44" s="87"/>
      <c r="E44" s="86"/>
      <c r="F44" s="86"/>
      <c r="G44" s="86"/>
      <c r="H44" s="87"/>
      <c r="I44" s="87"/>
    </row>
    <row r="45" spans="1:9">
      <c r="A45" s="90"/>
      <c r="B45" s="91"/>
      <c r="C45" s="91"/>
      <c r="D45" s="92"/>
      <c r="E45" s="91"/>
      <c r="F45" s="91"/>
      <c r="G45" s="91"/>
      <c r="H45" s="92"/>
      <c r="I45" s="92"/>
    </row>
  </sheetData>
  <mergeCells count="11">
    <mergeCell ref="A20:I20"/>
    <mergeCell ref="A1:I1"/>
    <mergeCell ref="A2:I2"/>
    <mergeCell ref="A3:I3"/>
    <mergeCell ref="A4:I4"/>
    <mergeCell ref="A21:I21"/>
    <mergeCell ref="A24:I24"/>
    <mergeCell ref="A26:I26"/>
    <mergeCell ref="A42:I42"/>
    <mergeCell ref="A43:I43"/>
    <mergeCell ref="A25:I25"/>
  </mergeCells>
  <printOptions horizontalCentered="1" verticalCentered="1" headings="1"/>
  <pageMargins left="0.7" right="0.7" top="0.75" bottom="0.75" header="0.3" footer="0.3"/>
  <pageSetup scale="71" orientation="landscape" r:id="rId1"/>
  <headerFooter>
    <oddHeader xml:space="preserve">&amp;C&amp;"Arial,Bold"&amp;12 </oddHeader>
  </headerFooter>
  <customProperties>
    <customPr name="_pios_id"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zoomScaleNormal="100" workbookViewId="0">
      <selection activeCell="B24" sqref="B24"/>
    </sheetView>
  </sheetViews>
  <sheetFormatPr defaultColWidth="9.140625" defaultRowHeight="12.75"/>
  <cols>
    <col min="1" max="1" width="30.5703125" style="109" customWidth="1"/>
    <col min="2" max="7" width="15.5703125" style="109" customWidth="1"/>
    <col min="8" max="16384" width="9.140625" style="109"/>
  </cols>
  <sheetData>
    <row r="1" spans="1:17" ht="20.25" customHeight="1">
      <c r="A1" s="917" t="s">
        <v>734</v>
      </c>
      <c r="B1" s="918"/>
      <c r="C1" s="918"/>
      <c r="D1" s="918"/>
      <c r="E1" s="918"/>
      <c r="F1" s="918"/>
      <c r="G1" s="919"/>
      <c r="H1" s="9"/>
      <c r="I1" s="9"/>
      <c r="J1" s="9"/>
      <c r="K1" s="9"/>
      <c r="L1" s="9"/>
      <c r="M1" s="9"/>
      <c r="N1" s="9"/>
      <c r="O1" s="9"/>
      <c r="P1" s="9"/>
      <c r="Q1" s="9"/>
    </row>
    <row r="2" spans="1:17" ht="20.25" customHeight="1">
      <c r="A2" s="920" t="s">
        <v>357</v>
      </c>
      <c r="B2" s="921"/>
      <c r="C2" s="921"/>
      <c r="D2" s="921"/>
      <c r="E2" s="921"/>
      <c r="F2" s="921"/>
      <c r="G2" s="922"/>
      <c r="H2" s="9"/>
      <c r="I2" s="9"/>
      <c r="J2" s="9"/>
      <c r="K2" s="9"/>
      <c r="L2" s="9"/>
      <c r="M2" s="9"/>
      <c r="N2" s="9"/>
      <c r="O2" s="9"/>
      <c r="P2" s="9"/>
      <c r="Q2" s="9"/>
    </row>
    <row r="3" spans="1:17" ht="20.25" customHeight="1">
      <c r="A3" s="920" t="s">
        <v>356</v>
      </c>
      <c r="B3" s="921"/>
      <c r="C3" s="921"/>
      <c r="D3" s="921"/>
      <c r="E3" s="921"/>
      <c r="F3" s="921"/>
      <c r="G3" s="922"/>
      <c r="H3" s="9"/>
      <c r="I3" s="9"/>
      <c r="J3" s="9"/>
      <c r="K3" s="9"/>
      <c r="L3" s="9"/>
      <c r="M3" s="9"/>
      <c r="N3" s="9"/>
      <c r="O3" s="9"/>
      <c r="P3" s="9"/>
      <c r="Q3" s="9"/>
    </row>
    <row r="4" spans="1:17" ht="20.25" customHeight="1">
      <c r="A4" s="920" t="s">
        <v>480</v>
      </c>
      <c r="B4" s="921"/>
      <c r="C4" s="921"/>
      <c r="D4" s="921"/>
      <c r="E4" s="921"/>
      <c r="F4" s="921"/>
      <c r="G4" s="922"/>
      <c r="H4" s="9"/>
      <c r="I4" s="9"/>
      <c r="J4" s="9"/>
      <c r="K4" s="9"/>
      <c r="L4" s="9"/>
      <c r="M4" s="9"/>
      <c r="N4" s="9"/>
      <c r="O4" s="9"/>
      <c r="P4" s="9"/>
      <c r="Q4" s="9"/>
    </row>
    <row r="5" spans="1:17" s="4" customFormat="1" ht="51.6" customHeight="1">
      <c r="A5" s="114"/>
      <c r="B5" s="237" t="s">
        <v>610</v>
      </c>
      <c r="C5" s="237" t="s">
        <v>157</v>
      </c>
      <c r="D5" s="237" t="s">
        <v>611</v>
      </c>
      <c r="E5" s="237" t="s">
        <v>527</v>
      </c>
      <c r="F5" s="237" t="s">
        <v>612</v>
      </c>
      <c r="G5" s="237" t="s">
        <v>613</v>
      </c>
      <c r="Q5" s="68"/>
    </row>
    <row r="6" spans="1:17" s="5" customFormat="1" ht="14.25">
      <c r="A6" s="215" t="s">
        <v>214</v>
      </c>
      <c r="B6" s="623">
        <v>5403206</v>
      </c>
      <c r="C6" s="623">
        <v>453860</v>
      </c>
      <c r="D6" s="623">
        <v>330990</v>
      </c>
      <c r="E6" s="623">
        <v>29624</v>
      </c>
      <c r="F6" s="623">
        <v>26048</v>
      </c>
      <c r="G6" s="623">
        <v>67198</v>
      </c>
      <c r="Q6" s="42"/>
    </row>
    <row r="7" spans="1:17" s="5" customFormat="1" ht="14.25">
      <c r="A7" s="215" t="s">
        <v>213</v>
      </c>
      <c r="B7" s="305"/>
      <c r="C7" s="223">
        <v>1</v>
      </c>
      <c r="D7" s="223">
        <f>D6/C6</f>
        <v>0.72927775084827917</v>
      </c>
      <c r="E7" s="223">
        <f>E6/C6</f>
        <v>6.5271229013352139E-2</v>
      </c>
      <c r="F7" s="223">
        <f>F6/C6</f>
        <v>5.739214735821619E-2</v>
      </c>
      <c r="G7" s="223">
        <f>G6/C6</f>
        <v>0.14805887278015248</v>
      </c>
      <c r="H7" s="112"/>
      <c r="Q7" s="42"/>
    </row>
    <row r="8" spans="1:17" s="5" customFormat="1" ht="14.25">
      <c r="A8" s="67"/>
      <c r="B8" s="64"/>
      <c r="C8" s="64"/>
      <c r="D8" s="64"/>
      <c r="E8" s="64"/>
      <c r="F8" s="64"/>
      <c r="G8" s="64"/>
      <c r="Q8" s="42"/>
    </row>
    <row r="9" spans="1:17" s="5" customFormat="1" ht="26.45" customHeight="1">
      <c r="A9" s="916" t="s">
        <v>614</v>
      </c>
      <c r="B9" s="916"/>
      <c r="C9" s="916"/>
      <c r="D9" s="916"/>
      <c r="E9" s="916"/>
      <c r="F9" s="916"/>
      <c r="G9" s="916"/>
      <c r="Q9" s="42"/>
    </row>
    <row r="10" spans="1:17" s="5" customFormat="1" ht="17.100000000000001" customHeight="1">
      <c r="A10" s="916" t="s">
        <v>616</v>
      </c>
      <c r="B10" s="916"/>
      <c r="C10" s="916"/>
      <c r="D10" s="916"/>
      <c r="E10" s="916"/>
      <c r="F10" s="916"/>
      <c r="G10" s="916"/>
      <c r="Q10" s="42"/>
    </row>
    <row r="11" spans="1:17" s="5" customFormat="1" ht="16.5" customHeight="1">
      <c r="A11" s="916" t="s">
        <v>615</v>
      </c>
      <c r="B11" s="916"/>
      <c r="C11" s="916"/>
      <c r="D11" s="916"/>
      <c r="E11" s="916"/>
      <c r="F11" s="916"/>
      <c r="G11" s="916"/>
      <c r="Q11" s="42"/>
    </row>
    <row r="12" spans="1:17" s="5" customFormat="1" ht="17.100000000000001" customHeight="1">
      <c r="A12" s="916" t="s">
        <v>617</v>
      </c>
      <c r="B12" s="916"/>
      <c r="C12" s="916"/>
      <c r="D12" s="916"/>
      <c r="E12" s="916"/>
      <c r="F12" s="916"/>
      <c r="G12" s="916"/>
      <c r="Q12" s="42"/>
    </row>
    <row r="13" spans="1:17" ht="27" customHeight="1">
      <c r="A13" s="916" t="s">
        <v>618</v>
      </c>
      <c r="B13" s="916"/>
      <c r="C13" s="916"/>
      <c r="D13" s="916"/>
      <c r="E13" s="916"/>
      <c r="F13" s="916"/>
      <c r="G13" s="916"/>
      <c r="H13" s="3"/>
      <c r="I13" s="3"/>
      <c r="J13" s="3"/>
      <c r="K13" s="3"/>
      <c r="L13" s="3"/>
      <c r="M13" s="3"/>
      <c r="N13" s="3"/>
      <c r="O13" s="3"/>
      <c r="P13" s="3"/>
      <c r="Q13" s="3"/>
    </row>
    <row r="14" spans="1:17" ht="14.25">
      <c r="B14" s="3"/>
      <c r="C14" s="3"/>
      <c r="D14" s="3"/>
      <c r="E14" s="3"/>
      <c r="F14" s="3"/>
      <c r="G14" s="3"/>
      <c r="H14" s="3"/>
      <c r="I14" s="3"/>
      <c r="J14" s="3"/>
      <c r="K14" s="3"/>
      <c r="L14" s="3"/>
      <c r="M14" s="3"/>
      <c r="N14" s="3"/>
      <c r="O14" s="3"/>
      <c r="P14" s="3"/>
      <c r="Q14" s="3"/>
    </row>
    <row r="15" spans="1:17">
      <c r="A15" s="66"/>
    </row>
    <row r="16" spans="1:17">
      <c r="A16" s="66"/>
    </row>
  </sheetData>
  <mergeCells count="9">
    <mergeCell ref="A11:G11"/>
    <mergeCell ref="A12:G12"/>
    <mergeCell ref="A9:G9"/>
    <mergeCell ref="A13:G13"/>
    <mergeCell ref="A1:G1"/>
    <mergeCell ref="A2:G2"/>
    <mergeCell ref="A3:G3"/>
    <mergeCell ref="A4:G4"/>
    <mergeCell ref="A10:G10"/>
  </mergeCells>
  <printOptions horizontalCentered="1" verticalCentered="1" headings="1"/>
  <pageMargins left="0.2" right="0.25" top="0.25" bottom="0.75" header="0.3" footer="0.3"/>
  <pageSetup orientation="landscape" r:id="rId1"/>
  <headerFooter>
    <oddHeader xml:space="preserve">&amp;C&amp;"Arial,Bold"&amp;12 </oddHeader>
  </headerFooter>
  <customProperties>
    <customPr name="_pios_id"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Normal="100" workbookViewId="0">
      <selection activeCell="E26" sqref="E26"/>
    </sheetView>
  </sheetViews>
  <sheetFormatPr defaultColWidth="9.140625" defaultRowHeight="12.75"/>
  <cols>
    <col min="1" max="1" width="18.5703125" style="65" customWidth="1"/>
    <col min="2" max="2" width="12.42578125" style="65" customWidth="1"/>
    <col min="3" max="3" width="11.85546875" style="65" customWidth="1"/>
    <col min="4" max="4" width="13.140625" style="65" customWidth="1"/>
    <col min="5" max="5" width="12.42578125" style="65" customWidth="1"/>
    <col min="6" max="6" width="10.5703125" style="65" customWidth="1"/>
    <col min="7" max="7" width="12.42578125" style="65" customWidth="1"/>
    <col min="8" max="10" width="10.5703125" style="65" customWidth="1"/>
    <col min="11" max="16384" width="9.140625" style="65"/>
  </cols>
  <sheetData>
    <row r="1" spans="1:10" ht="20.45" customHeight="1">
      <c r="A1" s="917" t="s">
        <v>734</v>
      </c>
      <c r="B1" s="924"/>
      <c r="C1" s="924"/>
      <c r="D1" s="925"/>
      <c r="E1" s="925"/>
      <c r="F1" s="925"/>
      <c r="G1" s="925"/>
      <c r="H1" s="925"/>
      <c r="I1" s="925"/>
      <c r="J1" s="926"/>
    </row>
    <row r="2" spans="1:10" ht="18.600000000000001" customHeight="1">
      <c r="A2" s="920" t="s">
        <v>359</v>
      </c>
      <c r="B2" s="927"/>
      <c r="C2" s="927"/>
      <c r="D2" s="928"/>
      <c r="E2" s="928"/>
      <c r="F2" s="928"/>
      <c r="G2" s="928"/>
      <c r="H2" s="928"/>
      <c r="I2" s="928"/>
      <c r="J2" s="929"/>
    </row>
    <row r="3" spans="1:10" ht="18.600000000000001" customHeight="1">
      <c r="A3" s="920" t="s">
        <v>358</v>
      </c>
      <c r="B3" s="927"/>
      <c r="C3" s="927"/>
      <c r="D3" s="928"/>
      <c r="E3" s="928"/>
      <c r="F3" s="928"/>
      <c r="G3" s="928"/>
      <c r="H3" s="928"/>
      <c r="I3" s="928"/>
      <c r="J3" s="929"/>
    </row>
    <row r="4" spans="1:10" ht="20.25" customHeight="1">
      <c r="A4" s="920" t="s">
        <v>480</v>
      </c>
      <c r="B4" s="927"/>
      <c r="C4" s="927"/>
      <c r="D4" s="928"/>
      <c r="E4" s="928"/>
      <c r="F4" s="928"/>
      <c r="G4" s="928"/>
      <c r="H4" s="928"/>
      <c r="I4" s="928"/>
      <c r="J4" s="929"/>
    </row>
    <row r="5" spans="1:10" ht="14.25" customHeight="1">
      <c r="A5" s="923" t="s">
        <v>91</v>
      </c>
      <c r="B5" s="923" t="s">
        <v>160</v>
      </c>
      <c r="C5" s="923"/>
      <c r="D5" s="923"/>
      <c r="E5" s="923" t="s">
        <v>159</v>
      </c>
      <c r="F5" s="923"/>
      <c r="G5" s="923"/>
      <c r="H5" s="923" t="s">
        <v>92</v>
      </c>
      <c r="I5" s="923"/>
      <c r="J5" s="923"/>
    </row>
    <row r="6" spans="1:10" ht="15.75" customHeight="1">
      <c r="A6" s="923"/>
      <c r="B6" s="628" t="s">
        <v>158</v>
      </c>
      <c r="C6" s="628" t="s">
        <v>366</v>
      </c>
      <c r="D6" s="628" t="s">
        <v>56</v>
      </c>
      <c r="E6" s="629" t="s">
        <v>158</v>
      </c>
      <c r="F6" s="628" t="s">
        <v>164</v>
      </c>
      <c r="G6" s="628" t="s">
        <v>56</v>
      </c>
      <c r="H6" s="628" t="s">
        <v>158</v>
      </c>
      <c r="I6" s="628" t="s">
        <v>164</v>
      </c>
      <c r="J6" s="628" t="s">
        <v>56</v>
      </c>
    </row>
    <row r="7" spans="1:10" ht="14.25">
      <c r="A7" s="625" t="s">
        <v>422</v>
      </c>
      <c r="B7" s="438">
        <v>11270.714314626115</v>
      </c>
      <c r="C7" s="438">
        <v>17.718765230015997</v>
      </c>
      <c r="D7" s="438">
        <f>SUM(B7:C7)</f>
        <v>11288.433079856131</v>
      </c>
      <c r="E7" s="438">
        <v>11122.837103490921</v>
      </c>
      <c r="F7" s="438">
        <v>20.799606337783558</v>
      </c>
      <c r="G7" s="438">
        <f>SUM(E7:F7)</f>
        <v>11143.636709828705</v>
      </c>
      <c r="H7" s="627">
        <f>E7/B7</f>
        <v>0.98687951739285129</v>
      </c>
      <c r="I7" s="627">
        <f>F7/C7</f>
        <v>1.1738744809682644</v>
      </c>
      <c r="J7" s="627">
        <f>G7/D7</f>
        <v>0.98717303198742334</v>
      </c>
    </row>
    <row r="8" spans="1:10" ht="14.25">
      <c r="A8" s="625" t="s">
        <v>410</v>
      </c>
      <c r="B8" s="438">
        <v>0</v>
      </c>
      <c r="C8" s="438">
        <v>16590.811415081742</v>
      </c>
      <c r="D8" s="438">
        <f t="shared" ref="D8:D17" si="0">SUM(B8:C8)</f>
        <v>16590.811415081742</v>
      </c>
      <c r="E8" s="438">
        <v>0.99045744465547614</v>
      </c>
      <c r="F8" s="438">
        <v>12928.441025099466</v>
      </c>
      <c r="G8" s="438">
        <f t="shared" ref="G8:G17" si="1">SUM(E8:F8)</f>
        <v>12929.431482544122</v>
      </c>
      <c r="H8" s="630" t="s">
        <v>481</v>
      </c>
      <c r="I8" s="627">
        <f t="shared" ref="I8:J18" si="2">F8/C8</f>
        <v>0.77925308784758851</v>
      </c>
      <c r="J8" s="627">
        <f t="shared" si="2"/>
        <v>0.77931278700393924</v>
      </c>
    </row>
    <row r="9" spans="1:10" ht="14.25">
      <c r="A9" s="625" t="s">
        <v>416</v>
      </c>
      <c r="B9" s="438">
        <v>13498.560122030518</v>
      </c>
      <c r="C9" s="438">
        <v>28092.358303900102</v>
      </c>
      <c r="D9" s="438">
        <f t="shared" si="0"/>
        <v>41590.91842593062</v>
      </c>
      <c r="E9" s="438">
        <v>10171.997956620817</v>
      </c>
      <c r="F9" s="438">
        <v>26912.709686202612</v>
      </c>
      <c r="G9" s="438">
        <f t="shared" si="1"/>
        <v>37084.707642823429</v>
      </c>
      <c r="H9" s="627">
        <f t="shared" ref="H9:H18" si="3">E9/B9</f>
        <v>0.75356170322340243</v>
      </c>
      <c r="I9" s="627">
        <f t="shared" si="2"/>
        <v>0.95800820262449382</v>
      </c>
      <c r="J9" s="627">
        <f t="shared" si="2"/>
        <v>0.89165397270242264</v>
      </c>
    </row>
    <row r="10" spans="1:10" ht="14.25">
      <c r="A10" s="625" t="s">
        <v>414</v>
      </c>
      <c r="B10" s="438">
        <v>16.308118090101843</v>
      </c>
      <c r="C10" s="438">
        <v>15178.890321808092</v>
      </c>
      <c r="D10" s="438">
        <f t="shared" si="0"/>
        <v>15195.198439898195</v>
      </c>
      <c r="E10" s="438">
        <v>17.828234003814941</v>
      </c>
      <c r="F10" s="438">
        <v>13851.547363519192</v>
      </c>
      <c r="G10" s="438">
        <f t="shared" si="1"/>
        <v>13869.375597523007</v>
      </c>
      <c r="H10" s="627">
        <f t="shared" si="3"/>
        <v>1.0932122213804503</v>
      </c>
      <c r="I10" s="627">
        <f t="shared" si="2"/>
        <v>0.91255335995268005</v>
      </c>
      <c r="J10" s="627">
        <f t="shared" si="2"/>
        <v>0.9127472505463331</v>
      </c>
    </row>
    <row r="11" spans="1:10" ht="14.25">
      <c r="A11" s="625" t="s">
        <v>400</v>
      </c>
      <c r="B11" s="438">
        <v>995024.08187670028</v>
      </c>
      <c r="C11" s="438">
        <v>3289.8441217246441</v>
      </c>
      <c r="D11" s="438">
        <f t="shared" si="0"/>
        <v>998313.92599842488</v>
      </c>
      <c r="E11" s="438">
        <v>833139.12689181161</v>
      </c>
      <c r="F11" s="438">
        <v>1020.1711679960506</v>
      </c>
      <c r="G11" s="438">
        <f t="shared" si="1"/>
        <v>834159.29805980762</v>
      </c>
      <c r="H11" s="627">
        <f t="shared" si="3"/>
        <v>0.83730549045651248</v>
      </c>
      <c r="I11" s="627">
        <f t="shared" si="2"/>
        <v>0.31009711410315799</v>
      </c>
      <c r="J11" s="627">
        <f t="shared" si="2"/>
        <v>0.83556812775656275</v>
      </c>
    </row>
    <row r="12" spans="1:10" ht="14.25">
      <c r="A12" s="625" t="s">
        <v>483</v>
      </c>
      <c r="B12" s="438">
        <v>213419.01873836224</v>
      </c>
      <c r="C12" s="438">
        <v>8.1486514024374195</v>
      </c>
      <c r="D12" s="438">
        <f t="shared" si="0"/>
        <v>213427.16738976468</v>
      </c>
      <c r="E12" s="438">
        <v>146771.92689384733</v>
      </c>
      <c r="F12" s="438">
        <v>16.837776559158119</v>
      </c>
      <c r="G12" s="438">
        <f t="shared" si="1"/>
        <v>146788.7646704065</v>
      </c>
      <c r="H12" s="627">
        <f t="shared" si="3"/>
        <v>0.68771718547623961</v>
      </c>
      <c r="I12" s="627">
        <v>0</v>
      </c>
      <c r="J12" s="627">
        <f t="shared" si="2"/>
        <v>0.68776982080420024</v>
      </c>
    </row>
    <row r="13" spans="1:10" ht="14.25">
      <c r="A13" s="625" t="s">
        <v>408</v>
      </c>
      <c r="B13" s="438">
        <v>113415.87588024006</v>
      </c>
      <c r="C13" s="438">
        <v>134275.53461421296</v>
      </c>
      <c r="D13" s="438">
        <f t="shared" si="0"/>
        <v>247691.41049445301</v>
      </c>
      <c r="E13" s="438">
        <v>88306.214393227085</v>
      </c>
      <c r="F13" s="438">
        <v>111997.9564694072</v>
      </c>
      <c r="G13" s="438">
        <f t="shared" si="1"/>
        <v>200304.17086263429</v>
      </c>
      <c r="H13" s="627">
        <f t="shared" si="3"/>
        <v>0.77860540870374118</v>
      </c>
      <c r="I13" s="627">
        <f t="shared" si="2"/>
        <v>0.83409056453350594</v>
      </c>
      <c r="J13" s="627">
        <f t="shared" si="2"/>
        <v>0.80868436439833691</v>
      </c>
    </row>
    <row r="14" spans="1:10" ht="14.25">
      <c r="A14" s="625" t="s">
        <v>484</v>
      </c>
      <c r="B14" s="438">
        <v>168825.23055442036</v>
      </c>
      <c r="C14" s="438">
        <v>914.86879400953683</v>
      </c>
      <c r="D14" s="438">
        <f t="shared" si="0"/>
        <v>169740.09934842988</v>
      </c>
      <c r="E14" s="438">
        <v>154994.70459938445</v>
      </c>
      <c r="F14" s="438">
        <v>828.0224237327169</v>
      </c>
      <c r="G14" s="438">
        <f t="shared" si="1"/>
        <v>155822.72702311716</v>
      </c>
      <c r="H14" s="627">
        <f t="shared" si="3"/>
        <v>0.91807784944456117</v>
      </c>
      <c r="I14" s="627">
        <f t="shared" si="2"/>
        <v>0.90507232201439081</v>
      </c>
      <c r="J14" s="627">
        <f t="shared" si="2"/>
        <v>0.91800775197648388</v>
      </c>
    </row>
    <row r="15" spans="1:10" ht="14.25">
      <c r="A15" s="625" t="s">
        <v>420</v>
      </c>
      <c r="B15" s="438">
        <v>10259.609276810565</v>
      </c>
      <c r="C15" s="438">
        <v>17495.763383991005</v>
      </c>
      <c r="D15" s="438">
        <f t="shared" si="0"/>
        <v>27755.372660801571</v>
      </c>
      <c r="E15" s="438">
        <v>3783.5474385872949</v>
      </c>
      <c r="F15" s="438">
        <v>10909.888752889803</v>
      </c>
      <c r="G15" s="438">
        <f t="shared" si="1"/>
        <v>14693.436191477098</v>
      </c>
      <c r="H15" s="627">
        <f t="shared" si="3"/>
        <v>0.36878085085940987</v>
      </c>
      <c r="I15" s="627">
        <f t="shared" si="2"/>
        <v>0.62357317674246682</v>
      </c>
      <c r="J15" s="627">
        <f t="shared" si="2"/>
        <v>0.52939070107418817</v>
      </c>
    </row>
    <row r="16" spans="1:10" ht="14.25">
      <c r="A16" s="625" t="s">
        <v>418</v>
      </c>
      <c r="B16" s="438">
        <v>38191.384056810406</v>
      </c>
      <c r="C16" s="438">
        <v>1185.3067428727777</v>
      </c>
      <c r="D16" s="438">
        <f t="shared" si="0"/>
        <v>39376.690799683187</v>
      </c>
      <c r="E16" s="438">
        <v>26564.068665683571</v>
      </c>
      <c r="F16" s="438">
        <v>528.90427544649617</v>
      </c>
      <c r="G16" s="438">
        <f t="shared" si="1"/>
        <v>27092.972941130069</v>
      </c>
      <c r="H16" s="627">
        <f t="shared" si="3"/>
        <v>0.69555134807811669</v>
      </c>
      <c r="I16" s="627">
        <f t="shared" si="2"/>
        <v>0.4462172164520159</v>
      </c>
      <c r="J16" s="627">
        <f t="shared" si="2"/>
        <v>0.68804595792361634</v>
      </c>
    </row>
    <row r="17" spans="1:10" ht="14.25">
      <c r="A17" s="625" t="s">
        <v>412</v>
      </c>
      <c r="B17" s="438">
        <v>11100.842565972134</v>
      </c>
      <c r="C17" s="438">
        <v>49832.637332836028</v>
      </c>
      <c r="D17" s="438">
        <f t="shared" si="0"/>
        <v>60933.47989880816</v>
      </c>
      <c r="E17" s="438">
        <v>11342.718656204634</v>
      </c>
      <c r="F17" s="438">
        <v>46749.591387780187</v>
      </c>
      <c r="G17" s="438">
        <f t="shared" si="1"/>
        <v>58092.31004398482</v>
      </c>
      <c r="H17" s="627">
        <f t="shared" si="3"/>
        <v>1.0217889848266051</v>
      </c>
      <c r="I17" s="627">
        <f t="shared" si="2"/>
        <v>0.93813199320630092</v>
      </c>
      <c r="J17" s="627">
        <f t="shared" si="2"/>
        <v>0.95337259812599495</v>
      </c>
    </row>
    <row r="18" spans="1:10" ht="14.25">
      <c r="A18" s="625" t="s">
        <v>404</v>
      </c>
      <c r="B18" s="438">
        <v>55878.585362007761</v>
      </c>
      <c r="C18" s="438">
        <v>2037.4914546284388</v>
      </c>
      <c r="D18" s="438">
        <f>SUM(B18:C18)</f>
        <v>57916.076816636203</v>
      </c>
      <c r="E18" s="438">
        <v>43569.232532988615</v>
      </c>
      <c r="F18" s="438">
        <v>1355.9362417345565</v>
      </c>
      <c r="G18" s="438">
        <f>SUM(E18:F18)</f>
        <v>44925.16877472317</v>
      </c>
      <c r="H18" s="627">
        <f t="shared" si="3"/>
        <v>0.77971251868182834</v>
      </c>
      <c r="I18" s="627">
        <f t="shared" si="2"/>
        <v>0.6654929711014802</v>
      </c>
      <c r="J18" s="627">
        <f t="shared" si="2"/>
        <v>0.77569426736133074</v>
      </c>
    </row>
    <row r="19" spans="1:10" s="59" customFormat="1" ht="15">
      <c r="A19" s="626" t="s">
        <v>56</v>
      </c>
      <c r="B19" s="444">
        <f t="shared" ref="B19:F19" si="4">SUM(B7:B18)</f>
        <v>1630900.2108660706</v>
      </c>
      <c r="C19" s="444">
        <f t="shared" si="4"/>
        <v>268919.37390169775</v>
      </c>
      <c r="D19" s="444">
        <f t="shared" si="4"/>
        <v>1899819.5847677679</v>
      </c>
      <c r="E19" s="444">
        <f t="shared" si="4"/>
        <v>1329785.1938232947</v>
      </c>
      <c r="F19" s="444">
        <f t="shared" si="4"/>
        <v>227120.8061767052</v>
      </c>
      <c r="G19" s="444">
        <f>SUM(G7:G18)</f>
        <v>1556906</v>
      </c>
      <c r="H19" s="631">
        <f>E19/B19</f>
        <v>0.81536882818669065</v>
      </c>
      <c r="I19" s="631">
        <f>F19/C19</f>
        <v>0.84456840309217796</v>
      </c>
      <c r="J19" s="631">
        <f>G19/D19</f>
        <v>0.81950202665708105</v>
      </c>
    </row>
    <row r="21" spans="1:10" ht="13.5">
      <c r="A21" s="147" t="s">
        <v>545</v>
      </c>
      <c r="B21" s="64"/>
      <c r="C21" s="64"/>
      <c r="D21" s="64"/>
      <c r="E21" s="64"/>
      <c r="F21" s="64"/>
      <c r="G21" s="64"/>
      <c r="H21" s="64"/>
      <c r="I21" s="64"/>
      <c r="J21" s="64"/>
    </row>
    <row r="22" spans="1:10">
      <c r="A22" s="147" t="s">
        <v>367</v>
      </c>
      <c r="B22" s="64"/>
      <c r="C22" s="64"/>
      <c r="D22" s="64"/>
      <c r="E22" s="64"/>
      <c r="F22" s="64"/>
      <c r="G22" s="64"/>
      <c r="H22" s="64"/>
      <c r="I22" s="64"/>
      <c r="J22" s="64"/>
    </row>
    <row r="23" spans="1:10">
      <c r="A23" s="349" t="s">
        <v>650</v>
      </c>
    </row>
  </sheetData>
  <mergeCells count="8">
    <mergeCell ref="A5:A6"/>
    <mergeCell ref="B5:D5"/>
    <mergeCell ref="E5:G5"/>
    <mergeCell ref="H5:J5"/>
    <mergeCell ref="A1:J1"/>
    <mergeCell ref="A2:J2"/>
    <mergeCell ref="A3:J3"/>
    <mergeCell ref="A4:J4"/>
  </mergeCells>
  <printOptions horizontalCentered="1" verticalCentered="1" headings="1"/>
  <pageMargins left="0.45" right="0.45" top="0.5" bottom="0.5" header="0.3" footer="0.3"/>
  <pageSetup orientation="landscape" r:id="rId1"/>
  <headerFooter>
    <oddHeader xml:space="preserve">&amp;C&amp;"Arial,Bold"&amp;12 </oddHeader>
  </headerFooter>
  <customProperties>
    <customPr name="_pios_id"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Normal="100" workbookViewId="0">
      <selection activeCell="D18" sqref="D18"/>
    </sheetView>
  </sheetViews>
  <sheetFormatPr defaultColWidth="9.140625" defaultRowHeight="15"/>
  <cols>
    <col min="1" max="1" width="19.42578125" style="9" customWidth="1"/>
    <col min="2" max="3" width="14.5703125" style="69" customWidth="1"/>
    <col min="4" max="4" width="14.5703125" style="3" customWidth="1"/>
    <col min="5" max="6" width="14.5703125" style="69" customWidth="1"/>
    <col min="7" max="8" width="14.85546875" style="3" customWidth="1"/>
    <col min="9" max="16384" width="9.140625" style="3"/>
  </cols>
  <sheetData>
    <row r="1" spans="1:8" ht="20.25" customHeight="1">
      <c r="A1" s="802" t="s">
        <v>734</v>
      </c>
      <c r="B1" s="932"/>
      <c r="C1" s="932"/>
      <c r="D1" s="932"/>
      <c r="E1" s="932"/>
      <c r="F1" s="932"/>
      <c r="G1" s="932"/>
      <c r="H1" s="932"/>
    </row>
    <row r="2" spans="1:8" s="9" customFormat="1" ht="20.25" customHeight="1">
      <c r="A2" s="818" t="s">
        <v>361</v>
      </c>
      <c r="B2" s="933"/>
      <c r="C2" s="933"/>
      <c r="D2" s="933"/>
      <c r="E2" s="933"/>
      <c r="F2" s="933"/>
      <c r="G2" s="933"/>
      <c r="H2" s="933"/>
    </row>
    <row r="3" spans="1:8" s="9" customFormat="1" ht="20.25" customHeight="1">
      <c r="A3" s="818" t="s">
        <v>360</v>
      </c>
      <c r="B3" s="933"/>
      <c r="C3" s="933"/>
      <c r="D3" s="933"/>
      <c r="E3" s="933"/>
      <c r="F3" s="933"/>
      <c r="G3" s="933"/>
      <c r="H3" s="933"/>
    </row>
    <row r="4" spans="1:8" s="9" customFormat="1" ht="20.25" customHeight="1">
      <c r="A4" s="818" t="s">
        <v>480</v>
      </c>
      <c r="B4" s="933"/>
      <c r="C4" s="933"/>
      <c r="D4" s="933"/>
      <c r="E4" s="933"/>
      <c r="F4" s="933"/>
      <c r="G4" s="933"/>
      <c r="H4" s="933"/>
    </row>
    <row r="5" spans="1:8" s="110" customFormat="1" ht="54.95" customHeight="1">
      <c r="A5" s="217">
        <v>2015</v>
      </c>
      <c r="B5" s="236" t="s">
        <v>152</v>
      </c>
      <c r="C5" s="236" t="s">
        <v>215</v>
      </c>
      <c r="D5" s="236" t="s">
        <v>151</v>
      </c>
      <c r="E5" s="236" t="s">
        <v>216</v>
      </c>
      <c r="F5" s="236" t="s">
        <v>217</v>
      </c>
      <c r="G5" s="236" t="s">
        <v>162</v>
      </c>
      <c r="H5" s="236" t="s">
        <v>161</v>
      </c>
    </row>
    <row r="6" spans="1:8" ht="14.25">
      <c r="A6" s="226" t="s">
        <v>145</v>
      </c>
      <c r="B6" s="438">
        <v>1564640</v>
      </c>
      <c r="C6" s="620">
        <v>33484</v>
      </c>
      <c r="D6" s="621">
        <f t="shared" ref="D6:D14" si="0">C6/B6</f>
        <v>2.1400449943757029E-2</v>
      </c>
      <c r="E6" s="620">
        <v>23984</v>
      </c>
      <c r="F6" s="620">
        <v>11994</v>
      </c>
      <c r="G6" s="622">
        <f t="shared" ref="G6:G17" si="1">E6/C6</f>
        <v>0.71628240353601724</v>
      </c>
      <c r="H6" s="622">
        <f>F6/B6</f>
        <v>7.6656611105429999E-3</v>
      </c>
    </row>
    <row r="7" spans="1:8" ht="14.25">
      <c r="A7" s="226" t="s">
        <v>144</v>
      </c>
      <c r="B7" s="624">
        <v>1555969</v>
      </c>
      <c r="C7" s="620">
        <v>25722</v>
      </c>
      <c r="D7" s="593">
        <f t="shared" si="0"/>
        <v>1.6531177677704376E-2</v>
      </c>
      <c r="E7" s="620">
        <v>16792</v>
      </c>
      <c r="F7" s="620">
        <v>10052</v>
      </c>
      <c r="G7" s="622">
        <f t="shared" si="1"/>
        <v>0.65282637430992929</v>
      </c>
      <c r="H7" s="622">
        <f>F7/B7</f>
        <v>6.4602829490818907E-3</v>
      </c>
    </row>
    <row r="8" spans="1:8" ht="14.25">
      <c r="A8" s="226" t="s">
        <v>143</v>
      </c>
      <c r="B8" s="624">
        <v>1556961</v>
      </c>
      <c r="C8" s="620">
        <v>32625</v>
      </c>
      <c r="D8" s="593">
        <f t="shared" si="0"/>
        <v>2.0954282091844304E-2</v>
      </c>
      <c r="E8" s="620">
        <v>20847</v>
      </c>
      <c r="F8" s="620">
        <v>13388</v>
      </c>
      <c r="G8" s="622">
        <f t="shared" si="1"/>
        <v>0.6389885057471264</v>
      </c>
      <c r="H8" s="622">
        <f t="shared" ref="H8:H17" si="2">F8/B8</f>
        <v>8.5988024105934577E-3</v>
      </c>
    </row>
    <row r="9" spans="1:8" ht="14.25">
      <c r="A9" s="226" t="s">
        <v>142</v>
      </c>
      <c r="B9" s="624">
        <v>1562481</v>
      </c>
      <c r="C9" s="620">
        <v>24688</v>
      </c>
      <c r="D9" s="593">
        <f t="shared" si="0"/>
        <v>1.5800512134227552E-2</v>
      </c>
      <c r="E9" s="620">
        <v>16635</v>
      </c>
      <c r="F9" s="620">
        <v>9539</v>
      </c>
      <c r="G9" s="622">
        <f t="shared" si="1"/>
        <v>0.67380913804277387</v>
      </c>
      <c r="H9" s="622">
        <f t="shared" si="2"/>
        <v>6.1050342372163243E-3</v>
      </c>
    </row>
    <row r="10" spans="1:8" ht="14.25">
      <c r="A10" s="226" t="s">
        <v>141</v>
      </c>
      <c r="B10" s="624">
        <v>1568265</v>
      </c>
      <c r="C10" s="620">
        <v>23023</v>
      </c>
      <c r="D10" s="593">
        <f t="shared" si="0"/>
        <v>1.4680554625653189E-2</v>
      </c>
      <c r="E10" s="620">
        <v>15418</v>
      </c>
      <c r="F10" s="620">
        <v>8637</v>
      </c>
      <c r="G10" s="622">
        <f t="shared" si="1"/>
        <v>0.66967814793901748</v>
      </c>
      <c r="H10" s="622">
        <f t="shared" si="2"/>
        <v>5.5073600443802549E-3</v>
      </c>
    </row>
    <row r="11" spans="1:8" ht="14.25">
      <c r="A11" s="226" t="s">
        <v>140</v>
      </c>
      <c r="B11" s="624">
        <v>1564499</v>
      </c>
      <c r="C11" s="620">
        <v>24701</v>
      </c>
      <c r="D11" s="593">
        <f t="shared" si="0"/>
        <v>1.5788440900249855E-2</v>
      </c>
      <c r="E11" s="438">
        <v>16229</v>
      </c>
      <c r="F11" s="620">
        <v>9247</v>
      </c>
      <c r="G11" s="622">
        <f t="shared" si="1"/>
        <v>0.65701793449657908</v>
      </c>
      <c r="H11" s="622">
        <f t="shared" si="2"/>
        <v>5.9105183192830419E-3</v>
      </c>
    </row>
    <row r="12" spans="1:8" ht="14.25">
      <c r="A12" s="226" t="s">
        <v>139</v>
      </c>
      <c r="B12" s="624">
        <v>1563296</v>
      </c>
      <c r="C12" s="438">
        <v>24485</v>
      </c>
      <c r="D12" s="593">
        <f t="shared" si="0"/>
        <v>1.5662420936278221E-2</v>
      </c>
      <c r="E12" s="438">
        <v>15628</v>
      </c>
      <c r="F12" s="620">
        <v>9393</v>
      </c>
      <c r="G12" s="622">
        <f t="shared" si="1"/>
        <v>0.63826832754747809</v>
      </c>
      <c r="H12" s="622">
        <f t="shared" si="2"/>
        <v>6.0084590506212518E-3</v>
      </c>
    </row>
    <row r="13" spans="1:8" ht="14.25">
      <c r="A13" s="226" t="s">
        <v>138</v>
      </c>
      <c r="B13" s="624">
        <v>1558172</v>
      </c>
      <c r="C13" s="438">
        <v>23200</v>
      </c>
      <c r="D13" s="593">
        <f t="shared" si="0"/>
        <v>1.4889242009226197E-2</v>
      </c>
      <c r="E13" s="438">
        <v>14446</v>
      </c>
      <c r="F13" s="620">
        <v>9124</v>
      </c>
      <c r="G13" s="622">
        <f t="shared" si="1"/>
        <v>0.62267241379310345</v>
      </c>
      <c r="H13" s="622">
        <f t="shared" si="2"/>
        <v>5.8555794867318888E-3</v>
      </c>
    </row>
    <row r="14" spans="1:8" ht="14.25">
      <c r="A14" s="226" t="s">
        <v>137</v>
      </c>
      <c r="B14" s="624">
        <v>1556125</v>
      </c>
      <c r="C14" s="438">
        <v>25387</v>
      </c>
      <c r="D14" s="593">
        <f t="shared" si="0"/>
        <v>1.6314242107799824E-2</v>
      </c>
      <c r="E14" s="438">
        <v>15355</v>
      </c>
      <c r="F14" s="620">
        <v>10460</v>
      </c>
      <c r="G14" s="622">
        <f t="shared" si="1"/>
        <v>0.60483712136132661</v>
      </c>
      <c r="H14" s="622">
        <f t="shared" si="2"/>
        <v>6.7218250461884487E-3</v>
      </c>
    </row>
    <row r="15" spans="1:8" ht="14.25">
      <c r="A15" s="226" t="s">
        <v>136</v>
      </c>
      <c r="B15" s="624">
        <v>1562709</v>
      </c>
      <c r="C15" s="438">
        <v>15870</v>
      </c>
      <c r="D15" s="593">
        <f>C15/B15</f>
        <v>1.0155441608130497E-2</v>
      </c>
      <c r="E15" s="438">
        <v>9100</v>
      </c>
      <c r="F15" s="620">
        <v>7037</v>
      </c>
      <c r="G15" s="622">
        <f t="shared" si="1"/>
        <v>0.57340894770006301</v>
      </c>
      <c r="H15" s="622">
        <f t="shared" si="2"/>
        <v>4.5030776683310843E-3</v>
      </c>
    </row>
    <row r="16" spans="1:8" ht="14.25">
      <c r="A16" s="226" t="s">
        <v>135</v>
      </c>
      <c r="B16" s="624">
        <v>1558318</v>
      </c>
      <c r="C16" s="438">
        <v>499</v>
      </c>
      <c r="D16" s="593">
        <f>C16/B16</f>
        <v>3.2021705454214096E-4</v>
      </c>
      <c r="E16" s="438">
        <v>347</v>
      </c>
      <c r="F16" s="620">
        <v>182</v>
      </c>
      <c r="G16" s="622">
        <f t="shared" si="1"/>
        <v>0.69539078156312628</v>
      </c>
      <c r="H16" s="622">
        <f t="shared" si="2"/>
        <v>1.1679259303941814E-4</v>
      </c>
    </row>
    <row r="17" spans="1:9" ht="14.25">
      <c r="A17" s="226" t="s">
        <v>134</v>
      </c>
      <c r="B17" s="438">
        <v>1556906</v>
      </c>
      <c r="C17" s="438">
        <v>58184</v>
      </c>
      <c r="D17" s="593">
        <f>C17/B17</f>
        <v>3.7371556150467659E-2</v>
      </c>
      <c r="E17" s="438">
        <v>34866</v>
      </c>
      <c r="F17" s="620">
        <v>23473</v>
      </c>
      <c r="G17" s="622">
        <f t="shared" si="1"/>
        <v>0.59923690361611437</v>
      </c>
      <c r="H17" s="622">
        <f t="shared" si="2"/>
        <v>1.507669698748672E-2</v>
      </c>
    </row>
    <row r="18" spans="1:9" s="9" customFormat="1">
      <c r="A18" s="233" t="s">
        <v>133</v>
      </c>
      <c r="B18" s="632">
        <f>+B17</f>
        <v>1556906</v>
      </c>
      <c r="C18" s="633">
        <f>SUM(C6:C17)</f>
        <v>311868</v>
      </c>
      <c r="D18" s="634">
        <f>C18/B18</f>
        <v>0.20031267141368844</v>
      </c>
      <c r="E18" s="635">
        <f>SUM(E6:E17)</f>
        <v>199647</v>
      </c>
      <c r="F18" s="635">
        <f>SUM(F6:F17)</f>
        <v>122526</v>
      </c>
      <c r="G18" s="445">
        <f>E18/C18</f>
        <v>0.64016506983723886</v>
      </c>
      <c r="H18" s="445">
        <f>F18/B18</f>
        <v>7.8698392838103259E-2</v>
      </c>
    </row>
    <row r="19" spans="1:9">
      <c r="D19" s="53"/>
      <c r="E19" s="53"/>
      <c r="F19" s="53"/>
      <c r="G19" s="125"/>
      <c r="H19" s="125"/>
      <c r="I19" s="125"/>
    </row>
    <row r="20" spans="1:9" s="5" customFormat="1" ht="15" customHeight="1">
      <c r="A20" s="930"/>
      <c r="B20" s="931"/>
      <c r="C20" s="931"/>
      <c r="D20" s="931"/>
      <c r="E20" s="931"/>
      <c r="F20" s="931"/>
      <c r="G20" s="931"/>
      <c r="H20" s="931"/>
    </row>
    <row r="21" spans="1:9" s="70" customFormat="1" ht="15.75" customHeight="1">
      <c r="A21" s="930"/>
      <c r="B21" s="931"/>
      <c r="C21" s="931"/>
      <c r="D21" s="931"/>
      <c r="E21" s="931"/>
      <c r="F21" s="931"/>
      <c r="G21" s="931"/>
      <c r="H21" s="931"/>
      <c r="I21" s="111"/>
    </row>
  </sheetData>
  <mergeCells count="6">
    <mergeCell ref="A21:H21"/>
    <mergeCell ref="A1:H1"/>
    <mergeCell ref="A2:H2"/>
    <mergeCell ref="A3:H3"/>
    <mergeCell ref="A4:H4"/>
    <mergeCell ref="A20:H20"/>
  </mergeCells>
  <printOptions horizontalCentered="1" verticalCentered="1" headings="1"/>
  <pageMargins left="0.2" right="0.25" top="0.25" bottom="0.75" header="0.3" footer="0.3"/>
  <pageSetup orientation="landscape" r:id="rId1"/>
  <headerFooter>
    <oddHeader xml:space="preserve">&amp;C&amp;"Arial,Bold"&amp;11 </oddHeader>
  </headerFooter>
  <customProperties>
    <customPr name="_pios_id" r:id="rId2"/>
  </customProperties>
  <ignoredErrors>
    <ignoredError sqref="D18"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Normal="100" workbookViewId="0">
      <selection sqref="A1:H49"/>
    </sheetView>
  </sheetViews>
  <sheetFormatPr defaultColWidth="40.5703125" defaultRowHeight="12.75"/>
  <cols>
    <col min="1" max="1" width="66" style="71" customWidth="1"/>
    <col min="2" max="2" width="8.5703125" style="71" customWidth="1"/>
    <col min="3" max="3" width="6.5703125" style="71" customWidth="1"/>
    <col min="4" max="4" width="10.5703125" style="71" customWidth="1"/>
    <col min="5" max="5" width="8.42578125" style="71" customWidth="1"/>
    <col min="6" max="8" width="6.5703125" style="72" customWidth="1"/>
    <col min="9" max="16384" width="40.5703125" style="71"/>
  </cols>
  <sheetData>
    <row r="1" spans="1:8" ht="15">
      <c r="A1" s="938" t="s">
        <v>734</v>
      </c>
      <c r="B1" s="939"/>
      <c r="C1" s="939"/>
      <c r="D1" s="939"/>
      <c r="E1" s="939"/>
      <c r="F1" s="939"/>
      <c r="G1" s="939"/>
      <c r="H1" s="940"/>
    </row>
    <row r="2" spans="1:8" ht="15">
      <c r="A2" s="938" t="s">
        <v>363</v>
      </c>
      <c r="B2" s="939"/>
      <c r="C2" s="939"/>
      <c r="D2" s="939"/>
      <c r="E2" s="939"/>
      <c r="F2" s="939"/>
      <c r="G2" s="939"/>
      <c r="H2" s="940"/>
    </row>
    <row r="3" spans="1:8" ht="15">
      <c r="A3" s="938" t="s">
        <v>362</v>
      </c>
      <c r="B3" s="939"/>
      <c r="C3" s="939"/>
      <c r="D3" s="939"/>
      <c r="E3" s="939"/>
      <c r="F3" s="939"/>
      <c r="G3" s="939"/>
      <c r="H3" s="940"/>
    </row>
    <row r="4" spans="1:8" ht="15">
      <c r="A4" s="938" t="s">
        <v>480</v>
      </c>
      <c r="B4" s="939"/>
      <c r="C4" s="939"/>
      <c r="D4" s="939"/>
      <c r="E4" s="939"/>
      <c r="F4" s="939"/>
      <c r="G4" s="939"/>
      <c r="H4" s="940"/>
    </row>
    <row r="5" spans="1:8" ht="27" customHeight="1">
      <c r="A5" s="934" t="s">
        <v>600</v>
      </c>
      <c r="B5" s="934" t="s">
        <v>165</v>
      </c>
      <c r="C5" s="935"/>
      <c r="D5" s="935"/>
      <c r="E5" s="935"/>
      <c r="F5" s="936" t="s">
        <v>381</v>
      </c>
      <c r="G5" s="937"/>
      <c r="H5" s="937"/>
    </row>
    <row r="6" spans="1:8" ht="15" customHeight="1">
      <c r="A6" s="934"/>
      <c r="B6" s="227" t="s">
        <v>31</v>
      </c>
      <c r="C6" s="227" t="s">
        <v>32</v>
      </c>
      <c r="D6" s="227" t="s">
        <v>33</v>
      </c>
      <c r="E6" s="227" t="s">
        <v>34</v>
      </c>
      <c r="F6" s="228" t="s">
        <v>164</v>
      </c>
      <c r="G6" s="228" t="s">
        <v>158</v>
      </c>
      <c r="H6" s="228" t="s">
        <v>56</v>
      </c>
    </row>
    <row r="7" spans="1:8" ht="12.75" customHeight="1">
      <c r="A7" s="636" t="s">
        <v>485</v>
      </c>
      <c r="B7" s="446"/>
      <c r="C7" s="446" t="s">
        <v>674</v>
      </c>
      <c r="D7" s="446" t="s">
        <v>674</v>
      </c>
      <c r="E7" s="446" t="s">
        <v>674</v>
      </c>
      <c r="F7" s="637">
        <v>0</v>
      </c>
      <c r="G7" s="637">
        <v>0</v>
      </c>
      <c r="H7" s="447">
        <v>0</v>
      </c>
    </row>
    <row r="8" spans="1:8" ht="12.75" customHeight="1">
      <c r="A8" s="636" t="s">
        <v>486</v>
      </c>
      <c r="B8" s="638"/>
      <c r="C8" s="446" t="s">
        <v>674</v>
      </c>
      <c r="D8" s="638"/>
      <c r="E8" s="638"/>
      <c r="F8" s="637">
        <v>0</v>
      </c>
      <c r="G8" s="637">
        <v>0</v>
      </c>
      <c r="H8" s="447">
        <v>0</v>
      </c>
    </row>
    <row r="9" spans="1:8" ht="12.75" customHeight="1">
      <c r="A9" s="636" t="s">
        <v>487</v>
      </c>
      <c r="B9" s="638"/>
      <c r="C9" s="446" t="s">
        <v>674</v>
      </c>
      <c r="D9" s="638" t="s">
        <v>674</v>
      </c>
      <c r="E9" s="638" t="s">
        <v>674</v>
      </c>
      <c r="F9" s="637">
        <v>0</v>
      </c>
      <c r="G9" s="637">
        <v>0</v>
      </c>
      <c r="H9" s="447">
        <v>0</v>
      </c>
    </row>
    <row r="10" spans="1:8" ht="12.75" customHeight="1">
      <c r="A10" s="636" t="s">
        <v>488</v>
      </c>
      <c r="B10" s="638"/>
      <c r="C10" s="446" t="s">
        <v>674</v>
      </c>
      <c r="D10" s="638"/>
      <c r="E10" s="638"/>
      <c r="F10" s="637">
        <v>0</v>
      </c>
      <c r="G10" s="637">
        <v>0</v>
      </c>
      <c r="H10" s="447">
        <v>0</v>
      </c>
    </row>
    <row r="11" spans="1:8" ht="12.75" customHeight="1">
      <c r="A11" s="636" t="s">
        <v>489</v>
      </c>
      <c r="B11" s="638"/>
      <c r="C11" s="446" t="s">
        <v>674</v>
      </c>
      <c r="D11" s="638"/>
      <c r="E11" s="638"/>
      <c r="F11" s="637">
        <v>0</v>
      </c>
      <c r="G11" s="637">
        <v>0</v>
      </c>
      <c r="H11" s="447">
        <v>0</v>
      </c>
    </row>
    <row r="12" spans="1:8" ht="12.75" customHeight="1">
      <c r="A12" s="636" t="s">
        <v>490</v>
      </c>
      <c r="B12" s="446"/>
      <c r="C12" s="446" t="s">
        <v>674</v>
      </c>
      <c r="D12" s="448"/>
      <c r="E12" s="448" t="s">
        <v>674</v>
      </c>
      <c r="F12" s="637">
        <v>0</v>
      </c>
      <c r="G12" s="637">
        <v>0</v>
      </c>
      <c r="H12" s="447">
        <v>0</v>
      </c>
    </row>
    <row r="13" spans="1:8" ht="12.75" customHeight="1">
      <c r="A13" s="636" t="s">
        <v>491</v>
      </c>
      <c r="B13" s="446"/>
      <c r="C13" s="446" t="s">
        <v>674</v>
      </c>
      <c r="D13" s="448"/>
      <c r="E13" s="448"/>
      <c r="F13" s="637">
        <v>0</v>
      </c>
      <c r="G13" s="637">
        <v>0</v>
      </c>
      <c r="H13" s="447">
        <v>0</v>
      </c>
    </row>
    <row r="14" spans="1:8" ht="12.75" customHeight="1">
      <c r="A14" s="636" t="s">
        <v>492</v>
      </c>
      <c r="B14" s="446"/>
      <c r="C14" s="446" t="s">
        <v>674</v>
      </c>
      <c r="D14" s="448"/>
      <c r="E14" s="448"/>
      <c r="F14" s="637">
        <v>0</v>
      </c>
      <c r="G14" s="637">
        <v>0</v>
      </c>
      <c r="H14" s="447">
        <v>0</v>
      </c>
    </row>
    <row r="15" spans="1:8" ht="12.75" customHeight="1">
      <c r="A15" s="636" t="s">
        <v>493</v>
      </c>
      <c r="B15" s="446"/>
      <c r="C15" s="446" t="s">
        <v>674</v>
      </c>
      <c r="D15" s="449"/>
      <c r="E15" s="449"/>
      <c r="F15" s="637">
        <v>0</v>
      </c>
      <c r="G15" s="637">
        <v>0</v>
      </c>
      <c r="H15" s="447">
        <v>0</v>
      </c>
    </row>
    <row r="16" spans="1:8" ht="12.75" customHeight="1">
      <c r="A16" s="636" t="s">
        <v>494</v>
      </c>
      <c r="B16" s="446"/>
      <c r="C16" s="446" t="s">
        <v>674</v>
      </c>
      <c r="D16" s="448"/>
      <c r="E16" s="448"/>
      <c r="F16" s="637">
        <v>0</v>
      </c>
      <c r="G16" s="637">
        <v>0</v>
      </c>
      <c r="H16" s="447">
        <v>0</v>
      </c>
    </row>
    <row r="17" spans="1:8" ht="12.75" customHeight="1">
      <c r="A17" s="636" t="s">
        <v>495</v>
      </c>
      <c r="B17" s="446"/>
      <c r="C17" s="446" t="s">
        <v>674</v>
      </c>
      <c r="D17" s="448"/>
      <c r="E17" s="448"/>
      <c r="F17" s="637">
        <v>0</v>
      </c>
      <c r="G17" s="637">
        <v>0</v>
      </c>
      <c r="H17" s="447">
        <v>0</v>
      </c>
    </row>
    <row r="18" spans="1:8" ht="12.75" customHeight="1">
      <c r="A18" s="636" t="s">
        <v>496</v>
      </c>
      <c r="B18" s="446"/>
      <c r="C18" s="446" t="s">
        <v>674</v>
      </c>
      <c r="D18" s="448"/>
      <c r="E18" s="448"/>
      <c r="F18" s="637">
        <v>0</v>
      </c>
      <c r="G18" s="637">
        <v>0</v>
      </c>
      <c r="H18" s="447">
        <v>0</v>
      </c>
    </row>
    <row r="19" spans="1:8" ht="12.75" customHeight="1">
      <c r="A19" s="636" t="s">
        <v>497</v>
      </c>
      <c r="B19" s="446"/>
      <c r="C19" s="446" t="s">
        <v>674</v>
      </c>
      <c r="D19" s="448"/>
      <c r="E19" s="448"/>
      <c r="F19" s="637">
        <v>0</v>
      </c>
      <c r="G19" s="637">
        <v>0</v>
      </c>
      <c r="H19" s="447">
        <v>0</v>
      </c>
    </row>
    <row r="20" spans="1:8" ht="12.75" customHeight="1">
      <c r="A20" s="636" t="s">
        <v>498</v>
      </c>
      <c r="B20" s="446"/>
      <c r="C20" s="446" t="s">
        <v>674</v>
      </c>
      <c r="D20" s="448"/>
      <c r="E20" s="448"/>
      <c r="F20" s="637">
        <v>0</v>
      </c>
      <c r="G20" s="637">
        <v>0</v>
      </c>
      <c r="H20" s="447">
        <v>0</v>
      </c>
    </row>
    <row r="21" spans="1:8" ht="12.75" customHeight="1">
      <c r="A21" s="636" t="s">
        <v>499</v>
      </c>
      <c r="B21" s="446"/>
      <c r="C21" s="446" t="s">
        <v>674</v>
      </c>
      <c r="D21" s="448"/>
      <c r="E21" s="448"/>
      <c r="F21" s="637">
        <v>0</v>
      </c>
      <c r="G21" s="637">
        <v>0</v>
      </c>
      <c r="H21" s="447">
        <v>0</v>
      </c>
    </row>
    <row r="22" spans="1:8" ht="12.75" customHeight="1">
      <c r="A22" s="636" t="s">
        <v>500</v>
      </c>
      <c r="B22" s="446"/>
      <c r="C22" s="446" t="s">
        <v>674</v>
      </c>
      <c r="D22" s="448"/>
      <c r="E22" s="448"/>
      <c r="F22" s="637">
        <v>0</v>
      </c>
      <c r="G22" s="637">
        <v>0</v>
      </c>
      <c r="H22" s="447">
        <v>0</v>
      </c>
    </row>
    <row r="23" spans="1:8" ht="12.75" customHeight="1">
      <c r="A23" s="636" t="s">
        <v>501</v>
      </c>
      <c r="B23" s="449"/>
      <c r="C23" s="446" t="s">
        <v>674</v>
      </c>
      <c r="D23" s="449"/>
      <c r="E23" s="449"/>
      <c r="F23" s="637">
        <v>0</v>
      </c>
      <c r="G23" s="637">
        <v>0</v>
      </c>
      <c r="H23" s="447">
        <v>0</v>
      </c>
    </row>
    <row r="24" spans="1:8" ht="12.75" customHeight="1">
      <c r="A24" s="636" t="s">
        <v>502</v>
      </c>
      <c r="B24" s="449"/>
      <c r="C24" s="446" t="s">
        <v>674</v>
      </c>
      <c r="D24" s="449"/>
      <c r="E24" s="449"/>
      <c r="F24" s="637">
        <v>0</v>
      </c>
      <c r="G24" s="637">
        <v>0</v>
      </c>
      <c r="H24" s="447">
        <v>0</v>
      </c>
    </row>
    <row r="25" spans="1:8" ht="12.75" customHeight="1">
      <c r="A25" s="636" t="s">
        <v>503</v>
      </c>
      <c r="B25" s="446"/>
      <c r="C25" s="446" t="s">
        <v>674</v>
      </c>
      <c r="D25" s="449"/>
      <c r="E25" s="449"/>
      <c r="F25" s="637">
        <v>0</v>
      </c>
      <c r="G25" s="637">
        <v>0</v>
      </c>
      <c r="H25" s="447">
        <v>0</v>
      </c>
    </row>
    <row r="26" spans="1:8" ht="12.75" customHeight="1">
      <c r="A26" s="636" t="s">
        <v>504</v>
      </c>
      <c r="B26" s="446"/>
      <c r="C26" s="446" t="s">
        <v>674</v>
      </c>
      <c r="D26" s="449"/>
      <c r="E26" s="449"/>
      <c r="F26" s="637">
        <v>0</v>
      </c>
      <c r="G26" s="637">
        <v>0</v>
      </c>
      <c r="H26" s="447">
        <v>0</v>
      </c>
    </row>
    <row r="27" spans="1:8" ht="12.75" customHeight="1">
      <c r="A27" s="636" t="s">
        <v>505</v>
      </c>
      <c r="B27" s="446"/>
      <c r="C27" s="446" t="s">
        <v>674</v>
      </c>
      <c r="D27" s="449"/>
      <c r="E27" s="449"/>
      <c r="F27" s="637">
        <v>0</v>
      </c>
      <c r="G27" s="637">
        <v>0</v>
      </c>
      <c r="H27" s="447">
        <v>0</v>
      </c>
    </row>
    <row r="28" spans="1:8" ht="12.75" customHeight="1">
      <c r="A28" s="636" t="s">
        <v>506</v>
      </c>
      <c r="B28" s="446"/>
      <c r="C28" s="446" t="s">
        <v>674</v>
      </c>
      <c r="D28" s="449"/>
      <c r="E28" s="449"/>
      <c r="F28" s="637">
        <v>0</v>
      </c>
      <c r="G28" s="637">
        <v>0</v>
      </c>
      <c r="H28" s="447">
        <v>0</v>
      </c>
    </row>
    <row r="29" spans="1:8" ht="12.75" customHeight="1">
      <c r="A29" s="636" t="s">
        <v>776</v>
      </c>
      <c r="B29" s="446"/>
      <c r="C29" s="446" t="s">
        <v>674</v>
      </c>
      <c r="D29" s="449"/>
      <c r="E29" s="449"/>
      <c r="F29" s="637">
        <v>0</v>
      </c>
      <c r="G29" s="637">
        <v>0</v>
      </c>
      <c r="H29" s="447">
        <v>0</v>
      </c>
    </row>
    <row r="30" spans="1:8" ht="12.75" customHeight="1">
      <c r="A30" s="636" t="s">
        <v>507</v>
      </c>
      <c r="B30" s="446"/>
      <c r="C30" s="446" t="s">
        <v>674</v>
      </c>
      <c r="D30" s="449"/>
      <c r="E30" s="449"/>
      <c r="F30" s="637">
        <v>0</v>
      </c>
      <c r="G30" s="637">
        <v>0</v>
      </c>
      <c r="H30" s="447">
        <v>0</v>
      </c>
    </row>
    <row r="31" spans="1:8" ht="12.75" customHeight="1">
      <c r="A31" s="636" t="s">
        <v>508</v>
      </c>
      <c r="B31" s="446"/>
      <c r="C31" s="446" t="s">
        <v>674</v>
      </c>
      <c r="D31" s="449"/>
      <c r="E31" s="449"/>
      <c r="F31" s="637">
        <v>0</v>
      </c>
      <c r="G31" s="637">
        <v>0</v>
      </c>
      <c r="H31" s="447">
        <v>0</v>
      </c>
    </row>
    <row r="32" spans="1:8" ht="12.75" customHeight="1">
      <c r="A32" s="636" t="s">
        <v>509</v>
      </c>
      <c r="B32" s="446"/>
      <c r="C32" s="446" t="s">
        <v>674</v>
      </c>
      <c r="D32" s="449"/>
      <c r="E32" s="449"/>
      <c r="F32" s="637">
        <v>0</v>
      </c>
      <c r="G32" s="637">
        <v>0</v>
      </c>
      <c r="H32" s="447">
        <v>0</v>
      </c>
    </row>
    <row r="33" spans="1:8" ht="12.75" customHeight="1">
      <c r="A33" s="636" t="s">
        <v>510</v>
      </c>
      <c r="B33" s="446"/>
      <c r="C33" s="446" t="s">
        <v>674</v>
      </c>
      <c r="D33" s="449"/>
      <c r="E33" s="449"/>
      <c r="F33" s="637">
        <v>0</v>
      </c>
      <c r="G33" s="637">
        <v>0</v>
      </c>
      <c r="H33" s="447">
        <v>0</v>
      </c>
    </row>
    <row r="34" spans="1:8" ht="12.75" customHeight="1">
      <c r="A34" s="636" t="s">
        <v>511</v>
      </c>
      <c r="B34" s="446"/>
      <c r="C34" s="446" t="s">
        <v>674</v>
      </c>
      <c r="D34" s="449"/>
      <c r="E34" s="449"/>
      <c r="F34" s="637">
        <v>0</v>
      </c>
      <c r="G34" s="637">
        <v>0</v>
      </c>
      <c r="H34" s="447">
        <v>0</v>
      </c>
    </row>
    <row r="35" spans="1:8" ht="12.75" customHeight="1">
      <c r="A35" s="636" t="s">
        <v>512</v>
      </c>
      <c r="B35" s="446"/>
      <c r="C35" s="446" t="s">
        <v>674</v>
      </c>
      <c r="D35" s="449" t="s">
        <v>674</v>
      </c>
      <c r="E35" s="449" t="s">
        <v>674</v>
      </c>
      <c r="F35" s="637">
        <v>0</v>
      </c>
      <c r="G35" s="637">
        <v>0</v>
      </c>
      <c r="H35" s="447">
        <v>0</v>
      </c>
    </row>
    <row r="36" spans="1:8" ht="12.75" customHeight="1">
      <c r="A36" s="636" t="s">
        <v>513</v>
      </c>
      <c r="B36" s="446"/>
      <c r="C36" s="446" t="s">
        <v>674</v>
      </c>
      <c r="D36" s="449" t="s">
        <v>674</v>
      </c>
      <c r="E36" s="449" t="s">
        <v>674</v>
      </c>
      <c r="F36" s="637">
        <v>0</v>
      </c>
      <c r="G36" s="637">
        <v>0</v>
      </c>
      <c r="H36" s="447">
        <v>0</v>
      </c>
    </row>
    <row r="37" spans="1:8" ht="12.75" customHeight="1">
      <c r="A37" s="636" t="s">
        <v>514</v>
      </c>
      <c r="B37" s="446"/>
      <c r="C37" s="446" t="s">
        <v>674</v>
      </c>
      <c r="D37" s="449"/>
      <c r="E37" s="449"/>
      <c r="F37" s="637">
        <v>0</v>
      </c>
      <c r="G37" s="637">
        <v>0</v>
      </c>
      <c r="H37" s="447">
        <v>0</v>
      </c>
    </row>
    <row r="38" spans="1:8" ht="12.75" customHeight="1">
      <c r="A38" s="636" t="s">
        <v>515</v>
      </c>
      <c r="B38" s="446"/>
      <c r="C38" s="446" t="s">
        <v>674</v>
      </c>
      <c r="D38" s="449"/>
      <c r="E38" s="449"/>
      <c r="F38" s="637">
        <v>0</v>
      </c>
      <c r="G38" s="637">
        <v>0</v>
      </c>
      <c r="H38" s="447">
        <v>0</v>
      </c>
    </row>
    <row r="39" spans="1:8" ht="12.75" customHeight="1">
      <c r="A39" s="636" t="s">
        <v>516</v>
      </c>
      <c r="B39" s="446"/>
      <c r="C39" s="446" t="s">
        <v>674</v>
      </c>
      <c r="D39" s="449"/>
      <c r="E39" s="449"/>
      <c r="F39" s="637">
        <v>0</v>
      </c>
      <c r="G39" s="637">
        <v>0</v>
      </c>
      <c r="H39" s="447">
        <v>0</v>
      </c>
    </row>
    <row r="40" spans="1:8" ht="12.75" customHeight="1">
      <c r="A40" s="636" t="s">
        <v>517</v>
      </c>
      <c r="B40" s="446"/>
      <c r="C40" s="446" t="s">
        <v>674</v>
      </c>
      <c r="D40" s="449"/>
      <c r="E40" s="449"/>
      <c r="F40" s="637">
        <v>0</v>
      </c>
      <c r="G40" s="637">
        <v>0</v>
      </c>
      <c r="H40" s="447">
        <v>0</v>
      </c>
    </row>
    <row r="41" spans="1:8" ht="12.75" customHeight="1">
      <c r="A41" s="636" t="s">
        <v>518</v>
      </c>
      <c r="B41" s="446"/>
      <c r="C41" s="446" t="s">
        <v>674</v>
      </c>
      <c r="D41" s="449"/>
      <c r="E41" s="449"/>
      <c r="F41" s="637">
        <v>0</v>
      </c>
      <c r="G41" s="637">
        <v>0</v>
      </c>
      <c r="H41" s="447">
        <v>0</v>
      </c>
    </row>
    <row r="42" spans="1:8" ht="12.75" customHeight="1">
      <c r="A42" s="636" t="s">
        <v>519</v>
      </c>
      <c r="B42" s="446"/>
      <c r="C42" s="446" t="s">
        <v>674</v>
      </c>
      <c r="D42" s="449"/>
      <c r="E42" s="449"/>
      <c r="F42" s="637">
        <v>0</v>
      </c>
      <c r="G42" s="637">
        <v>0</v>
      </c>
      <c r="H42" s="447">
        <v>0</v>
      </c>
    </row>
    <row r="43" spans="1:8" ht="12.75" customHeight="1">
      <c r="A43" s="636" t="s">
        <v>520</v>
      </c>
      <c r="B43" s="446"/>
      <c r="C43" s="446" t="s">
        <v>674</v>
      </c>
      <c r="D43" s="449"/>
      <c r="E43" s="449"/>
      <c r="F43" s="637">
        <v>0</v>
      </c>
      <c r="G43" s="637">
        <v>0</v>
      </c>
      <c r="H43" s="447">
        <v>0</v>
      </c>
    </row>
    <row r="44" spans="1:8" ht="12.75" customHeight="1">
      <c r="A44" s="636" t="s">
        <v>521</v>
      </c>
      <c r="B44" s="446" t="s">
        <v>674</v>
      </c>
      <c r="C44" s="446"/>
      <c r="D44" s="449"/>
      <c r="E44" s="449"/>
      <c r="F44" s="637">
        <v>0</v>
      </c>
      <c r="G44" s="637">
        <v>0</v>
      </c>
      <c r="H44" s="447">
        <v>0</v>
      </c>
    </row>
    <row r="45" spans="1:8" ht="12.75" customHeight="1">
      <c r="A45" s="636" t="s">
        <v>522</v>
      </c>
      <c r="B45" s="446"/>
      <c r="C45" s="446" t="s">
        <v>674</v>
      </c>
      <c r="D45" s="449"/>
      <c r="E45" s="449"/>
      <c r="F45" s="637">
        <v>0</v>
      </c>
      <c r="G45" s="637">
        <v>22</v>
      </c>
      <c r="H45" s="447">
        <v>22</v>
      </c>
    </row>
    <row r="46" spans="1:8" ht="12.75" customHeight="1">
      <c r="A46" s="636" t="s">
        <v>523</v>
      </c>
      <c r="B46" s="446"/>
      <c r="C46" s="446" t="s">
        <v>674</v>
      </c>
      <c r="D46" s="449"/>
      <c r="E46" s="449"/>
      <c r="F46" s="637">
        <v>0</v>
      </c>
      <c r="G46" s="637">
        <v>0</v>
      </c>
      <c r="H46" s="447">
        <v>0</v>
      </c>
    </row>
    <row r="47" spans="1:8">
      <c r="A47" s="229" t="s">
        <v>163</v>
      </c>
      <c r="B47" s="230"/>
      <c r="C47" s="230"/>
      <c r="D47" s="230"/>
      <c r="E47" s="230"/>
      <c r="F47" s="450">
        <f>SUM(F7:F46)</f>
        <v>0</v>
      </c>
      <c r="G47" s="450">
        <f>SUM(G7:G46)</f>
        <v>22</v>
      </c>
      <c r="H47" s="450">
        <f>SUM(H7:H46)</f>
        <v>22</v>
      </c>
    </row>
    <row r="49" spans="1:1" ht="13.5">
      <c r="A49" s="146" t="s">
        <v>544</v>
      </c>
    </row>
  </sheetData>
  <mergeCells count="7">
    <mergeCell ref="A5:A6"/>
    <mergeCell ref="B5:E5"/>
    <mergeCell ref="F5:H5"/>
    <mergeCell ref="A1:H1"/>
    <mergeCell ref="A2:H2"/>
    <mergeCell ref="A3:H3"/>
    <mergeCell ref="A4:H4"/>
  </mergeCells>
  <printOptions horizontalCentered="1" verticalCentered="1" headings="1"/>
  <pageMargins left="0.2" right="0.25" top="0.25" bottom="0.25" header="0.3" footer="0.3"/>
  <pageSetup scale="76" orientation="landscape" r:id="rId1"/>
  <headerFooter>
    <oddHeader xml:space="preserve">&amp;C&amp;"Arial,Bold"&amp;12 </oddHeader>
  </headerFooter>
  <colBreaks count="1" manualBreakCount="1">
    <brk id="8" max="1048575" man="1"/>
  </colBreaks>
  <customProperties>
    <customPr name="_pios_id"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Normal="100" workbookViewId="0">
      <selection activeCell="D25" sqref="D25"/>
    </sheetView>
  </sheetViews>
  <sheetFormatPr defaultColWidth="9.140625" defaultRowHeight="15"/>
  <cols>
    <col min="1" max="1" width="16.5703125" style="9" customWidth="1"/>
    <col min="2" max="3" width="16.5703125" style="69" customWidth="1"/>
    <col min="4" max="6" width="16.5703125" style="3" customWidth="1"/>
    <col min="7" max="7" width="15.85546875" style="69" customWidth="1"/>
    <col min="8" max="8" width="16.5703125" style="3" customWidth="1"/>
    <col min="9" max="16384" width="9.140625" style="3"/>
  </cols>
  <sheetData>
    <row r="1" spans="1:8" ht="20.25" customHeight="1">
      <c r="A1" s="941" t="s">
        <v>734</v>
      </c>
      <c r="B1" s="918"/>
      <c r="C1" s="918"/>
      <c r="D1" s="918"/>
      <c r="E1" s="918"/>
      <c r="F1" s="918"/>
      <c r="G1" s="918"/>
      <c r="H1" s="942"/>
    </row>
    <row r="2" spans="1:8" s="9" customFormat="1" ht="20.25" customHeight="1">
      <c r="A2" s="943" t="s">
        <v>365</v>
      </c>
      <c r="B2" s="921"/>
      <c r="C2" s="921"/>
      <c r="D2" s="921"/>
      <c r="E2" s="921"/>
      <c r="F2" s="921"/>
      <c r="G2" s="921"/>
      <c r="H2" s="944"/>
    </row>
    <row r="3" spans="1:8" s="9" customFormat="1" ht="20.25" customHeight="1">
      <c r="A3" s="943" t="s">
        <v>364</v>
      </c>
      <c r="B3" s="921"/>
      <c r="C3" s="921"/>
      <c r="D3" s="921"/>
      <c r="E3" s="921"/>
      <c r="F3" s="921"/>
      <c r="G3" s="921"/>
      <c r="H3" s="944"/>
    </row>
    <row r="4" spans="1:8" s="9" customFormat="1" ht="20.25" customHeight="1">
      <c r="A4" s="943" t="s">
        <v>480</v>
      </c>
      <c r="B4" s="921"/>
      <c r="C4" s="921"/>
      <c r="D4" s="921"/>
      <c r="E4" s="921"/>
      <c r="F4" s="921"/>
      <c r="G4" s="921"/>
      <c r="H4" s="944"/>
    </row>
    <row r="5" spans="1:8" s="76" customFormat="1" ht="31.15" customHeight="1">
      <c r="A5" s="236">
        <v>2015</v>
      </c>
      <c r="B5" s="231" t="s">
        <v>169</v>
      </c>
      <c r="C5" s="231" t="s">
        <v>168</v>
      </c>
      <c r="D5" s="232" t="s">
        <v>167</v>
      </c>
      <c r="E5" s="231" t="s">
        <v>56</v>
      </c>
      <c r="F5" s="225" t="s">
        <v>166</v>
      </c>
      <c r="G5" s="231" t="s">
        <v>92</v>
      </c>
      <c r="H5" s="231" t="s">
        <v>651</v>
      </c>
    </row>
    <row r="6" spans="1:8" ht="14.25">
      <c r="A6" s="226" t="s">
        <v>145</v>
      </c>
      <c r="B6" s="639" t="s">
        <v>481</v>
      </c>
      <c r="C6" s="438">
        <v>1564640</v>
      </c>
      <c r="D6" s="639" t="s">
        <v>481</v>
      </c>
      <c r="E6" s="620">
        <f t="shared" ref="E6:E15" si="0">C6</f>
        <v>1564640</v>
      </c>
      <c r="F6" s="438">
        <f>+'[31]CARE Table 2'!X8</f>
        <v>1894881</v>
      </c>
      <c r="G6" s="640">
        <f>E6/F6</f>
        <v>0.82571939873796829</v>
      </c>
      <c r="H6" s="640">
        <v>-2.1498573670720423E-3</v>
      </c>
    </row>
    <row r="7" spans="1:8" ht="14.25">
      <c r="A7" s="226" t="s">
        <v>144</v>
      </c>
      <c r="B7" s="639" t="s">
        <v>481</v>
      </c>
      <c r="C7" s="438">
        <v>1555969</v>
      </c>
      <c r="D7" s="639" t="s">
        <v>481</v>
      </c>
      <c r="E7" s="620">
        <f t="shared" si="0"/>
        <v>1555969</v>
      </c>
      <c r="F7" s="438">
        <f>+'[31]CARE Table 2'!X9</f>
        <v>1894881</v>
      </c>
      <c r="G7" s="640">
        <f t="shared" ref="G7:G17" si="1">E7/F7</f>
        <v>0.82114338578517598</v>
      </c>
      <c r="H7" s="640">
        <f t="shared" ref="H7:H17" si="2">+(E7-E6)/+E6</f>
        <v>-5.5418498824010634E-3</v>
      </c>
    </row>
    <row r="8" spans="1:8" ht="14.25">
      <c r="A8" s="226" t="s">
        <v>143</v>
      </c>
      <c r="B8" s="639" t="s">
        <v>481</v>
      </c>
      <c r="C8" s="438">
        <v>1556961</v>
      </c>
      <c r="D8" s="639" t="s">
        <v>481</v>
      </c>
      <c r="E8" s="620">
        <f t="shared" si="0"/>
        <v>1556961</v>
      </c>
      <c r="F8" s="438">
        <f>+'[31]CARE Table 2'!X10</f>
        <v>1899163</v>
      </c>
      <c r="G8" s="640">
        <f t="shared" si="1"/>
        <v>0.81981430767132679</v>
      </c>
      <c r="H8" s="640">
        <f t="shared" si="2"/>
        <v>6.3754483540481844E-4</v>
      </c>
    </row>
    <row r="9" spans="1:8" ht="14.25">
      <c r="A9" s="226" t="s">
        <v>142</v>
      </c>
      <c r="B9" s="639" t="s">
        <v>481</v>
      </c>
      <c r="C9" s="438">
        <v>1562481</v>
      </c>
      <c r="D9" s="639" t="s">
        <v>481</v>
      </c>
      <c r="E9" s="620">
        <f t="shared" si="0"/>
        <v>1562481</v>
      </c>
      <c r="F9" s="438">
        <f>+'[31]CARE Table 2'!X11</f>
        <v>1899163</v>
      </c>
      <c r="G9" s="640">
        <f t="shared" si="1"/>
        <v>0.82272085123815075</v>
      </c>
      <c r="H9" s="640">
        <f t="shared" si="2"/>
        <v>3.5453681884131971E-3</v>
      </c>
    </row>
    <row r="10" spans="1:8" ht="14.25">
      <c r="A10" s="226" t="s">
        <v>141</v>
      </c>
      <c r="B10" s="639" t="s">
        <v>481</v>
      </c>
      <c r="C10" s="438">
        <v>1568265</v>
      </c>
      <c r="D10" s="639" t="s">
        <v>481</v>
      </c>
      <c r="E10" s="620">
        <f t="shared" si="0"/>
        <v>1568265</v>
      </c>
      <c r="F10" s="438">
        <f>+'[31]CARE Table 2'!X12</f>
        <v>1899163</v>
      </c>
      <c r="G10" s="640">
        <f t="shared" si="1"/>
        <v>0.82576640341034446</v>
      </c>
      <c r="H10" s="640">
        <f t="shared" si="2"/>
        <v>3.7018050139489694E-3</v>
      </c>
    </row>
    <row r="11" spans="1:8" ht="14.25">
      <c r="A11" s="226" t="s">
        <v>140</v>
      </c>
      <c r="B11" s="639" t="s">
        <v>481</v>
      </c>
      <c r="C11" s="438">
        <v>1564499</v>
      </c>
      <c r="D11" s="639" t="s">
        <v>481</v>
      </c>
      <c r="E11" s="620">
        <f t="shared" si="0"/>
        <v>1564499</v>
      </c>
      <c r="F11" s="438">
        <f>+'[31]CARE Table 2'!X13</f>
        <v>1898272</v>
      </c>
      <c r="G11" s="640">
        <f t="shared" si="1"/>
        <v>0.82417008732152186</v>
      </c>
      <c r="H11" s="640">
        <f t="shared" si="2"/>
        <v>-2.4013798688359428E-3</v>
      </c>
    </row>
    <row r="12" spans="1:8" ht="14.25">
      <c r="A12" s="226" t="s">
        <v>139</v>
      </c>
      <c r="B12" s="639" t="s">
        <v>481</v>
      </c>
      <c r="C12" s="438">
        <v>1563296</v>
      </c>
      <c r="D12" s="639" t="s">
        <v>481</v>
      </c>
      <c r="E12" s="620">
        <f t="shared" si="0"/>
        <v>1563296</v>
      </c>
      <c r="F12" s="438">
        <f>+'[31]CARE Table 2'!X14</f>
        <v>1898272</v>
      </c>
      <c r="G12" s="640">
        <f t="shared" si="1"/>
        <v>0.82353635306215334</v>
      </c>
      <c r="H12" s="640">
        <f t="shared" si="2"/>
        <v>-7.689362537144479E-4</v>
      </c>
    </row>
    <row r="13" spans="1:8" ht="14.25">
      <c r="A13" s="226" t="s">
        <v>138</v>
      </c>
      <c r="B13" s="639" t="s">
        <v>481</v>
      </c>
      <c r="C13" s="438">
        <v>1558172</v>
      </c>
      <c r="D13" s="639" t="s">
        <v>481</v>
      </c>
      <c r="E13" s="620">
        <f t="shared" si="0"/>
        <v>1558172</v>
      </c>
      <c r="F13" s="438">
        <f>+'[31]CARE Table 2'!X15</f>
        <v>1898272</v>
      </c>
      <c r="G13" s="640">
        <f t="shared" si="1"/>
        <v>0.82083705601726198</v>
      </c>
      <c r="H13" s="640">
        <f t="shared" si="2"/>
        <v>-3.2776902134976356E-3</v>
      </c>
    </row>
    <row r="14" spans="1:8" ht="14.25">
      <c r="A14" s="226" t="s">
        <v>137</v>
      </c>
      <c r="B14" s="639" t="s">
        <v>481</v>
      </c>
      <c r="C14" s="438">
        <v>1556125</v>
      </c>
      <c r="D14" s="639" t="s">
        <v>481</v>
      </c>
      <c r="E14" s="620">
        <f t="shared" si="0"/>
        <v>1556125</v>
      </c>
      <c r="F14" s="438">
        <f>+'[31]CARE Table 2'!X16</f>
        <v>1899819.5847677679</v>
      </c>
      <c r="G14" s="640">
        <f t="shared" si="1"/>
        <v>0.81909093499013441</v>
      </c>
      <c r="H14" s="640">
        <f t="shared" si="2"/>
        <v>-1.3137188962450872E-3</v>
      </c>
    </row>
    <row r="15" spans="1:8" ht="14.25">
      <c r="A15" s="226" t="s">
        <v>136</v>
      </c>
      <c r="B15" s="639" t="s">
        <v>481</v>
      </c>
      <c r="C15" s="438">
        <v>1562709</v>
      </c>
      <c r="D15" s="639" t="s">
        <v>481</v>
      </c>
      <c r="E15" s="620">
        <f t="shared" si="0"/>
        <v>1562709</v>
      </c>
      <c r="F15" s="438">
        <v>1899819.5847677679</v>
      </c>
      <c r="G15" s="640">
        <f t="shared" si="1"/>
        <v>0.82255652722467543</v>
      </c>
      <c r="H15" s="640">
        <f t="shared" si="2"/>
        <v>4.2310225720941438E-3</v>
      </c>
    </row>
    <row r="16" spans="1:8" ht="14.25">
      <c r="A16" s="226" t="s">
        <v>135</v>
      </c>
      <c r="B16" s="639" t="s">
        <v>481</v>
      </c>
      <c r="C16" s="438">
        <v>1558318</v>
      </c>
      <c r="D16" s="639" t="s">
        <v>481</v>
      </c>
      <c r="E16" s="620">
        <v>1558318</v>
      </c>
      <c r="F16" s="438">
        <v>1899819.5847677679</v>
      </c>
      <c r="G16" s="640">
        <f t="shared" si="1"/>
        <v>0.8202452551253635</v>
      </c>
      <c r="H16" s="640">
        <f t="shared" si="2"/>
        <v>-2.809864152570952E-3</v>
      </c>
    </row>
    <row r="17" spans="1:8" ht="14.25">
      <c r="A17" s="226" t="s">
        <v>134</v>
      </c>
      <c r="B17" s="639" t="s">
        <v>481</v>
      </c>
      <c r="C17" s="438">
        <v>1556906</v>
      </c>
      <c r="D17" s="639" t="s">
        <v>481</v>
      </c>
      <c r="E17" s="438">
        <v>1556906</v>
      </c>
      <c r="F17" s="438">
        <v>1899819.5847677679</v>
      </c>
      <c r="G17" s="640">
        <f t="shared" si="1"/>
        <v>0.81950202665708105</v>
      </c>
      <c r="H17" s="640">
        <f t="shared" si="2"/>
        <v>-9.0610517237174951E-4</v>
      </c>
    </row>
    <row r="18" spans="1:8" ht="14.25">
      <c r="A18" s="75"/>
      <c r="B18" s="74"/>
      <c r="C18" s="74"/>
      <c r="D18" s="74"/>
      <c r="E18" s="74"/>
      <c r="F18" s="74"/>
      <c r="G18" s="73"/>
      <c r="H18" s="73"/>
    </row>
    <row r="19" spans="1:8" ht="14.25">
      <c r="A19" s="65" t="s">
        <v>607</v>
      </c>
    </row>
    <row r="20" spans="1:8" ht="14.25">
      <c r="A20" s="348" t="s">
        <v>777</v>
      </c>
    </row>
  </sheetData>
  <mergeCells count="4">
    <mergeCell ref="A1:H1"/>
    <mergeCell ref="A2:H2"/>
    <mergeCell ref="A3:H3"/>
    <mergeCell ref="A4:H4"/>
  </mergeCells>
  <printOptions horizontalCentered="1" verticalCentered="1" headings="1"/>
  <pageMargins left="0.2" right="0.25" top="0.25" bottom="0.75" header="0.3" footer="0.3"/>
  <pageSetup orientation="landscape" r:id="rId1"/>
  <headerFooter>
    <oddHeader xml:space="preserve">&amp;C&amp;"Arial,Bold"&amp;11 </oddHeader>
  </headerFooter>
  <customProperties>
    <customPr name="_pios_id" r:id="rId2"/>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Normal="100" workbookViewId="0">
      <selection sqref="A1:D24"/>
    </sheetView>
  </sheetViews>
  <sheetFormatPr defaultColWidth="9.140625" defaultRowHeight="15"/>
  <cols>
    <col min="1" max="1" width="16.5703125" style="9" customWidth="1"/>
    <col min="2" max="3" width="16.5703125" style="69" customWidth="1"/>
    <col min="4" max="4" width="16.5703125" style="3" customWidth="1"/>
    <col min="5" max="16384" width="9.140625" style="3"/>
  </cols>
  <sheetData>
    <row r="1" spans="1:4" ht="20.25" customHeight="1">
      <c r="A1" s="949" t="s">
        <v>734</v>
      </c>
      <c r="B1" s="950"/>
      <c r="C1" s="950"/>
      <c r="D1" s="950"/>
    </row>
    <row r="2" spans="1:4" s="9" customFormat="1" ht="18" customHeight="1">
      <c r="A2" s="951" t="s">
        <v>369</v>
      </c>
      <c r="B2" s="952"/>
      <c r="C2" s="952"/>
      <c r="D2" s="952"/>
    </row>
    <row r="3" spans="1:4" s="9" customFormat="1" ht="16.350000000000001" customHeight="1">
      <c r="A3" s="951" t="s">
        <v>368</v>
      </c>
      <c r="B3" s="952"/>
      <c r="C3" s="952"/>
      <c r="D3" s="952"/>
    </row>
    <row r="4" spans="1:4" s="9" customFormat="1" ht="20.25" customHeight="1">
      <c r="A4" s="951" t="s">
        <v>480</v>
      </c>
      <c r="B4" s="952"/>
      <c r="C4" s="952"/>
      <c r="D4" s="952"/>
    </row>
    <row r="5" spans="1:4">
      <c r="A5" s="948" t="s">
        <v>178</v>
      </c>
      <c r="B5" s="948"/>
      <c r="C5" s="948"/>
      <c r="D5" s="948"/>
    </row>
    <row r="6" spans="1:4">
      <c r="A6" s="948" t="s">
        <v>325</v>
      </c>
      <c r="B6" s="948"/>
      <c r="C6" s="948"/>
      <c r="D6" s="948"/>
    </row>
    <row r="7" spans="1:4" ht="14.25">
      <c r="A7" s="895" t="s">
        <v>74</v>
      </c>
      <c r="B7" s="378" t="s">
        <v>177</v>
      </c>
      <c r="C7" s="378" t="s">
        <v>177</v>
      </c>
      <c r="D7" s="895" t="s">
        <v>56</v>
      </c>
    </row>
    <row r="8" spans="1:4" ht="14.25">
      <c r="A8" s="946"/>
      <c r="B8" s="378" t="s">
        <v>174</v>
      </c>
      <c r="C8" s="378" t="s">
        <v>176</v>
      </c>
      <c r="D8" s="946" t="s">
        <v>56</v>
      </c>
    </row>
    <row r="9" spans="1:4" s="5" customFormat="1" ht="14.25">
      <c r="A9" s="224" t="s">
        <v>171</v>
      </c>
      <c r="B9" s="451">
        <v>24.26</v>
      </c>
      <c r="C9" s="451">
        <v>8.9499999999999993</v>
      </c>
      <c r="D9" s="451">
        <f>SUM(B9:C9)</f>
        <v>33.21</v>
      </c>
    </row>
    <row r="10" spans="1:4" s="5" customFormat="1" ht="14.25">
      <c r="A10" s="224" t="s">
        <v>170</v>
      </c>
      <c r="B10" s="451">
        <v>19.11</v>
      </c>
      <c r="C10" s="451">
        <v>4.62</v>
      </c>
      <c r="D10" s="451">
        <f>SUM(B10:C10)</f>
        <v>23.73</v>
      </c>
    </row>
    <row r="11" spans="1:4" s="5" customFormat="1" ht="14.25">
      <c r="A11" s="895" t="s">
        <v>74</v>
      </c>
      <c r="B11" s="436" t="s">
        <v>175</v>
      </c>
      <c r="C11" s="436" t="s">
        <v>175</v>
      </c>
      <c r="D11" s="895" t="s">
        <v>56</v>
      </c>
    </row>
    <row r="12" spans="1:4" s="5" customFormat="1" ht="14.25">
      <c r="A12" s="946"/>
      <c r="B12" s="436" t="s">
        <v>174</v>
      </c>
      <c r="C12" s="436" t="s">
        <v>326</v>
      </c>
      <c r="D12" s="946" t="s">
        <v>56</v>
      </c>
    </row>
    <row r="13" spans="1:4" s="5" customFormat="1" ht="14.25">
      <c r="A13" s="224" t="s">
        <v>171</v>
      </c>
      <c r="B13" s="219" t="s">
        <v>481</v>
      </c>
      <c r="C13" s="219" t="s">
        <v>481</v>
      </c>
      <c r="D13" s="219" t="s">
        <v>481</v>
      </c>
    </row>
    <row r="14" spans="1:4" s="5" customFormat="1" ht="14.25">
      <c r="A14" s="224" t="s">
        <v>170</v>
      </c>
      <c r="B14" s="219" t="s">
        <v>481</v>
      </c>
      <c r="C14" s="219" t="s">
        <v>481</v>
      </c>
      <c r="D14" s="219" t="s">
        <v>481</v>
      </c>
    </row>
    <row r="15" spans="1:4" s="5" customFormat="1">
      <c r="A15" s="124"/>
      <c r="B15" s="53"/>
      <c r="C15" s="53"/>
      <c r="D15" s="125"/>
    </row>
    <row r="16" spans="1:4" s="5" customFormat="1">
      <c r="A16" s="124"/>
      <c r="B16" s="53"/>
      <c r="C16" s="53"/>
      <c r="D16" s="125"/>
    </row>
    <row r="17" spans="1:4" s="5" customFormat="1">
      <c r="A17" s="947" t="s">
        <v>173</v>
      </c>
      <c r="B17" s="947"/>
      <c r="C17" s="947"/>
      <c r="D17" s="125"/>
    </row>
    <row r="18" spans="1:4" s="5" customFormat="1">
      <c r="A18" s="947" t="s">
        <v>606</v>
      </c>
      <c r="B18" s="947"/>
      <c r="C18" s="947"/>
      <c r="D18" s="125"/>
    </row>
    <row r="19" spans="1:4" s="5" customFormat="1" ht="14.25">
      <c r="A19" s="945" t="s">
        <v>172</v>
      </c>
      <c r="B19" s="945"/>
      <c r="C19" s="945"/>
      <c r="D19" s="125"/>
    </row>
    <row r="20" spans="1:4" s="5" customFormat="1" ht="14.25">
      <c r="A20" s="378" t="s">
        <v>74</v>
      </c>
      <c r="B20" s="378" t="s">
        <v>130</v>
      </c>
      <c r="C20" s="378" t="s">
        <v>0</v>
      </c>
      <c r="D20" s="125"/>
    </row>
    <row r="21" spans="1:4" s="5" customFormat="1" ht="14.25">
      <c r="A21" s="224" t="s">
        <v>171</v>
      </c>
      <c r="B21" s="78">
        <v>34.5</v>
      </c>
      <c r="C21" s="78" t="s">
        <v>481</v>
      </c>
      <c r="D21" s="125"/>
    </row>
    <row r="22" spans="1:4" s="5" customFormat="1" ht="14.25">
      <c r="A22" s="224" t="s">
        <v>170</v>
      </c>
      <c r="B22" s="78">
        <v>25.22</v>
      </c>
      <c r="C22" s="78" t="s">
        <v>481</v>
      </c>
      <c r="D22" s="125"/>
    </row>
    <row r="23" spans="1:4" s="5" customFormat="1">
      <c r="A23" s="4"/>
      <c r="B23" s="77"/>
      <c r="C23" s="77"/>
    </row>
    <row r="24" spans="1:4" s="5" customFormat="1" ht="14.25">
      <c r="A24" s="145" t="s">
        <v>543</v>
      </c>
      <c r="B24" s="53"/>
      <c r="C24" s="53"/>
    </row>
  </sheetData>
  <mergeCells count="13">
    <mergeCell ref="A6:D6"/>
    <mergeCell ref="A1:D1"/>
    <mergeCell ref="A2:D2"/>
    <mergeCell ref="A3:D3"/>
    <mergeCell ref="A4:D4"/>
    <mergeCell ref="A5:D5"/>
    <mergeCell ref="A19:C19"/>
    <mergeCell ref="A7:A8"/>
    <mergeCell ref="D7:D8"/>
    <mergeCell ref="A11:A12"/>
    <mergeCell ref="D11:D12"/>
    <mergeCell ref="A17:C17"/>
    <mergeCell ref="A18:C18"/>
  </mergeCells>
  <printOptions horizontalCentered="1" verticalCentered="1" headings="1"/>
  <pageMargins left="0.7" right="0.7" top="0.75" bottom="0.75" header="0.3" footer="0.3"/>
  <pageSetup orientation="landscape" r:id="rId1"/>
  <headerFooter>
    <oddHeader xml:space="preserve">&amp;C&amp;"Arial,Bold"&amp;12 </oddHeader>
  </headerFooter>
  <customProperties>
    <customPr name="_pios_id" r:id="rId2"/>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I19" sqref="I19"/>
    </sheetView>
  </sheetViews>
  <sheetFormatPr defaultColWidth="9.140625" defaultRowHeight="15"/>
  <cols>
    <col min="1" max="1" width="18.42578125" style="9" customWidth="1"/>
    <col min="2" max="2" width="10.5703125" style="69" bestFit="1" customWidth="1"/>
    <col min="3" max="3" width="11.5703125" style="69" bestFit="1" customWidth="1"/>
    <col min="4" max="4" width="16.5703125" style="3" customWidth="1"/>
    <col min="5" max="5" width="18.5703125" style="3" customWidth="1"/>
    <col min="6" max="6" width="19.5703125" style="3" customWidth="1"/>
    <col min="7" max="16384" width="9.140625" style="3"/>
  </cols>
  <sheetData>
    <row r="1" spans="1:6">
      <c r="A1" s="949" t="s">
        <v>734</v>
      </c>
      <c r="B1" s="949"/>
      <c r="C1" s="949"/>
      <c r="D1" s="949"/>
      <c r="E1" s="949"/>
      <c r="F1" s="949"/>
    </row>
    <row r="2" spans="1:6" s="9" customFormat="1" ht="17.45" customHeight="1">
      <c r="A2" s="951" t="s">
        <v>371</v>
      </c>
      <c r="B2" s="951"/>
      <c r="C2" s="951"/>
      <c r="D2" s="951"/>
      <c r="E2" s="951"/>
      <c r="F2" s="951"/>
    </row>
    <row r="3" spans="1:6" s="9" customFormat="1" ht="17.45" customHeight="1">
      <c r="A3" s="951" t="s">
        <v>370</v>
      </c>
      <c r="B3" s="951"/>
      <c r="C3" s="951"/>
      <c r="D3" s="951"/>
      <c r="E3" s="951"/>
      <c r="F3" s="951"/>
    </row>
    <row r="4" spans="1:6" s="9" customFormat="1" ht="19.5" customHeight="1">
      <c r="A4" s="933" t="s">
        <v>480</v>
      </c>
      <c r="B4" s="933"/>
      <c r="C4" s="933"/>
      <c r="D4" s="933"/>
      <c r="E4" s="933"/>
      <c r="F4" s="933"/>
    </row>
    <row r="5" spans="1:6">
      <c r="A5" s="948" t="s">
        <v>0</v>
      </c>
      <c r="B5" s="948"/>
      <c r="C5" s="948"/>
      <c r="D5" s="948"/>
      <c r="E5" s="948"/>
      <c r="F5" s="948"/>
    </row>
    <row r="6" spans="1:6" ht="15.75" customHeight="1">
      <c r="A6" s="948" t="s">
        <v>192</v>
      </c>
      <c r="B6" s="948"/>
      <c r="C6" s="948"/>
      <c r="D6" s="948"/>
      <c r="E6" s="948"/>
      <c r="F6" s="948"/>
    </row>
    <row r="7" spans="1:6" ht="14.25" customHeight="1">
      <c r="A7" s="961" t="s">
        <v>191</v>
      </c>
      <c r="B7" s="961" t="s">
        <v>190</v>
      </c>
      <c r="C7" s="961"/>
      <c r="D7" s="961" t="s">
        <v>189</v>
      </c>
      <c r="E7" s="961" t="s">
        <v>188</v>
      </c>
      <c r="F7" s="961" t="s">
        <v>187</v>
      </c>
    </row>
    <row r="8" spans="1:6" ht="14.25" customHeight="1">
      <c r="A8" s="961" t="s">
        <v>74</v>
      </c>
      <c r="B8" s="961" t="s">
        <v>186</v>
      </c>
      <c r="C8" s="961" t="s">
        <v>183</v>
      </c>
      <c r="D8" s="961" t="s">
        <v>186</v>
      </c>
      <c r="E8" s="961" t="s">
        <v>185</v>
      </c>
      <c r="F8" s="961"/>
    </row>
    <row r="9" spans="1:6" ht="30.6" customHeight="1">
      <c r="A9" s="961" t="s">
        <v>184</v>
      </c>
      <c r="B9" s="961"/>
      <c r="C9" s="961" t="s">
        <v>183</v>
      </c>
      <c r="D9" s="961" t="s">
        <v>182</v>
      </c>
      <c r="E9" s="961" t="s">
        <v>181</v>
      </c>
      <c r="F9" s="961"/>
    </row>
    <row r="10" spans="1:6" ht="14.25">
      <c r="A10" s="222" t="s">
        <v>131</v>
      </c>
      <c r="B10" s="113" t="s">
        <v>524</v>
      </c>
      <c r="C10" s="113" t="s">
        <v>481</v>
      </c>
      <c r="D10" s="223" t="s">
        <v>481</v>
      </c>
      <c r="E10" s="113" t="s">
        <v>481</v>
      </c>
      <c r="F10" s="223" t="s">
        <v>481</v>
      </c>
    </row>
    <row r="11" spans="1:6" ht="14.25">
      <c r="A11" s="222" t="s">
        <v>180</v>
      </c>
      <c r="B11" s="113" t="s">
        <v>524</v>
      </c>
      <c r="C11" s="113" t="s">
        <v>481</v>
      </c>
      <c r="D11" s="223" t="s">
        <v>481</v>
      </c>
      <c r="E11" s="113" t="s">
        <v>481</v>
      </c>
      <c r="F11" s="223" t="s">
        <v>481</v>
      </c>
    </row>
    <row r="12" spans="1:6" ht="14.25">
      <c r="A12" s="222" t="s">
        <v>194</v>
      </c>
      <c r="B12" s="113" t="s">
        <v>524</v>
      </c>
      <c r="C12" s="113" t="s">
        <v>481</v>
      </c>
      <c r="D12" s="223" t="s">
        <v>481</v>
      </c>
      <c r="E12" s="113" t="s">
        <v>481</v>
      </c>
      <c r="F12" s="223" t="s">
        <v>481</v>
      </c>
    </row>
    <row r="13" spans="1:6" ht="14.25">
      <c r="A13" s="222" t="s">
        <v>193</v>
      </c>
      <c r="B13" s="113" t="s">
        <v>524</v>
      </c>
      <c r="C13" s="113" t="s">
        <v>481</v>
      </c>
      <c r="D13" s="223" t="s">
        <v>481</v>
      </c>
      <c r="E13" s="113" t="s">
        <v>481</v>
      </c>
      <c r="F13" s="223" t="s">
        <v>481</v>
      </c>
    </row>
    <row r="15" spans="1:6">
      <c r="C15" s="591"/>
    </row>
    <row r="16" spans="1:6">
      <c r="A16" s="953" t="s">
        <v>130</v>
      </c>
      <c r="B16" s="954"/>
      <c r="C16" s="954"/>
      <c r="D16" s="954"/>
      <c r="E16" s="954"/>
      <c r="F16" s="955"/>
    </row>
    <row r="17" spans="1:6" ht="15.75" customHeight="1">
      <c r="A17" s="953" t="s">
        <v>192</v>
      </c>
      <c r="B17" s="954"/>
      <c r="C17" s="954"/>
      <c r="D17" s="954"/>
      <c r="E17" s="954"/>
      <c r="F17" s="955"/>
    </row>
    <row r="18" spans="1:6" ht="14.25" customHeight="1">
      <c r="A18" s="956" t="s">
        <v>191</v>
      </c>
      <c r="B18" s="959" t="s">
        <v>190</v>
      </c>
      <c r="C18" s="960"/>
      <c r="D18" s="956" t="s">
        <v>189</v>
      </c>
      <c r="E18" s="956" t="s">
        <v>188</v>
      </c>
      <c r="F18" s="956" t="s">
        <v>187</v>
      </c>
    </row>
    <row r="19" spans="1:6" ht="14.25" customHeight="1">
      <c r="A19" s="957" t="s">
        <v>74</v>
      </c>
      <c r="B19" s="956" t="s">
        <v>186</v>
      </c>
      <c r="C19" s="956" t="s">
        <v>183</v>
      </c>
      <c r="D19" s="957" t="s">
        <v>186</v>
      </c>
      <c r="E19" s="957" t="s">
        <v>185</v>
      </c>
      <c r="F19" s="957"/>
    </row>
    <row r="20" spans="1:6" ht="30" customHeight="1">
      <c r="A20" s="958" t="s">
        <v>184</v>
      </c>
      <c r="B20" s="957"/>
      <c r="C20" s="957" t="s">
        <v>183</v>
      </c>
      <c r="D20" s="957" t="s">
        <v>182</v>
      </c>
      <c r="E20" s="957" t="s">
        <v>181</v>
      </c>
      <c r="F20" s="957"/>
    </row>
    <row r="21" spans="1:6" ht="14.25">
      <c r="A21" s="592" t="s">
        <v>323</v>
      </c>
      <c r="B21" s="452">
        <v>1.07</v>
      </c>
      <c r="C21" s="452">
        <v>34.5</v>
      </c>
      <c r="D21" s="443">
        <f>B21/C21</f>
        <v>3.1014492753623189E-2</v>
      </c>
      <c r="E21" s="453">
        <v>50336266</v>
      </c>
      <c r="F21" s="443">
        <f>E21/(E21+E22+E23+E24)</f>
        <v>0.41111670487651292</v>
      </c>
    </row>
    <row r="22" spans="1:6" ht="14.25">
      <c r="A22" s="222" t="s">
        <v>180</v>
      </c>
      <c r="B22" s="452">
        <v>13.89</v>
      </c>
      <c r="C22" s="452">
        <v>230.98</v>
      </c>
      <c r="D22" s="443">
        <f>B22/C22</f>
        <v>6.0135076630011261E-2</v>
      </c>
      <c r="E22" s="453">
        <v>31069278</v>
      </c>
      <c r="F22" s="443">
        <f>E22/(E21+E22+E23+E24)</f>
        <v>0.25375539763422927</v>
      </c>
    </row>
    <row r="23" spans="1:6" ht="14.25">
      <c r="A23" s="222" t="s">
        <v>179</v>
      </c>
      <c r="B23" s="452">
        <v>812.12</v>
      </c>
      <c r="C23" s="452">
        <v>9393.7999999999993</v>
      </c>
      <c r="D23" s="443">
        <f>B23/C23</f>
        <v>8.6452766718473892E-2</v>
      </c>
      <c r="E23" s="453">
        <v>4222226</v>
      </c>
      <c r="F23" s="443">
        <f>E23/(E21+E22+E23+E24)</f>
        <v>3.448463261784137E-2</v>
      </c>
    </row>
    <row r="24" spans="1:6" ht="14.25">
      <c r="A24" s="222" t="s">
        <v>324</v>
      </c>
      <c r="B24" s="452">
        <v>179.18</v>
      </c>
      <c r="C24" s="452">
        <v>768.9</v>
      </c>
      <c r="D24" s="443">
        <f>B24/C24</f>
        <v>0.23303420470802447</v>
      </c>
      <c r="E24" s="453">
        <v>36810130</v>
      </c>
      <c r="F24" s="443">
        <f>E24/(E21+E22+E23+E24)</f>
        <v>0.30064326487141646</v>
      </c>
    </row>
    <row r="26" spans="1:6" s="5" customFormat="1" ht="14.25">
      <c r="A26" s="94" t="s">
        <v>526</v>
      </c>
      <c r="B26" s="3"/>
      <c r="C26" s="3"/>
      <c r="D26" s="3"/>
      <c r="E26" s="3"/>
      <c r="F26" s="3"/>
    </row>
  </sheetData>
  <mergeCells count="22">
    <mergeCell ref="A6:F6"/>
    <mergeCell ref="A1:F1"/>
    <mergeCell ref="A2:F2"/>
    <mergeCell ref="A3:F3"/>
    <mergeCell ref="A4:F4"/>
    <mergeCell ref="A5:F5"/>
    <mergeCell ref="A7:A9"/>
    <mergeCell ref="B7:C7"/>
    <mergeCell ref="D7:D9"/>
    <mergeCell ref="E7:E9"/>
    <mergeCell ref="F7:F9"/>
    <mergeCell ref="B8:B9"/>
    <mergeCell ref="C8:C9"/>
    <mergeCell ref="A16:F16"/>
    <mergeCell ref="A17:F17"/>
    <mergeCell ref="A18:A20"/>
    <mergeCell ref="B18:C18"/>
    <mergeCell ref="D18:D20"/>
    <mergeCell ref="E18:E20"/>
    <mergeCell ref="F18:F20"/>
    <mergeCell ref="B19:B20"/>
    <mergeCell ref="C19:C20"/>
  </mergeCells>
  <printOptions horizontalCentered="1" verticalCentered="1" headings="1"/>
  <pageMargins left="0.2" right="0.25" top="0.25" bottom="0.75" header="0.3" footer="0.3"/>
  <pageSetup orientation="landscape" r:id="rId1"/>
  <customProperties>
    <customPr name="_pios_id"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zoomScaleNormal="100" workbookViewId="0">
      <selection activeCell="B24" sqref="B24"/>
    </sheetView>
  </sheetViews>
  <sheetFormatPr defaultColWidth="9.140625" defaultRowHeight="15"/>
  <cols>
    <col min="1" max="1" width="42.5703125" style="9" customWidth="1"/>
    <col min="2" max="3" width="15.5703125" style="69" customWidth="1"/>
    <col min="4" max="5" width="15.5703125" style="3" customWidth="1"/>
    <col min="6" max="6" width="16" style="3" customWidth="1"/>
    <col min="7" max="16384" width="9.140625" style="3"/>
  </cols>
  <sheetData>
    <row r="1" spans="1:10" ht="20.25" customHeight="1">
      <c r="A1" s="949" t="s">
        <v>734</v>
      </c>
      <c r="B1" s="949"/>
      <c r="C1" s="949"/>
      <c r="D1" s="949"/>
      <c r="E1" s="949"/>
      <c r="F1" s="949"/>
    </row>
    <row r="2" spans="1:10" s="9" customFormat="1" ht="16.350000000000001" customHeight="1">
      <c r="A2" s="951" t="s">
        <v>373</v>
      </c>
      <c r="B2" s="951"/>
      <c r="C2" s="951"/>
      <c r="D2" s="951"/>
      <c r="E2" s="951"/>
      <c r="F2" s="951"/>
    </row>
    <row r="3" spans="1:10" s="9" customFormat="1" ht="20.25" customHeight="1">
      <c r="A3" s="951" t="s">
        <v>372</v>
      </c>
      <c r="B3" s="951"/>
      <c r="C3" s="951"/>
      <c r="D3" s="951"/>
      <c r="E3" s="951"/>
      <c r="F3" s="951"/>
    </row>
    <row r="4" spans="1:10" s="9" customFormat="1" ht="20.25" customHeight="1">
      <c r="A4" s="951" t="s">
        <v>480</v>
      </c>
      <c r="B4" s="951"/>
      <c r="C4" s="951"/>
      <c r="D4" s="951"/>
      <c r="E4" s="951"/>
      <c r="F4" s="951"/>
    </row>
    <row r="5" spans="1:10" ht="25.5">
      <c r="A5" s="214" t="s">
        <v>197</v>
      </c>
      <c r="B5" s="214" t="s">
        <v>196</v>
      </c>
      <c r="C5" s="214" t="s">
        <v>156</v>
      </c>
      <c r="D5" s="214" t="s">
        <v>155</v>
      </c>
      <c r="E5" s="114" t="s">
        <v>154</v>
      </c>
      <c r="F5" s="214" t="s">
        <v>195</v>
      </c>
    </row>
    <row r="6" spans="1:10" ht="14.25">
      <c r="A6" s="115" t="s">
        <v>675</v>
      </c>
      <c r="B6" s="454">
        <v>0</v>
      </c>
      <c r="C6" s="454">
        <v>0</v>
      </c>
      <c r="D6" s="454">
        <v>0</v>
      </c>
      <c r="E6" s="454">
        <v>0</v>
      </c>
      <c r="F6" s="454">
        <v>0</v>
      </c>
      <c r="H6" s="69"/>
      <c r="I6" s="69"/>
    </row>
    <row r="7" spans="1:10" ht="14.25">
      <c r="A7" s="115" t="s">
        <v>676</v>
      </c>
      <c r="B7" s="454">
        <v>0</v>
      </c>
      <c r="C7" s="454">
        <v>0</v>
      </c>
      <c r="D7" s="454">
        <v>0</v>
      </c>
      <c r="E7" s="454">
        <v>0</v>
      </c>
      <c r="F7" s="454">
        <v>0</v>
      </c>
      <c r="H7" s="69"/>
      <c r="I7" s="69"/>
      <c r="J7" s="5"/>
    </row>
    <row r="8" spans="1:10" ht="14.25">
      <c r="A8" s="115" t="s">
        <v>677</v>
      </c>
      <c r="B8" s="454">
        <v>0</v>
      </c>
      <c r="C8" s="454">
        <v>0</v>
      </c>
      <c r="D8" s="454">
        <v>0</v>
      </c>
      <c r="E8" s="454">
        <v>0</v>
      </c>
      <c r="F8" s="454">
        <v>0</v>
      </c>
      <c r="H8" s="69"/>
      <c r="I8" s="69"/>
    </row>
    <row r="9" spans="1:10" ht="14.25">
      <c r="A9" s="116" t="s">
        <v>678</v>
      </c>
      <c r="B9" s="454">
        <v>0</v>
      </c>
      <c r="C9" s="454">
        <v>0</v>
      </c>
      <c r="D9" s="454">
        <v>0</v>
      </c>
      <c r="E9" s="454">
        <v>0</v>
      </c>
      <c r="F9" s="454">
        <v>0</v>
      </c>
      <c r="H9" s="69"/>
      <c r="I9" s="69"/>
    </row>
    <row r="10" spans="1:10" ht="14.25">
      <c r="A10" s="116" t="s">
        <v>679</v>
      </c>
      <c r="B10" s="454">
        <v>0</v>
      </c>
      <c r="C10" s="454">
        <v>0</v>
      </c>
      <c r="D10" s="454">
        <v>0</v>
      </c>
      <c r="E10" s="454">
        <v>0</v>
      </c>
      <c r="F10" s="454">
        <v>0</v>
      </c>
      <c r="H10" s="69"/>
      <c r="I10" s="69"/>
    </row>
    <row r="11" spans="1:10" ht="14.25">
      <c r="A11" s="116" t="s">
        <v>680</v>
      </c>
      <c r="B11" s="454">
        <v>0</v>
      </c>
      <c r="C11" s="454">
        <v>0</v>
      </c>
      <c r="D11" s="454">
        <v>0</v>
      </c>
      <c r="E11" s="454">
        <v>0</v>
      </c>
      <c r="F11" s="454">
        <v>0</v>
      </c>
      <c r="H11" s="69"/>
      <c r="I11" s="69"/>
    </row>
    <row r="12" spans="1:10" ht="14.25">
      <c r="A12" s="116" t="s">
        <v>681</v>
      </c>
      <c r="B12" s="454">
        <v>0</v>
      </c>
      <c r="C12" s="454">
        <v>0</v>
      </c>
      <c r="D12" s="454">
        <v>0</v>
      </c>
      <c r="E12" s="454">
        <v>0</v>
      </c>
      <c r="F12" s="454">
        <v>0</v>
      </c>
      <c r="H12" s="69"/>
      <c r="I12" s="69"/>
    </row>
    <row r="13" spans="1:10" ht="14.25">
      <c r="A13" s="108" t="s">
        <v>682</v>
      </c>
      <c r="B13" s="454">
        <v>0</v>
      </c>
      <c r="C13" s="454">
        <v>0</v>
      </c>
      <c r="D13" s="454">
        <v>0</v>
      </c>
      <c r="E13" s="454">
        <v>0</v>
      </c>
      <c r="F13" s="454">
        <v>0</v>
      </c>
      <c r="H13" s="69"/>
      <c r="I13" s="69"/>
    </row>
    <row r="14" spans="1:10" ht="14.25">
      <c r="A14" s="116" t="s">
        <v>683</v>
      </c>
      <c r="B14" s="454">
        <v>0</v>
      </c>
      <c r="C14" s="454">
        <v>0</v>
      </c>
      <c r="D14" s="454">
        <v>0</v>
      </c>
      <c r="E14" s="454">
        <v>0</v>
      </c>
      <c r="F14" s="454">
        <v>0</v>
      </c>
      <c r="H14" s="69"/>
      <c r="I14" s="69"/>
    </row>
    <row r="15" spans="1:10" ht="14.25">
      <c r="A15" s="116" t="s">
        <v>500</v>
      </c>
      <c r="B15" s="454">
        <v>0</v>
      </c>
      <c r="C15" s="454">
        <v>0</v>
      </c>
      <c r="D15" s="454">
        <v>0</v>
      </c>
      <c r="E15" s="454">
        <v>0</v>
      </c>
      <c r="F15" s="454">
        <v>0</v>
      </c>
      <c r="H15" s="69"/>
      <c r="I15" s="69"/>
    </row>
    <row r="16" spans="1:10" ht="14.25">
      <c r="A16" s="116" t="s">
        <v>684</v>
      </c>
      <c r="B16" s="454">
        <v>0</v>
      </c>
      <c r="C16" s="454">
        <v>0</v>
      </c>
      <c r="D16" s="454">
        <v>0</v>
      </c>
      <c r="E16" s="454">
        <v>0</v>
      </c>
      <c r="F16" s="454">
        <v>0</v>
      </c>
      <c r="H16" s="69"/>
      <c r="I16" s="69"/>
    </row>
    <row r="17" spans="1:9" ht="14.25">
      <c r="A17" s="116" t="s">
        <v>685</v>
      </c>
      <c r="B17" s="454">
        <v>0</v>
      </c>
      <c r="C17" s="454">
        <v>0</v>
      </c>
      <c r="D17" s="454">
        <v>0</v>
      </c>
      <c r="E17" s="454">
        <v>0</v>
      </c>
      <c r="F17" s="454">
        <v>0</v>
      </c>
      <c r="H17" s="69"/>
      <c r="I17" s="69"/>
    </row>
    <row r="18" spans="1:9" ht="14.25">
      <c r="A18" s="116" t="s">
        <v>686</v>
      </c>
      <c r="B18" s="454">
        <v>0</v>
      </c>
      <c r="C18" s="454">
        <v>0</v>
      </c>
      <c r="D18" s="454">
        <v>0</v>
      </c>
      <c r="E18" s="454">
        <v>0</v>
      </c>
      <c r="F18" s="454">
        <v>0</v>
      </c>
      <c r="H18" s="69"/>
      <c r="I18" s="69"/>
    </row>
    <row r="19" spans="1:9" ht="14.25">
      <c r="A19" s="116" t="s">
        <v>687</v>
      </c>
      <c r="B19" s="454">
        <v>0</v>
      </c>
      <c r="C19" s="454">
        <v>0</v>
      </c>
      <c r="D19" s="454">
        <v>0</v>
      </c>
      <c r="E19" s="454">
        <v>0</v>
      </c>
      <c r="F19" s="454">
        <v>0</v>
      </c>
      <c r="H19" s="69"/>
      <c r="I19" s="69"/>
    </row>
    <row r="20" spans="1:9" ht="14.25">
      <c r="A20" s="116" t="s">
        <v>688</v>
      </c>
      <c r="B20" s="454">
        <v>0</v>
      </c>
      <c r="C20" s="454">
        <v>0</v>
      </c>
      <c r="D20" s="454">
        <v>0</v>
      </c>
      <c r="E20" s="454">
        <v>0</v>
      </c>
      <c r="F20" s="454">
        <v>0</v>
      </c>
      <c r="H20" s="69"/>
      <c r="I20" s="69"/>
    </row>
    <row r="21" spans="1:9" ht="14.25">
      <c r="A21" s="116" t="s">
        <v>689</v>
      </c>
      <c r="B21" s="454">
        <v>0</v>
      </c>
      <c r="C21" s="454">
        <v>0</v>
      </c>
      <c r="D21" s="454">
        <v>0</v>
      </c>
      <c r="E21" s="454">
        <v>0</v>
      </c>
      <c r="F21" s="454">
        <v>0</v>
      </c>
      <c r="H21" s="69"/>
      <c r="I21" s="69"/>
    </row>
    <row r="22" spans="1:9" ht="14.25">
      <c r="A22" s="116" t="s">
        <v>509</v>
      </c>
      <c r="B22" s="454">
        <v>0</v>
      </c>
      <c r="C22" s="454">
        <v>0</v>
      </c>
      <c r="D22" s="454">
        <v>0</v>
      </c>
      <c r="E22" s="454">
        <v>0</v>
      </c>
      <c r="F22" s="454">
        <v>0</v>
      </c>
      <c r="H22" s="69"/>
      <c r="I22" s="69"/>
    </row>
    <row r="23" spans="1:9" ht="14.25">
      <c r="A23" s="116" t="s">
        <v>690</v>
      </c>
      <c r="B23" s="454">
        <v>0</v>
      </c>
      <c r="C23" s="454">
        <v>0</v>
      </c>
      <c r="D23" s="454">
        <v>0</v>
      </c>
      <c r="E23" s="454">
        <v>0</v>
      </c>
      <c r="F23" s="454">
        <v>0</v>
      </c>
      <c r="H23" s="69"/>
      <c r="I23" s="69"/>
    </row>
    <row r="24" spans="1:9" ht="14.25">
      <c r="A24" s="116" t="s">
        <v>691</v>
      </c>
      <c r="B24" s="454">
        <v>0</v>
      </c>
      <c r="C24" s="454">
        <v>0</v>
      </c>
      <c r="D24" s="454">
        <v>0</v>
      </c>
      <c r="E24" s="454">
        <v>0</v>
      </c>
      <c r="F24" s="454">
        <v>0</v>
      </c>
      <c r="H24" s="69"/>
      <c r="I24" s="69"/>
    </row>
    <row r="25" spans="1:9" ht="14.25">
      <c r="A25" s="116" t="s">
        <v>692</v>
      </c>
      <c r="B25" s="454">
        <v>0</v>
      </c>
      <c r="C25" s="454">
        <v>0</v>
      </c>
      <c r="D25" s="454">
        <v>0</v>
      </c>
      <c r="E25" s="454">
        <v>0</v>
      </c>
      <c r="F25" s="454">
        <v>0</v>
      </c>
      <c r="H25" s="69"/>
      <c r="I25" s="69"/>
    </row>
    <row r="26" spans="1:9" ht="14.25">
      <c r="A26" s="116" t="s">
        <v>693</v>
      </c>
      <c r="B26" s="454">
        <v>0</v>
      </c>
      <c r="C26" s="454">
        <v>0</v>
      </c>
      <c r="D26" s="454">
        <v>0</v>
      </c>
      <c r="E26" s="454">
        <v>0</v>
      </c>
      <c r="F26" s="454">
        <v>0</v>
      </c>
      <c r="H26" s="69"/>
      <c r="I26" s="69"/>
    </row>
    <row r="27" spans="1:9" ht="14.25">
      <c r="A27" s="116" t="s">
        <v>694</v>
      </c>
      <c r="B27" s="454">
        <v>0</v>
      </c>
      <c r="C27" s="454">
        <v>0</v>
      </c>
      <c r="D27" s="454">
        <v>0</v>
      </c>
      <c r="E27" s="454">
        <v>0</v>
      </c>
      <c r="F27" s="454">
        <v>0</v>
      </c>
      <c r="H27" s="69"/>
      <c r="I27" s="69"/>
    </row>
    <row r="28" spans="1:9" ht="14.25">
      <c r="A28" s="116" t="s">
        <v>517</v>
      </c>
      <c r="B28" s="454">
        <v>0</v>
      </c>
      <c r="C28" s="454">
        <v>0</v>
      </c>
      <c r="D28" s="454">
        <v>0</v>
      </c>
      <c r="E28" s="454">
        <v>0</v>
      </c>
      <c r="F28" s="454">
        <v>0</v>
      </c>
      <c r="H28" s="69"/>
      <c r="I28" s="69"/>
    </row>
    <row r="29" spans="1:9" ht="14.25">
      <c r="A29" s="116" t="s">
        <v>695</v>
      </c>
      <c r="B29" s="454">
        <v>0</v>
      </c>
      <c r="C29" s="454">
        <v>0</v>
      </c>
      <c r="D29" s="454">
        <v>0</v>
      </c>
      <c r="E29" s="454">
        <v>0</v>
      </c>
      <c r="F29" s="454">
        <v>0</v>
      </c>
      <c r="H29" s="69"/>
      <c r="I29" s="69"/>
    </row>
    <row r="30" spans="1:9" ht="14.25">
      <c r="A30" s="116" t="s">
        <v>510</v>
      </c>
      <c r="B30" s="454">
        <v>0</v>
      </c>
      <c r="C30" s="454">
        <v>0</v>
      </c>
      <c r="D30" s="454">
        <v>0</v>
      </c>
      <c r="E30" s="454">
        <v>0</v>
      </c>
      <c r="F30" s="454">
        <v>0</v>
      </c>
      <c r="H30" s="69"/>
      <c r="I30" s="69"/>
    </row>
    <row r="31" spans="1:9" ht="14.25">
      <c r="A31" s="116" t="s">
        <v>696</v>
      </c>
      <c r="B31" s="454">
        <v>0</v>
      </c>
      <c r="C31" s="454">
        <v>0</v>
      </c>
      <c r="D31" s="454">
        <v>0</v>
      </c>
      <c r="E31" s="454">
        <v>0</v>
      </c>
      <c r="F31" s="454">
        <v>0</v>
      </c>
      <c r="H31" s="69"/>
      <c r="I31" s="69"/>
    </row>
    <row r="32" spans="1:9" ht="14.25">
      <c r="A32" s="116" t="s">
        <v>521</v>
      </c>
      <c r="B32" s="454">
        <v>0</v>
      </c>
      <c r="C32" s="454">
        <v>0</v>
      </c>
      <c r="D32" s="454">
        <v>0</v>
      </c>
      <c r="E32" s="454">
        <v>0</v>
      </c>
      <c r="F32" s="454">
        <v>0</v>
      </c>
      <c r="H32" s="69"/>
      <c r="I32" s="69"/>
    </row>
    <row r="33" spans="1:9" ht="14.25">
      <c r="A33" s="115" t="s">
        <v>697</v>
      </c>
      <c r="B33" s="454">
        <v>0</v>
      </c>
      <c r="C33" s="454">
        <v>0</v>
      </c>
      <c r="D33" s="454">
        <v>0</v>
      </c>
      <c r="E33" s="454">
        <v>0</v>
      </c>
      <c r="F33" s="454">
        <v>0</v>
      </c>
      <c r="H33" s="69"/>
      <c r="I33" s="69"/>
    </row>
    <row r="34" spans="1:9" ht="14.25">
      <c r="A34" s="116" t="s">
        <v>698</v>
      </c>
      <c r="B34" s="454">
        <v>52</v>
      </c>
      <c r="C34" s="454">
        <v>22</v>
      </c>
      <c r="D34" s="454">
        <v>2</v>
      </c>
      <c r="E34" s="454">
        <v>0</v>
      </c>
      <c r="F34" s="454">
        <v>28</v>
      </c>
      <c r="H34" s="69"/>
      <c r="I34" s="69"/>
    </row>
    <row r="35" spans="1:9" ht="14.25">
      <c r="A35" s="116" t="s">
        <v>523</v>
      </c>
      <c r="B35" s="454">
        <v>0</v>
      </c>
      <c r="C35" s="454">
        <v>0</v>
      </c>
      <c r="D35" s="454">
        <v>0</v>
      </c>
      <c r="E35" s="454">
        <v>0</v>
      </c>
      <c r="F35" s="454">
        <v>0</v>
      </c>
      <c r="H35" s="69"/>
      <c r="I35" s="69"/>
    </row>
    <row r="36" spans="1:9" ht="14.25">
      <c r="A36" s="115" t="s">
        <v>493</v>
      </c>
      <c r="B36" s="454">
        <v>0</v>
      </c>
      <c r="C36" s="454">
        <v>0</v>
      </c>
      <c r="D36" s="454">
        <v>0</v>
      </c>
      <c r="E36" s="454">
        <v>0</v>
      </c>
      <c r="F36" s="454">
        <v>0</v>
      </c>
      <c r="H36" s="69"/>
      <c r="I36" s="69"/>
    </row>
    <row r="37" spans="1:9" ht="14.25">
      <c r="A37" s="127" t="s">
        <v>699</v>
      </c>
      <c r="B37" s="454">
        <v>0</v>
      </c>
      <c r="C37" s="454">
        <v>0</v>
      </c>
      <c r="D37" s="454">
        <v>0</v>
      </c>
      <c r="E37" s="454">
        <v>0</v>
      </c>
      <c r="F37" s="454">
        <v>0</v>
      </c>
      <c r="H37" s="69"/>
      <c r="I37" s="69"/>
    </row>
    <row r="38" spans="1:9" ht="14.25">
      <c r="A38" s="108" t="s">
        <v>700</v>
      </c>
      <c r="B38" s="454">
        <v>0</v>
      </c>
      <c r="C38" s="454">
        <v>0</v>
      </c>
      <c r="D38" s="454">
        <v>0</v>
      </c>
      <c r="E38" s="454">
        <v>0</v>
      </c>
      <c r="F38" s="454">
        <v>0</v>
      </c>
      <c r="H38" s="69"/>
      <c r="I38" s="69"/>
    </row>
    <row r="39" spans="1:9" ht="14.25">
      <c r="A39" s="116" t="s">
        <v>491</v>
      </c>
      <c r="B39" s="454">
        <v>0</v>
      </c>
      <c r="C39" s="454">
        <v>0</v>
      </c>
      <c r="D39" s="454">
        <v>0</v>
      </c>
      <c r="E39" s="454">
        <v>0</v>
      </c>
      <c r="F39" s="454">
        <v>0</v>
      </c>
      <c r="H39" s="69"/>
      <c r="I39" s="69"/>
    </row>
    <row r="40" spans="1:9" ht="14.25">
      <c r="A40" s="116" t="s">
        <v>496</v>
      </c>
      <c r="B40" s="454">
        <v>0</v>
      </c>
      <c r="C40" s="454">
        <v>0</v>
      </c>
      <c r="D40" s="454">
        <v>0</v>
      </c>
      <c r="E40" s="454">
        <v>0</v>
      </c>
      <c r="F40" s="454">
        <v>0</v>
      </c>
      <c r="H40" s="69"/>
      <c r="I40" s="69"/>
    </row>
    <row r="41" spans="1:9" s="139" customFormat="1" ht="14.25">
      <c r="A41" s="116" t="s">
        <v>499</v>
      </c>
      <c r="B41" s="454">
        <v>0</v>
      </c>
      <c r="C41" s="454">
        <v>0</v>
      </c>
      <c r="D41" s="454">
        <v>0</v>
      </c>
      <c r="E41" s="454">
        <v>0</v>
      </c>
      <c r="F41" s="454">
        <v>0</v>
      </c>
      <c r="H41" s="69"/>
      <c r="I41" s="69"/>
    </row>
    <row r="42" spans="1:9" s="59" customFormat="1" ht="12.75">
      <c r="A42" s="199" t="s">
        <v>525</v>
      </c>
      <c r="B42" s="442">
        <f>SUM(B6:B41)</f>
        <v>52</v>
      </c>
      <c r="C42" s="442">
        <f t="shared" ref="C42:F42" si="0">SUM(C6:C41)</f>
        <v>22</v>
      </c>
      <c r="D42" s="442">
        <f t="shared" si="0"/>
        <v>2</v>
      </c>
      <c r="E42" s="442">
        <f t="shared" si="0"/>
        <v>0</v>
      </c>
      <c r="F42" s="442">
        <f t="shared" si="0"/>
        <v>28</v>
      </c>
    </row>
    <row r="44" spans="1:9">
      <c r="D44" s="69"/>
      <c r="E44" s="69"/>
      <c r="F44" s="69"/>
    </row>
  </sheetData>
  <mergeCells count="4">
    <mergeCell ref="A1:F1"/>
    <mergeCell ref="A2:F2"/>
    <mergeCell ref="A3:F3"/>
    <mergeCell ref="A4:F4"/>
  </mergeCells>
  <printOptions horizontalCentered="1" verticalCentered="1" headings="1"/>
  <pageMargins left="0.2" right="0.25" top="0.25" bottom="0.75" header="0.3" footer="0.3"/>
  <pageSetup scale="80" orientation="portrait" r:id="rId1"/>
  <headerFooter>
    <oddHeader xml:space="preserve">&amp;C&amp;"Arial,Bold"&amp;12 </oddHeader>
  </headerFooter>
  <customProperties>
    <customPr name="_pios_id" r:id="rId2"/>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8" zoomScaleNormal="100" workbookViewId="0">
      <selection activeCell="B24" sqref="B24"/>
    </sheetView>
  </sheetViews>
  <sheetFormatPr defaultColWidth="9.140625" defaultRowHeight="15"/>
  <cols>
    <col min="1" max="1" width="15.5703125" style="9" customWidth="1"/>
    <col min="2" max="3" width="15.5703125" style="69" customWidth="1"/>
    <col min="4" max="4" width="15.5703125" style="3" customWidth="1"/>
    <col min="5" max="5" width="18" style="3" customWidth="1"/>
    <col min="6" max="6" width="15.5703125" style="3" customWidth="1"/>
    <col min="7" max="7" width="15.5703125" style="69" customWidth="1"/>
    <col min="8" max="16384" width="9.140625" style="3"/>
  </cols>
  <sheetData>
    <row r="1" spans="1:7" ht="20.25" customHeight="1">
      <c r="A1" s="949" t="s">
        <v>734</v>
      </c>
      <c r="B1" s="949"/>
      <c r="C1" s="949"/>
      <c r="D1" s="949"/>
      <c r="E1" s="949"/>
      <c r="F1" s="949"/>
      <c r="G1" s="949"/>
    </row>
    <row r="2" spans="1:7" s="9" customFormat="1" ht="20.25" customHeight="1">
      <c r="A2" s="951" t="s">
        <v>375</v>
      </c>
      <c r="B2" s="951"/>
      <c r="C2" s="951"/>
      <c r="D2" s="951"/>
      <c r="E2" s="951"/>
      <c r="F2" s="951"/>
      <c r="G2" s="951"/>
    </row>
    <row r="3" spans="1:7" s="9" customFormat="1" ht="20.25" customHeight="1">
      <c r="A3" s="951" t="s">
        <v>374</v>
      </c>
      <c r="B3" s="951"/>
      <c r="C3" s="951"/>
      <c r="D3" s="951"/>
      <c r="E3" s="951"/>
      <c r="F3" s="951"/>
      <c r="G3" s="951"/>
    </row>
    <row r="4" spans="1:7" s="9" customFormat="1" ht="20.25" customHeight="1">
      <c r="A4" s="933" t="s">
        <v>480</v>
      </c>
      <c r="B4" s="933"/>
      <c r="C4" s="933"/>
      <c r="D4" s="933"/>
      <c r="E4" s="933"/>
      <c r="F4" s="933"/>
      <c r="G4" s="933"/>
    </row>
    <row r="5" spans="1:7">
      <c r="A5" s="947" t="s">
        <v>209</v>
      </c>
      <c r="B5" s="947"/>
      <c r="C5" s="947"/>
      <c r="D5" s="947"/>
      <c r="E5" s="963"/>
      <c r="F5" s="963"/>
      <c r="G5" s="963"/>
    </row>
    <row r="6" spans="1:7">
      <c r="A6" s="961">
        <v>2015</v>
      </c>
      <c r="B6" s="964" t="s">
        <v>130</v>
      </c>
      <c r="C6" s="964"/>
      <c r="D6" s="964"/>
      <c r="E6" s="964" t="s">
        <v>0</v>
      </c>
      <c r="F6" s="964"/>
      <c r="G6" s="964"/>
    </row>
    <row r="7" spans="1:7" ht="38.25">
      <c r="A7" s="893"/>
      <c r="B7" s="214" t="s">
        <v>207</v>
      </c>
      <c r="C7" s="214" t="s">
        <v>206</v>
      </c>
      <c r="D7" s="214" t="s">
        <v>208</v>
      </c>
      <c r="E7" s="214" t="s">
        <v>207</v>
      </c>
      <c r="F7" s="214" t="s">
        <v>206</v>
      </c>
      <c r="G7" s="214" t="s">
        <v>205</v>
      </c>
    </row>
    <row r="8" spans="1:7" ht="14.25">
      <c r="A8" s="215" t="s">
        <v>145</v>
      </c>
      <c r="B8" s="220">
        <v>17</v>
      </c>
      <c r="C8" s="220">
        <v>1270</v>
      </c>
      <c r="D8" s="220">
        <v>1287</v>
      </c>
      <c r="E8" s="216" t="s">
        <v>481</v>
      </c>
      <c r="F8" s="79" t="s">
        <v>481</v>
      </c>
      <c r="G8" s="216" t="s">
        <v>481</v>
      </c>
    </row>
    <row r="9" spans="1:7" ht="14.25">
      <c r="A9" s="215" t="s">
        <v>144</v>
      </c>
      <c r="B9" s="220">
        <v>17</v>
      </c>
      <c r="C9" s="220">
        <v>1187</v>
      </c>
      <c r="D9" s="220">
        <v>1204</v>
      </c>
      <c r="E9" s="216" t="s">
        <v>481</v>
      </c>
      <c r="F9" s="79" t="s">
        <v>481</v>
      </c>
      <c r="G9" s="216" t="s">
        <v>481</v>
      </c>
    </row>
    <row r="10" spans="1:7" ht="14.25">
      <c r="A10" s="215" t="s">
        <v>143</v>
      </c>
      <c r="B10" s="220">
        <v>17</v>
      </c>
      <c r="C10" s="220">
        <v>1137</v>
      </c>
      <c r="D10" s="220">
        <v>1154</v>
      </c>
      <c r="E10" s="216" t="s">
        <v>481</v>
      </c>
      <c r="F10" s="79" t="s">
        <v>481</v>
      </c>
      <c r="G10" s="216" t="s">
        <v>481</v>
      </c>
    </row>
    <row r="11" spans="1:7" ht="14.25">
      <c r="A11" s="215" t="s">
        <v>142</v>
      </c>
      <c r="B11" s="220">
        <v>17</v>
      </c>
      <c r="C11" s="220">
        <v>1143</v>
      </c>
      <c r="D11" s="220">
        <v>1160</v>
      </c>
      <c r="E11" s="216" t="s">
        <v>481</v>
      </c>
      <c r="F11" s="79" t="s">
        <v>481</v>
      </c>
      <c r="G11" s="216" t="s">
        <v>481</v>
      </c>
    </row>
    <row r="12" spans="1:7" ht="14.25">
      <c r="A12" s="215" t="s">
        <v>141</v>
      </c>
      <c r="B12" s="220">
        <v>17</v>
      </c>
      <c r="C12" s="220">
        <v>1137</v>
      </c>
      <c r="D12" s="220">
        <v>1154</v>
      </c>
      <c r="E12" s="216" t="s">
        <v>481</v>
      </c>
      <c r="F12" s="79" t="s">
        <v>481</v>
      </c>
      <c r="G12" s="216" t="s">
        <v>481</v>
      </c>
    </row>
    <row r="13" spans="1:7" ht="14.25">
      <c r="A13" s="215" t="s">
        <v>140</v>
      </c>
      <c r="B13" s="220">
        <v>17</v>
      </c>
      <c r="C13" s="220">
        <v>1147</v>
      </c>
      <c r="D13" s="220">
        <v>1164</v>
      </c>
      <c r="E13" s="216" t="s">
        <v>481</v>
      </c>
      <c r="F13" s="79" t="s">
        <v>481</v>
      </c>
      <c r="G13" s="216" t="s">
        <v>481</v>
      </c>
    </row>
    <row r="14" spans="1:7" ht="14.25">
      <c r="A14" s="215" t="s">
        <v>139</v>
      </c>
      <c r="B14" s="220">
        <v>17</v>
      </c>
      <c r="C14" s="220">
        <v>1133</v>
      </c>
      <c r="D14" s="220">
        <v>1150</v>
      </c>
      <c r="E14" s="216" t="s">
        <v>481</v>
      </c>
      <c r="F14" s="79" t="s">
        <v>481</v>
      </c>
      <c r="G14" s="216" t="s">
        <v>481</v>
      </c>
    </row>
    <row r="15" spans="1:7" ht="14.25">
      <c r="A15" s="215" t="s">
        <v>138</v>
      </c>
      <c r="B15" s="220">
        <v>17</v>
      </c>
      <c r="C15" s="220">
        <v>1126</v>
      </c>
      <c r="D15" s="220">
        <v>1143</v>
      </c>
      <c r="E15" s="216" t="s">
        <v>481</v>
      </c>
      <c r="F15" s="79" t="s">
        <v>481</v>
      </c>
      <c r="G15" s="216" t="s">
        <v>481</v>
      </c>
    </row>
    <row r="16" spans="1:7" ht="14.25">
      <c r="A16" s="215" t="s">
        <v>137</v>
      </c>
      <c r="B16" s="220">
        <v>17</v>
      </c>
      <c r="C16" s="220">
        <v>1124</v>
      </c>
      <c r="D16" s="220">
        <v>1141</v>
      </c>
      <c r="E16" s="216" t="s">
        <v>481</v>
      </c>
      <c r="F16" s="79" t="s">
        <v>481</v>
      </c>
      <c r="G16" s="216" t="s">
        <v>481</v>
      </c>
    </row>
    <row r="17" spans="1:7" ht="14.25">
      <c r="A17" s="215" t="s">
        <v>136</v>
      </c>
      <c r="B17" s="220">
        <v>17</v>
      </c>
      <c r="C17" s="220">
        <v>1107</v>
      </c>
      <c r="D17" s="220">
        <v>1124</v>
      </c>
      <c r="E17" s="216" t="s">
        <v>481</v>
      </c>
      <c r="F17" s="79" t="s">
        <v>481</v>
      </c>
      <c r="G17" s="216" t="s">
        <v>481</v>
      </c>
    </row>
    <row r="18" spans="1:7" ht="14.25">
      <c r="A18" s="215" t="s">
        <v>135</v>
      </c>
      <c r="B18" s="220">
        <v>17</v>
      </c>
      <c r="C18" s="220">
        <v>1124</v>
      </c>
      <c r="D18" s="220">
        <v>1141</v>
      </c>
      <c r="E18" s="216" t="s">
        <v>481</v>
      </c>
      <c r="F18" s="79" t="s">
        <v>481</v>
      </c>
      <c r="G18" s="216" t="s">
        <v>481</v>
      </c>
    </row>
    <row r="19" spans="1:7" ht="14.25">
      <c r="A19" s="215" t="s">
        <v>134</v>
      </c>
      <c r="B19" s="220">
        <v>17</v>
      </c>
      <c r="C19" s="220">
        <v>1108</v>
      </c>
      <c r="D19" s="220">
        <v>1125</v>
      </c>
      <c r="E19" s="216" t="s">
        <v>481</v>
      </c>
      <c r="F19" s="79" t="s">
        <v>481</v>
      </c>
      <c r="G19" s="216" t="s">
        <v>481</v>
      </c>
    </row>
    <row r="22" spans="1:7">
      <c r="A22" s="947" t="s">
        <v>604</v>
      </c>
      <c r="B22" s="947"/>
      <c r="C22" s="947"/>
    </row>
    <row r="23" spans="1:7" ht="14.25">
      <c r="A23" s="893" t="s">
        <v>74</v>
      </c>
      <c r="B23" s="217" t="s">
        <v>130</v>
      </c>
      <c r="C23" s="217" t="s">
        <v>0</v>
      </c>
    </row>
    <row r="24" spans="1:7" ht="14.25">
      <c r="A24" s="894"/>
      <c r="B24" s="217" t="s">
        <v>204</v>
      </c>
      <c r="C24" s="217" t="s">
        <v>203</v>
      </c>
    </row>
    <row r="25" spans="1:7" ht="25.5">
      <c r="A25" s="218" t="s">
        <v>202</v>
      </c>
      <c r="B25" s="219">
        <v>23.73</v>
      </c>
      <c r="C25" s="219" t="s">
        <v>481</v>
      </c>
    </row>
    <row r="26" spans="1:7" ht="25.5">
      <c r="A26" s="218" t="s">
        <v>201</v>
      </c>
      <c r="B26" s="219">
        <v>193.69</v>
      </c>
      <c r="C26" s="220" t="s">
        <v>481</v>
      </c>
    </row>
    <row r="27" spans="1:7" ht="14.25">
      <c r="A27" s="65"/>
      <c r="B27" s="65"/>
      <c r="C27" s="65"/>
    </row>
    <row r="29" spans="1:7">
      <c r="A29" s="962" t="s">
        <v>200</v>
      </c>
      <c r="B29" s="947"/>
      <c r="C29" s="947"/>
      <c r="D29" s="947"/>
      <c r="E29" s="947"/>
      <c r="F29" s="947"/>
    </row>
    <row r="30" spans="1:7" ht="25.5">
      <c r="A30" s="221"/>
      <c r="B30" s="114" t="s">
        <v>157</v>
      </c>
      <c r="C30" s="114" t="s">
        <v>156</v>
      </c>
      <c r="D30" s="114" t="s">
        <v>155</v>
      </c>
      <c r="E30" s="114" t="s">
        <v>199</v>
      </c>
      <c r="F30" s="114" t="s">
        <v>153</v>
      </c>
    </row>
    <row r="31" spans="1:7" ht="14.25">
      <c r="A31" s="222" t="s">
        <v>56</v>
      </c>
      <c r="B31" s="220">
        <v>1107</v>
      </c>
      <c r="C31" s="220">
        <v>1090</v>
      </c>
      <c r="D31" s="219">
        <v>7</v>
      </c>
      <c r="E31" s="219">
        <v>10</v>
      </c>
      <c r="F31" s="219">
        <v>0</v>
      </c>
    </row>
    <row r="32" spans="1:7" ht="14.25">
      <c r="A32" s="222" t="s">
        <v>198</v>
      </c>
      <c r="B32" s="305"/>
      <c r="C32" s="455">
        <f>C31/B31</f>
        <v>0.98464317976513094</v>
      </c>
      <c r="D32" s="455">
        <f>D31/B31</f>
        <v>6.3233965672990066E-3</v>
      </c>
      <c r="E32" s="455">
        <f>E31/B31</f>
        <v>9.0334236675700084E-3</v>
      </c>
      <c r="F32" s="443">
        <f>F31/B31</f>
        <v>0</v>
      </c>
    </row>
    <row r="33" spans="1:7" s="139" customFormat="1" ht="14.25">
      <c r="A33" s="171"/>
      <c r="B33" s="172"/>
      <c r="C33" s="173"/>
      <c r="D33" s="173"/>
      <c r="E33" s="173"/>
      <c r="F33" s="172"/>
      <c r="G33" s="69"/>
    </row>
    <row r="34" spans="1:7" s="94" customFormat="1" ht="13.5">
      <c r="A34" s="65" t="s">
        <v>605</v>
      </c>
      <c r="B34" s="144"/>
      <c r="C34" s="144"/>
      <c r="G34" s="144"/>
    </row>
  </sheetData>
  <mergeCells count="11">
    <mergeCell ref="A22:C22"/>
    <mergeCell ref="A23:A24"/>
    <mergeCell ref="A29:F29"/>
    <mergeCell ref="A1:G1"/>
    <mergeCell ref="A2:G2"/>
    <mergeCell ref="A3:G3"/>
    <mergeCell ref="A4:G4"/>
    <mergeCell ref="A5:G5"/>
    <mergeCell ref="A6:A7"/>
    <mergeCell ref="B6:D6"/>
    <mergeCell ref="E6:G6"/>
  </mergeCells>
  <printOptions horizontalCentered="1" verticalCentered="1" headings="1"/>
  <pageMargins left="0.2" right="0.25" top="0.25" bottom="0.75" header="0.3" footer="0.3"/>
  <pageSetup scale="84" orientation="portrait" r:id="rId1"/>
  <headerFooter>
    <oddHeader xml:space="preserve">&amp;C&amp;"Arial,Bold"&amp;11 </oddHeader>
  </headerFooter>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
  <sheetViews>
    <sheetView showWhiteSpace="0" topLeftCell="A49" zoomScaleNormal="100" zoomScaleSheetLayoutView="100" zoomScalePageLayoutView="70" workbookViewId="0">
      <selection activeCell="C80" sqref="C80"/>
    </sheetView>
  </sheetViews>
  <sheetFormatPr defaultColWidth="9.140625" defaultRowHeight="14.25"/>
  <cols>
    <col min="1" max="1" width="43.5703125" style="479" customWidth="1"/>
    <col min="2" max="2" width="7" style="479" bestFit="1" customWidth="1"/>
    <col min="3" max="3" width="12" style="479" customWidth="1"/>
    <col min="4" max="5" width="8.5703125" style="492" bestFit="1" customWidth="1"/>
    <col min="6" max="7" width="15.42578125" style="479" customWidth="1"/>
    <col min="8" max="8" width="15.42578125" style="123" customWidth="1"/>
    <col min="9" max="12" width="9.140625" style="466"/>
    <col min="13" max="13" width="14.5703125" style="466" bestFit="1" customWidth="1"/>
    <col min="14" max="14" width="15.7109375" style="466" bestFit="1" customWidth="1"/>
    <col min="15" max="16384" width="9.140625" style="466"/>
  </cols>
  <sheetData>
    <row r="1" spans="1:14" s="684" customFormat="1" ht="57.75" customHeight="1">
      <c r="A1" s="805" t="s">
        <v>824</v>
      </c>
      <c r="B1" s="806"/>
      <c r="C1" s="806"/>
      <c r="D1" s="806"/>
      <c r="E1" s="806"/>
      <c r="F1" s="806"/>
      <c r="G1" s="806"/>
      <c r="H1" s="807"/>
      <c r="I1" s="683"/>
      <c r="J1" s="683"/>
      <c r="K1" s="683"/>
      <c r="L1" s="683"/>
      <c r="M1" s="683"/>
    </row>
    <row r="2" spans="1:14" s="478" customFormat="1" ht="12.75">
      <c r="A2" s="808" t="s">
        <v>9</v>
      </c>
      <c r="B2" s="809" t="s">
        <v>10</v>
      </c>
      <c r="C2" s="810" t="s">
        <v>67</v>
      </c>
      <c r="D2" s="810"/>
      <c r="E2" s="810"/>
      <c r="F2" s="810"/>
      <c r="G2" s="810"/>
      <c r="H2" s="671"/>
      <c r="I2" s="492"/>
      <c r="J2" s="492"/>
      <c r="K2" s="492"/>
      <c r="L2" s="492"/>
      <c r="M2" s="492"/>
    </row>
    <row r="3" spans="1:14" s="478" customFormat="1" ht="27">
      <c r="A3" s="808"/>
      <c r="B3" s="809"/>
      <c r="C3" s="671" t="s">
        <v>52</v>
      </c>
      <c r="D3" s="685" t="s">
        <v>820</v>
      </c>
      <c r="E3" s="685" t="s">
        <v>821</v>
      </c>
      <c r="F3" s="685" t="s">
        <v>822</v>
      </c>
      <c r="G3" s="681" t="s">
        <v>823</v>
      </c>
      <c r="H3" s="682" t="s">
        <v>112</v>
      </c>
      <c r="I3" s="492"/>
      <c r="J3" s="492"/>
      <c r="K3" s="492"/>
      <c r="L3" s="492"/>
      <c r="M3" s="492"/>
    </row>
    <row r="4" spans="1:14" ht="15">
      <c r="A4" s="130" t="s">
        <v>292</v>
      </c>
      <c r="B4" s="131"/>
      <c r="C4" s="468"/>
      <c r="D4" s="672"/>
      <c r="E4" s="672"/>
      <c r="F4" s="680"/>
      <c r="G4" s="680"/>
      <c r="H4" s="680"/>
      <c r="I4" s="467"/>
      <c r="J4" s="467"/>
      <c r="K4" s="467"/>
      <c r="L4" s="467"/>
      <c r="M4" s="467"/>
    </row>
    <row r="5" spans="1:14">
      <c r="A5" s="132" t="s">
        <v>108</v>
      </c>
      <c r="B5" s="128" t="s">
        <v>11</v>
      </c>
      <c r="C5" s="778">
        <v>10711</v>
      </c>
      <c r="D5" s="778"/>
      <c r="E5" s="778"/>
      <c r="F5" s="778">
        <v>330755.68</v>
      </c>
      <c r="G5" s="778">
        <v>8301732.3200000003</v>
      </c>
      <c r="H5" s="779">
        <f>G5/$G$48</f>
        <v>0.12609974812330701</v>
      </c>
      <c r="I5" s="469"/>
      <c r="J5" s="467"/>
      <c r="K5" s="467"/>
      <c r="L5" s="467"/>
      <c r="M5" s="715"/>
      <c r="N5" s="716"/>
    </row>
    <row r="6" spans="1:14">
      <c r="A6" s="132" t="s">
        <v>13</v>
      </c>
      <c r="B6" s="128" t="s">
        <v>11</v>
      </c>
      <c r="C6" s="780"/>
      <c r="D6" s="780"/>
      <c r="E6" s="780"/>
      <c r="F6" s="778"/>
      <c r="G6" s="781"/>
      <c r="H6" s="782"/>
      <c r="I6" s="469"/>
      <c r="J6" s="467"/>
      <c r="K6" s="467"/>
      <c r="L6" s="467"/>
      <c r="M6" s="715"/>
      <c r="N6" s="716"/>
    </row>
    <row r="7" spans="1:14">
      <c r="A7" s="132" t="s">
        <v>348</v>
      </c>
      <c r="B7" s="128" t="s">
        <v>11</v>
      </c>
      <c r="C7" s="780"/>
      <c r="D7" s="780"/>
      <c r="E7" s="780"/>
      <c r="F7" s="783"/>
      <c r="G7" s="781"/>
      <c r="H7" s="784"/>
      <c r="I7" s="469"/>
      <c r="J7" s="467"/>
      <c r="K7" s="467"/>
      <c r="L7" s="467"/>
      <c r="M7" s="715"/>
      <c r="N7" s="716"/>
    </row>
    <row r="8" spans="1:14">
      <c r="A8" s="130" t="s">
        <v>347</v>
      </c>
      <c r="B8" s="131"/>
      <c r="C8" s="785"/>
      <c r="D8" s="785"/>
      <c r="E8" s="785"/>
      <c r="F8" s="785"/>
      <c r="G8" s="785"/>
      <c r="H8" s="785"/>
      <c r="I8" s="469"/>
      <c r="J8" s="467"/>
      <c r="K8" s="467"/>
      <c r="L8" s="467"/>
      <c r="M8" s="715"/>
      <c r="N8" s="716"/>
    </row>
    <row r="9" spans="1:14">
      <c r="A9" s="133" t="s">
        <v>346</v>
      </c>
      <c r="B9" s="128" t="s">
        <v>12</v>
      </c>
      <c r="C9" s="778">
        <v>3501</v>
      </c>
      <c r="D9" s="778"/>
      <c r="E9" s="778"/>
      <c r="F9" s="778">
        <v>8431.86</v>
      </c>
      <c r="G9" s="778">
        <v>196040.51</v>
      </c>
      <c r="H9" s="779">
        <f t="shared" ref="H9:H14" si="0">G9/$G$48</f>
        <v>2.9777711422240426E-3</v>
      </c>
      <c r="I9" s="469"/>
      <c r="J9" s="467"/>
      <c r="K9" s="467"/>
      <c r="L9" s="467"/>
      <c r="M9" s="715"/>
      <c r="N9" s="716"/>
    </row>
    <row r="10" spans="1:14">
      <c r="A10" s="132" t="s">
        <v>345</v>
      </c>
      <c r="B10" s="128" t="s">
        <v>12</v>
      </c>
      <c r="C10" s="778">
        <v>75780</v>
      </c>
      <c r="D10" s="778"/>
      <c r="E10" s="778"/>
      <c r="F10" s="778">
        <v>112242.08</v>
      </c>
      <c r="G10" s="778">
        <v>3639949.56</v>
      </c>
      <c r="H10" s="779">
        <f t="shared" si="0"/>
        <v>5.5289270360085782E-2</v>
      </c>
      <c r="I10" s="469"/>
      <c r="J10" s="467"/>
      <c r="K10" s="467"/>
      <c r="L10" s="467"/>
      <c r="M10" s="715"/>
      <c r="N10" s="716"/>
    </row>
    <row r="11" spans="1:14">
      <c r="A11" s="132" t="s">
        <v>344</v>
      </c>
      <c r="B11" s="128" t="s">
        <v>12</v>
      </c>
      <c r="C11" s="778">
        <v>2623</v>
      </c>
      <c r="D11" s="778"/>
      <c r="E11" s="778"/>
      <c r="F11" s="778">
        <v>4687.7700000000004</v>
      </c>
      <c r="G11" s="778">
        <v>61364.959999999999</v>
      </c>
      <c r="H11" s="779">
        <f t="shared" si="0"/>
        <v>9.3210738449789115E-4</v>
      </c>
      <c r="I11" s="469"/>
      <c r="J11" s="467"/>
      <c r="K11" s="467"/>
      <c r="L11" s="467"/>
      <c r="M11" s="715"/>
      <c r="N11" s="716"/>
    </row>
    <row r="12" spans="1:14">
      <c r="A12" s="132" t="s">
        <v>343</v>
      </c>
      <c r="B12" s="128" t="s">
        <v>12</v>
      </c>
      <c r="C12" s="778">
        <v>72440</v>
      </c>
      <c r="D12" s="778"/>
      <c r="E12" s="778"/>
      <c r="F12" s="778">
        <v>246721.04</v>
      </c>
      <c r="G12" s="778">
        <v>1295373.28</v>
      </c>
      <c r="H12" s="779">
        <f t="shared" si="0"/>
        <v>1.9676163725508081E-2</v>
      </c>
      <c r="I12" s="469"/>
      <c r="J12" s="467"/>
      <c r="K12" s="467"/>
      <c r="L12" s="467"/>
      <c r="M12" s="715"/>
      <c r="N12" s="716"/>
    </row>
    <row r="13" spans="1:14">
      <c r="A13" s="132" t="s">
        <v>342</v>
      </c>
      <c r="B13" s="128" t="s">
        <v>11</v>
      </c>
      <c r="C13" s="778">
        <v>1146</v>
      </c>
      <c r="D13" s="778"/>
      <c r="E13" s="778"/>
      <c r="F13" s="778">
        <v>3991.68</v>
      </c>
      <c r="G13" s="778">
        <v>1623054.75</v>
      </c>
      <c r="H13" s="779">
        <f t="shared" si="0"/>
        <v>2.4653504506796365E-2</v>
      </c>
      <c r="I13" s="469"/>
      <c r="J13" s="467"/>
      <c r="K13" s="467"/>
      <c r="L13" s="467"/>
      <c r="M13" s="715"/>
      <c r="N13" s="716"/>
    </row>
    <row r="14" spans="1:14">
      <c r="A14" s="132" t="s">
        <v>109</v>
      </c>
      <c r="B14" s="128" t="s">
        <v>11</v>
      </c>
      <c r="C14" s="778">
        <v>102987</v>
      </c>
      <c r="D14" s="778"/>
      <c r="E14" s="778"/>
      <c r="F14" s="778">
        <v>246428.83</v>
      </c>
      <c r="G14" s="778">
        <v>4610526.91</v>
      </c>
      <c r="H14" s="779">
        <f t="shared" si="0"/>
        <v>7.0031923417488484E-2</v>
      </c>
      <c r="I14" s="469"/>
      <c r="J14" s="467"/>
      <c r="K14" s="467"/>
      <c r="L14" s="467"/>
      <c r="M14" s="715"/>
      <c r="N14" s="716"/>
    </row>
    <row r="15" spans="1:14">
      <c r="A15" s="130" t="s">
        <v>341</v>
      </c>
      <c r="B15" s="131"/>
      <c r="C15" s="785"/>
      <c r="D15" s="785"/>
      <c r="E15" s="785"/>
      <c r="F15" s="785"/>
      <c r="G15" s="785"/>
      <c r="H15" s="785"/>
      <c r="I15" s="469"/>
      <c r="J15" s="467"/>
      <c r="K15" s="467"/>
      <c r="L15" s="467"/>
      <c r="M15" s="715"/>
      <c r="N15" s="716"/>
    </row>
    <row r="16" spans="1:14">
      <c r="A16" s="132" t="s">
        <v>340</v>
      </c>
      <c r="B16" s="128" t="s">
        <v>12</v>
      </c>
      <c r="C16" s="778">
        <v>59312</v>
      </c>
      <c r="D16" s="778"/>
      <c r="E16" s="778"/>
      <c r="F16" s="778">
        <v>249504.55</v>
      </c>
      <c r="G16" s="778">
        <v>15723076.02</v>
      </c>
      <c r="H16" s="779">
        <f>G16/$G$48</f>
        <v>0.23882677125942414</v>
      </c>
      <c r="I16" s="469"/>
      <c r="J16" s="467"/>
      <c r="K16" s="467"/>
      <c r="L16" s="467"/>
      <c r="M16" s="715"/>
      <c r="N16" s="716"/>
    </row>
    <row r="17" spans="1:14">
      <c r="A17" s="132" t="s">
        <v>98</v>
      </c>
      <c r="B17" s="128" t="s">
        <v>12</v>
      </c>
      <c r="C17" s="778">
        <v>5091</v>
      </c>
      <c r="D17" s="778"/>
      <c r="E17" s="778"/>
      <c r="F17" s="778">
        <v>136840.49</v>
      </c>
      <c r="G17" s="778">
        <v>6185992.2600000035</v>
      </c>
      <c r="H17" s="779">
        <f>G17/$G$48</f>
        <v>9.3962565379213187E-2</v>
      </c>
      <c r="I17" s="469"/>
      <c r="M17" s="716"/>
      <c r="N17" s="716"/>
    </row>
    <row r="18" spans="1:14">
      <c r="A18" s="130" t="s">
        <v>339</v>
      </c>
      <c r="B18" s="131"/>
      <c r="C18" s="785"/>
      <c r="D18" s="785"/>
      <c r="E18" s="785"/>
      <c r="F18" s="785"/>
      <c r="G18" s="785"/>
      <c r="H18" s="785"/>
      <c r="I18" s="469"/>
      <c r="M18" s="716"/>
      <c r="N18" s="716"/>
    </row>
    <row r="19" spans="1:14">
      <c r="A19" s="132" t="s">
        <v>338</v>
      </c>
      <c r="B19" s="128" t="s">
        <v>11</v>
      </c>
      <c r="C19" s="778">
        <v>100</v>
      </c>
      <c r="D19" s="778"/>
      <c r="E19" s="778"/>
      <c r="F19" s="778">
        <v>4200</v>
      </c>
      <c r="G19" s="778">
        <v>32874.68</v>
      </c>
      <c r="H19" s="779">
        <f>G19/$G$48</f>
        <v>4.9935226864003708E-4</v>
      </c>
      <c r="I19" s="469"/>
      <c r="M19" s="716"/>
      <c r="N19" s="716"/>
    </row>
    <row r="20" spans="1:14">
      <c r="A20" s="132" t="s">
        <v>337</v>
      </c>
      <c r="B20" s="128" t="s">
        <v>11</v>
      </c>
      <c r="C20" s="778">
        <v>7128</v>
      </c>
      <c r="D20" s="778"/>
      <c r="E20" s="778"/>
      <c r="F20" s="778">
        <v>0</v>
      </c>
      <c r="G20" s="778">
        <v>8542864.2200000007</v>
      </c>
      <c r="H20" s="779">
        <f>G20/$G$48</f>
        <v>0.12976243811166532</v>
      </c>
      <c r="I20" s="469"/>
      <c r="M20" s="716"/>
      <c r="N20" s="716"/>
    </row>
    <row r="21" spans="1:14">
      <c r="A21" s="132" t="s">
        <v>336</v>
      </c>
      <c r="B21" s="128" t="s">
        <v>11</v>
      </c>
      <c r="C21" s="780"/>
      <c r="D21" s="780"/>
      <c r="E21" s="780"/>
      <c r="F21" s="780"/>
      <c r="G21" s="781"/>
      <c r="H21" s="782"/>
      <c r="I21" s="469"/>
      <c r="M21" s="716"/>
      <c r="N21" s="716"/>
    </row>
    <row r="22" spans="1:14">
      <c r="A22" s="132" t="s">
        <v>335</v>
      </c>
      <c r="B22" s="128" t="s">
        <v>11</v>
      </c>
      <c r="C22" s="780"/>
      <c r="D22" s="780"/>
      <c r="E22" s="780"/>
      <c r="F22" s="786"/>
      <c r="G22" s="781"/>
      <c r="H22" s="782"/>
      <c r="I22" s="469"/>
      <c r="M22" s="716"/>
      <c r="N22" s="716"/>
    </row>
    <row r="23" spans="1:14">
      <c r="A23" s="132" t="s">
        <v>334</v>
      </c>
      <c r="B23" s="128" t="s">
        <v>11</v>
      </c>
      <c r="C23" s="780"/>
      <c r="D23" s="780"/>
      <c r="E23" s="780"/>
      <c r="F23" s="786"/>
      <c r="G23" s="781"/>
      <c r="H23" s="782"/>
      <c r="I23" s="469"/>
      <c r="M23" s="716"/>
      <c r="N23" s="716"/>
    </row>
    <row r="24" spans="1:14">
      <c r="A24" s="132" t="s">
        <v>333</v>
      </c>
      <c r="B24" s="128" t="s">
        <v>11</v>
      </c>
      <c r="C24" s="780"/>
      <c r="D24" s="780"/>
      <c r="E24" s="780"/>
      <c r="F24" s="780"/>
      <c r="G24" s="781"/>
      <c r="H24" s="782"/>
      <c r="I24" s="469"/>
      <c r="M24" s="716"/>
      <c r="N24" s="716"/>
    </row>
    <row r="25" spans="1:14">
      <c r="A25" s="134" t="s">
        <v>332</v>
      </c>
      <c r="B25" s="128" t="s">
        <v>11</v>
      </c>
      <c r="C25" s="780"/>
      <c r="D25" s="780"/>
      <c r="E25" s="780"/>
      <c r="F25" s="786"/>
      <c r="G25" s="781"/>
      <c r="H25" s="782"/>
      <c r="I25" s="469"/>
      <c r="M25" s="716"/>
      <c r="N25" s="716"/>
    </row>
    <row r="26" spans="1:14">
      <c r="A26" s="134" t="s">
        <v>331</v>
      </c>
      <c r="B26" s="128" t="s">
        <v>12</v>
      </c>
      <c r="C26" s="778">
        <v>2289</v>
      </c>
      <c r="D26" s="780"/>
      <c r="E26" s="780"/>
      <c r="F26" s="778">
        <v>35064.559999999998</v>
      </c>
      <c r="G26" s="778">
        <v>1564144.2000000023</v>
      </c>
      <c r="H26" s="779">
        <f>G26/$G$48</f>
        <v>2.3758678555963347E-2</v>
      </c>
      <c r="I26" s="469"/>
      <c r="M26" s="716"/>
      <c r="N26" s="716"/>
    </row>
    <row r="27" spans="1:14" ht="15">
      <c r="A27" s="130" t="s">
        <v>294</v>
      </c>
      <c r="B27" s="130"/>
      <c r="C27" s="787"/>
      <c r="D27" s="787"/>
      <c r="E27" s="787"/>
      <c r="F27" s="787"/>
      <c r="G27" s="787"/>
      <c r="H27" s="787"/>
      <c r="I27" s="469"/>
      <c r="M27" s="716"/>
      <c r="N27" s="716"/>
    </row>
    <row r="28" spans="1:14">
      <c r="A28" s="132" t="s">
        <v>103</v>
      </c>
      <c r="B28" s="128" t="s">
        <v>12</v>
      </c>
      <c r="C28" s="778">
        <v>23546</v>
      </c>
      <c r="D28" s="780"/>
      <c r="E28" s="780"/>
      <c r="F28" s="778">
        <v>186222.91</v>
      </c>
      <c r="G28" s="778">
        <v>1343215.52</v>
      </c>
      <c r="H28" s="779">
        <f>G28/$G$48</f>
        <v>2.0402866801578209E-2</v>
      </c>
      <c r="I28" s="469"/>
      <c r="M28" s="716"/>
      <c r="N28" s="716"/>
    </row>
    <row r="29" spans="1:14">
      <c r="A29" s="132" t="s">
        <v>330</v>
      </c>
      <c r="B29" s="128" t="s">
        <v>12</v>
      </c>
      <c r="C29" s="780"/>
      <c r="D29" s="780"/>
      <c r="E29" s="780"/>
      <c r="F29" s="786"/>
      <c r="G29" s="781"/>
      <c r="H29" s="782"/>
      <c r="I29" s="469"/>
      <c r="M29" s="716"/>
      <c r="N29" s="716"/>
    </row>
    <row r="30" spans="1:14">
      <c r="A30" s="132" t="s">
        <v>97</v>
      </c>
      <c r="B30" s="128" t="s">
        <v>12</v>
      </c>
      <c r="C30" s="788"/>
      <c r="D30" s="780"/>
      <c r="E30" s="780"/>
      <c r="F30" s="780"/>
      <c r="G30" s="781"/>
      <c r="H30" s="782"/>
      <c r="I30" s="469"/>
      <c r="M30" s="716"/>
      <c r="N30" s="716"/>
    </row>
    <row r="31" spans="1:14">
      <c r="A31" s="130" t="s">
        <v>96</v>
      </c>
      <c r="B31" s="131"/>
      <c r="C31" s="789"/>
      <c r="D31" s="785"/>
      <c r="E31" s="785"/>
      <c r="F31" s="785"/>
      <c r="G31" s="785"/>
      <c r="H31" s="785"/>
      <c r="I31" s="469"/>
      <c r="M31" s="716"/>
      <c r="N31" s="716"/>
    </row>
    <row r="32" spans="1:14">
      <c r="A32" s="132" t="s">
        <v>329</v>
      </c>
      <c r="B32" s="128" t="s">
        <v>11</v>
      </c>
      <c r="C32" s="780"/>
      <c r="D32" s="780"/>
      <c r="E32" s="780"/>
      <c r="F32" s="786"/>
      <c r="G32" s="781"/>
      <c r="H32" s="782"/>
      <c r="I32" s="469"/>
      <c r="M32" s="716"/>
      <c r="N32" s="716"/>
    </row>
    <row r="33" spans="1:24">
      <c r="A33" s="132" t="s">
        <v>99</v>
      </c>
      <c r="B33" s="128" t="s">
        <v>11</v>
      </c>
      <c r="C33" s="780"/>
      <c r="D33" s="780"/>
      <c r="E33" s="780"/>
      <c r="F33" s="786"/>
      <c r="G33" s="781"/>
      <c r="H33" s="782"/>
      <c r="I33" s="469"/>
      <c r="M33" s="716"/>
      <c r="N33" s="716"/>
    </row>
    <row r="34" spans="1:24">
      <c r="A34" s="132" t="s">
        <v>100</v>
      </c>
      <c r="B34" s="128" t="s">
        <v>11</v>
      </c>
      <c r="C34" s="780"/>
      <c r="D34" s="780"/>
      <c r="E34" s="780"/>
      <c r="F34" s="780"/>
      <c r="G34" s="781"/>
      <c r="H34" s="782"/>
      <c r="I34" s="469"/>
      <c r="M34" s="716"/>
      <c r="N34" s="716"/>
    </row>
    <row r="35" spans="1:24">
      <c r="A35" s="132" t="s">
        <v>101</v>
      </c>
      <c r="B35" s="128" t="s">
        <v>11</v>
      </c>
      <c r="C35" s="780"/>
      <c r="D35" s="780"/>
      <c r="E35" s="780"/>
      <c r="F35" s="786"/>
      <c r="G35" s="781"/>
      <c r="H35" s="782"/>
      <c r="I35" s="469"/>
      <c r="M35" s="716"/>
      <c r="N35" s="716"/>
    </row>
    <row r="36" spans="1:24">
      <c r="A36" s="132" t="s">
        <v>110</v>
      </c>
      <c r="B36" s="128" t="s">
        <v>11</v>
      </c>
      <c r="C36" s="780"/>
      <c r="D36" s="780"/>
      <c r="E36" s="780"/>
      <c r="F36" s="786"/>
      <c r="G36" s="781"/>
      <c r="H36" s="782"/>
      <c r="I36" s="469"/>
      <c r="M36" s="716"/>
      <c r="N36" s="716"/>
    </row>
    <row r="37" spans="1:24">
      <c r="A37" s="132" t="s">
        <v>104</v>
      </c>
      <c r="B37" s="128" t="s">
        <v>11</v>
      </c>
      <c r="C37" s="780"/>
      <c r="D37" s="780"/>
      <c r="E37" s="780"/>
      <c r="F37" s="780"/>
      <c r="G37" s="781"/>
      <c r="H37" s="782"/>
      <c r="I37" s="469"/>
      <c r="M37" s="716"/>
      <c r="N37" s="716"/>
    </row>
    <row r="38" spans="1:24">
      <c r="A38" s="130" t="s">
        <v>328</v>
      </c>
      <c r="B38" s="131"/>
      <c r="C38" s="785"/>
      <c r="D38" s="785"/>
      <c r="E38" s="785"/>
      <c r="F38" s="785"/>
      <c r="G38" s="785"/>
      <c r="H38" s="785"/>
      <c r="I38" s="469"/>
      <c r="M38" s="716"/>
      <c r="N38" s="716"/>
    </row>
    <row r="39" spans="1:24">
      <c r="A39" s="129" t="s">
        <v>102</v>
      </c>
      <c r="B39" s="128" t="s">
        <v>11</v>
      </c>
      <c r="C39" s="780"/>
      <c r="D39" s="780"/>
      <c r="E39" s="780"/>
      <c r="F39" s="780"/>
      <c r="G39" s="781"/>
      <c r="H39" s="782"/>
      <c r="I39" s="469"/>
      <c r="M39" s="716"/>
      <c r="N39" s="716"/>
    </row>
    <row r="40" spans="1:24">
      <c r="A40" s="129" t="s">
        <v>327</v>
      </c>
      <c r="B40" s="128" t="s">
        <v>11</v>
      </c>
      <c r="C40" s="780"/>
      <c r="D40" s="780"/>
      <c r="E40" s="780"/>
      <c r="F40" s="780"/>
      <c r="G40" s="781"/>
      <c r="H40" s="782"/>
      <c r="I40" s="469"/>
      <c r="M40" s="716"/>
      <c r="N40" s="716"/>
    </row>
    <row r="41" spans="1:24" ht="15">
      <c r="A41" s="130" t="s">
        <v>35</v>
      </c>
      <c r="B41" s="130"/>
      <c r="C41" s="787"/>
      <c r="D41" s="787"/>
      <c r="E41" s="787"/>
      <c r="F41" s="787"/>
      <c r="G41" s="787"/>
      <c r="H41" s="787"/>
      <c r="I41" s="469"/>
      <c r="M41" s="716"/>
      <c r="N41" s="716"/>
    </row>
    <row r="42" spans="1:24">
      <c r="A42" s="132"/>
      <c r="B42" s="128" t="s">
        <v>11</v>
      </c>
      <c r="C42" s="780"/>
      <c r="D42" s="780"/>
      <c r="E42" s="780"/>
      <c r="F42" s="786"/>
      <c r="G42" s="781"/>
      <c r="H42" s="782"/>
      <c r="I42" s="469"/>
      <c r="M42" s="716"/>
      <c r="N42" s="716"/>
    </row>
    <row r="43" spans="1:24">
      <c r="A43" s="132"/>
      <c r="B43" s="128" t="s">
        <v>11</v>
      </c>
      <c r="C43" s="780"/>
      <c r="D43" s="780"/>
      <c r="E43" s="780"/>
      <c r="F43" s="786"/>
      <c r="G43" s="781"/>
      <c r="H43" s="782"/>
      <c r="I43" s="469"/>
      <c r="M43" s="716"/>
      <c r="N43" s="716"/>
    </row>
    <row r="44" spans="1:24">
      <c r="A44" s="130" t="s">
        <v>105</v>
      </c>
      <c r="B44" s="131"/>
      <c r="C44" s="785"/>
      <c r="D44" s="785"/>
      <c r="E44" s="785"/>
      <c r="F44" s="785"/>
      <c r="G44" s="785"/>
      <c r="H44" s="785"/>
      <c r="I44" s="469"/>
      <c r="M44" s="716"/>
      <c r="N44" s="716"/>
    </row>
    <row r="45" spans="1:24">
      <c r="A45" s="135" t="s">
        <v>106</v>
      </c>
      <c r="B45" s="128" t="s">
        <v>12</v>
      </c>
      <c r="C45" s="778">
        <v>80316</v>
      </c>
      <c r="D45" s="780"/>
      <c r="E45" s="780"/>
      <c r="F45" s="778"/>
      <c r="G45" s="778">
        <v>11933274.640000001</v>
      </c>
      <c r="H45" s="779">
        <f>G45/$G$48</f>
        <v>0.18126131611892868</v>
      </c>
      <c r="I45" s="469"/>
      <c r="M45" s="716"/>
      <c r="N45" s="716"/>
    </row>
    <row r="46" spans="1:24">
      <c r="A46" s="132" t="s">
        <v>107</v>
      </c>
      <c r="B46" s="128" t="s">
        <v>12</v>
      </c>
      <c r="C46" s="778">
        <v>52185</v>
      </c>
      <c r="D46" s="790"/>
      <c r="E46" s="780"/>
      <c r="F46" s="778"/>
      <c r="G46" s="778">
        <v>781162.5</v>
      </c>
      <c r="H46" s="779">
        <f>G46/$G$48</f>
        <v>1.186552284467934E-2</v>
      </c>
      <c r="I46" s="469"/>
      <c r="M46" s="716"/>
      <c r="N46" s="716"/>
    </row>
    <row r="47" spans="1:24">
      <c r="A47" s="470"/>
      <c r="B47" s="470"/>
      <c r="C47" s="791"/>
      <c r="D47" s="791"/>
      <c r="E47" s="791"/>
      <c r="F47" s="791"/>
      <c r="G47" s="791"/>
      <c r="H47" s="791"/>
      <c r="I47" s="469"/>
      <c r="M47" s="716"/>
      <c r="N47" s="716"/>
    </row>
    <row r="48" spans="1:24">
      <c r="A48" s="136" t="s">
        <v>15</v>
      </c>
      <c r="B48" s="137"/>
      <c r="C48" s="792">
        <f>SUM(C4:C46)</f>
        <v>499155</v>
      </c>
      <c r="D48" s="780"/>
      <c r="E48" s="780"/>
      <c r="F48" s="778">
        <f>SUM(F4:F47)</f>
        <v>1565091.45</v>
      </c>
      <c r="G48" s="778">
        <f>SUM(G4:G47)</f>
        <v>65834646.330000013</v>
      </c>
      <c r="H48" s="793">
        <f>SUM(H5:H47)</f>
        <v>1</v>
      </c>
      <c r="I48" s="469"/>
      <c r="M48" s="716"/>
      <c r="N48" s="716"/>
      <c r="X48" s="466" t="s">
        <v>626</v>
      </c>
    </row>
    <row r="49" spans="1:11">
      <c r="A49" s="470"/>
      <c r="B49" s="471"/>
      <c r="C49" s="660"/>
      <c r="D49" s="660"/>
      <c r="E49" s="660"/>
      <c r="F49" s="660"/>
      <c r="G49" s="660"/>
      <c r="H49" s="660"/>
      <c r="I49" s="469"/>
    </row>
    <row r="50" spans="1:11">
      <c r="A50" s="472" t="s">
        <v>350</v>
      </c>
      <c r="B50" s="473" t="s">
        <v>12</v>
      </c>
      <c r="C50" s="778">
        <v>79986</v>
      </c>
      <c r="D50" s="661"/>
      <c r="E50" s="661"/>
      <c r="F50" s="661"/>
      <c r="G50" s="662"/>
      <c r="H50" s="661"/>
      <c r="I50" s="469"/>
    </row>
    <row r="51" spans="1:11">
      <c r="A51" s="470"/>
      <c r="B51" s="471"/>
      <c r="C51" s="660"/>
      <c r="D51" s="660"/>
      <c r="E51" s="660"/>
      <c r="F51" s="660"/>
      <c r="G51" s="660"/>
      <c r="H51" s="660"/>
      <c r="I51" s="469"/>
    </row>
    <row r="52" spans="1:11">
      <c r="A52" s="474" t="s">
        <v>27</v>
      </c>
      <c r="B52" s="471"/>
      <c r="C52" s="785"/>
      <c r="D52" s="794"/>
      <c r="E52" s="663"/>
      <c r="F52" s="663"/>
      <c r="G52" s="664"/>
      <c r="H52" s="663"/>
      <c r="I52" s="467"/>
    </row>
    <row r="53" spans="1:11">
      <c r="A53" s="472" t="s">
        <v>36</v>
      </c>
      <c r="B53" s="473" t="s">
        <v>12</v>
      </c>
      <c r="C53" s="795">
        <v>55044</v>
      </c>
      <c r="D53" s="673"/>
      <c r="E53" s="674"/>
      <c r="F53" s="346"/>
      <c r="G53" s="346"/>
      <c r="H53" s="346"/>
      <c r="I53" s="467"/>
    </row>
    <row r="54" spans="1:11">
      <c r="A54" s="472" t="s">
        <v>37</v>
      </c>
      <c r="B54" s="473" t="s">
        <v>12</v>
      </c>
      <c r="C54" s="795">
        <v>17544</v>
      </c>
      <c r="D54" s="673"/>
      <c r="E54" s="675"/>
      <c r="F54" s="665"/>
      <c r="G54" s="665"/>
      <c r="H54" s="665"/>
      <c r="I54" s="467"/>
      <c r="K54" s="466" t="s">
        <v>626</v>
      </c>
    </row>
    <row r="55" spans="1:11">
      <c r="A55" s="472" t="s">
        <v>54</v>
      </c>
      <c r="B55" s="473" t="s">
        <v>12</v>
      </c>
      <c r="C55" s="795">
        <v>7728</v>
      </c>
      <c r="D55" s="673"/>
      <c r="E55" s="675"/>
      <c r="F55" s="665"/>
      <c r="G55" s="665"/>
      <c r="H55" s="665"/>
      <c r="I55" s="467"/>
    </row>
    <row r="56" spans="1:11" ht="15">
      <c r="A56" s="475" t="s">
        <v>14</v>
      </c>
      <c r="B56" s="476" t="s">
        <v>12</v>
      </c>
      <c r="C56" s="795">
        <f>SUM(53:55)</f>
        <v>80316</v>
      </c>
      <c r="D56" s="673" t="s">
        <v>626</v>
      </c>
      <c r="E56" s="675" t="s">
        <v>626</v>
      </c>
      <c r="F56" s="665"/>
      <c r="G56" s="665"/>
      <c r="H56" s="665"/>
      <c r="I56" s="467"/>
    </row>
    <row r="57" spans="1:11" s="477" customFormat="1" ht="15">
      <c r="A57" s="475" t="s">
        <v>710</v>
      </c>
      <c r="B57" s="476" t="s">
        <v>12</v>
      </c>
      <c r="C57" s="795">
        <v>136836</v>
      </c>
      <c r="D57" s="676"/>
      <c r="E57" s="677"/>
      <c r="F57" s="666"/>
      <c r="G57" s="667"/>
      <c r="H57" s="667"/>
    </row>
    <row r="58" spans="1:11" ht="15">
      <c r="A58" s="475" t="s">
        <v>113</v>
      </c>
      <c r="B58" s="476" t="s">
        <v>48</v>
      </c>
      <c r="C58" s="779">
        <v>0.59</v>
      </c>
      <c r="D58" s="673" t="s">
        <v>626</v>
      </c>
      <c r="E58" s="675" t="s">
        <v>626</v>
      </c>
      <c r="F58" s="665"/>
      <c r="G58" s="665"/>
      <c r="H58" s="668"/>
      <c r="I58" s="469"/>
    </row>
    <row r="59" spans="1:11">
      <c r="A59" s="472" t="s">
        <v>55</v>
      </c>
      <c r="B59" s="473" t="s">
        <v>12</v>
      </c>
      <c r="C59" s="795">
        <v>10533</v>
      </c>
      <c r="D59" s="678" t="s">
        <v>626</v>
      </c>
      <c r="E59" s="679"/>
      <c r="F59" s="669"/>
      <c r="G59" s="669"/>
      <c r="H59" s="669"/>
      <c r="I59" s="469"/>
    </row>
    <row r="60" spans="1:11">
      <c r="A60" s="811"/>
      <c r="B60" s="811"/>
      <c r="C60" s="811"/>
      <c r="D60" s="811"/>
      <c r="E60" s="811"/>
      <c r="F60" s="811"/>
      <c r="G60" s="811"/>
      <c r="H60" s="670"/>
      <c r="I60" s="467"/>
    </row>
    <row r="61" spans="1:11" ht="24.75" customHeight="1">
      <c r="A61" s="812" t="s">
        <v>883</v>
      </c>
      <c r="B61" s="812"/>
      <c r="C61" s="812"/>
      <c r="D61" s="812"/>
      <c r="E61" s="812"/>
      <c r="F61" s="812"/>
      <c r="G61" s="812"/>
      <c r="H61" s="812"/>
      <c r="I61" s="797"/>
    </row>
    <row r="62" spans="1:11" ht="28.5" customHeight="1">
      <c r="A62" s="813" t="s">
        <v>825</v>
      </c>
      <c r="B62" s="813"/>
      <c r="C62" s="813"/>
      <c r="D62" s="813"/>
      <c r="E62" s="813"/>
      <c r="F62" s="813"/>
      <c r="G62" s="813"/>
      <c r="H62" s="813"/>
      <c r="I62" s="796"/>
    </row>
    <row r="63" spans="1:11">
      <c r="A63" s="796"/>
      <c r="B63" s="796"/>
      <c r="C63" s="796"/>
      <c r="D63" s="796"/>
      <c r="E63" s="796"/>
      <c r="F63" s="796"/>
      <c r="G63" s="796"/>
      <c r="H63" s="796"/>
      <c r="I63" s="796"/>
    </row>
    <row r="64" spans="1:11">
      <c r="A64" s="467"/>
      <c r="B64" s="466"/>
      <c r="C64" s="467"/>
    </row>
    <row r="65" spans="1:3">
      <c r="A65" s="467"/>
      <c r="B65" s="466"/>
      <c r="C65" s="467"/>
    </row>
    <row r="66" spans="1:3">
      <c r="A66" s="467"/>
      <c r="B66" s="466"/>
      <c r="C66" s="466"/>
    </row>
    <row r="67" spans="1:3">
      <c r="A67" s="467"/>
      <c r="B67" s="466"/>
      <c r="C67" s="467"/>
    </row>
    <row r="68" spans="1:3">
      <c r="A68" s="467"/>
      <c r="B68" s="466"/>
      <c r="C68" s="467"/>
    </row>
    <row r="69" spans="1:3">
      <c r="A69" s="467"/>
      <c r="B69" s="466"/>
      <c r="C69" s="467"/>
    </row>
  </sheetData>
  <mergeCells count="7">
    <mergeCell ref="A61:H61"/>
    <mergeCell ref="A62:H62"/>
    <mergeCell ref="A1:H1"/>
    <mergeCell ref="A2:A3"/>
    <mergeCell ref="B2:B3"/>
    <mergeCell ref="C2:G2"/>
    <mergeCell ref="A60:G60"/>
  </mergeCells>
  <printOptions horizontalCentered="1" verticalCentered="1"/>
  <pageMargins left="0" right="0" top="0.5" bottom="0.5" header="0.05" footer="0.05"/>
  <pageSetup scale="75" firstPageNumber="64" orientation="portrait" useFirstPageNumber="1" r:id="rId1"/>
  <headerFooter scaleWithDoc="0" alignWithMargins="0">
    <oddFooter>&amp;L&amp;"Cordia New,Bold Italic"&amp;12&amp;A&amp;C&amp;"Cordia New,Regular"&amp;11Page1 of &amp;N&amp;R&amp;"Cordia New,Regular"&amp;11&amp;F</oddFooter>
  </headerFooter>
  <customProperties>
    <customPr name="_pios_id" r:id="rId2"/>
  </customProperties>
  <ignoredErrors>
    <ignoredError sqref="C48 F48:H48 H45:H46 H19:H20 H26 H28 H5 H9:H14 H16:H17 C56" unlocked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A2" zoomScaleNormal="100" workbookViewId="0">
      <selection activeCell="D19" sqref="D19"/>
    </sheetView>
  </sheetViews>
  <sheetFormatPr defaultColWidth="9.140625" defaultRowHeight="12.75"/>
  <cols>
    <col min="1" max="10" width="16.5703125" style="109" customWidth="1"/>
    <col min="11" max="16384" width="9.140625" style="109"/>
  </cols>
  <sheetData>
    <row r="1" spans="1:10" ht="20.25" customHeight="1">
      <c r="A1" s="966" t="s">
        <v>736</v>
      </c>
      <c r="B1" s="966"/>
      <c r="C1" s="966"/>
      <c r="D1" s="966"/>
      <c r="E1" s="966"/>
      <c r="F1" s="966"/>
      <c r="G1" s="966"/>
      <c r="H1" s="966"/>
      <c r="I1" s="966"/>
      <c r="J1" s="966"/>
    </row>
    <row r="2" spans="1:10" ht="20.25" customHeight="1">
      <c r="A2" s="967" t="s">
        <v>376</v>
      </c>
      <c r="B2" s="967"/>
      <c r="C2" s="967"/>
      <c r="D2" s="967"/>
      <c r="E2" s="967"/>
      <c r="F2" s="967"/>
      <c r="G2" s="967"/>
      <c r="H2" s="967"/>
      <c r="I2" s="967"/>
      <c r="J2" s="967"/>
    </row>
    <row r="3" spans="1:10" ht="20.25" customHeight="1">
      <c r="A3" s="967" t="s">
        <v>377</v>
      </c>
      <c r="B3" s="967"/>
      <c r="C3" s="967"/>
      <c r="D3" s="967"/>
      <c r="E3" s="967"/>
      <c r="F3" s="967"/>
      <c r="G3" s="967"/>
      <c r="H3" s="967"/>
      <c r="I3" s="967"/>
      <c r="J3" s="967"/>
    </row>
    <row r="4" spans="1:10" ht="20.25" customHeight="1">
      <c r="A4" s="967" t="s">
        <v>480</v>
      </c>
      <c r="B4" s="967"/>
      <c r="C4" s="967"/>
      <c r="D4" s="967"/>
      <c r="E4" s="967"/>
      <c r="F4" s="967"/>
      <c r="G4" s="967"/>
      <c r="H4" s="967"/>
      <c r="I4" s="967"/>
      <c r="J4" s="967"/>
    </row>
    <row r="5" spans="1:10">
      <c r="A5" s="965" t="s">
        <v>229</v>
      </c>
      <c r="B5" s="965"/>
      <c r="C5" s="965"/>
      <c r="D5" s="965"/>
      <c r="E5" s="965" t="s">
        <v>230</v>
      </c>
      <c r="F5" s="965"/>
      <c r="G5" s="965"/>
      <c r="H5" s="965" t="s">
        <v>231</v>
      </c>
      <c r="I5" s="965"/>
      <c r="J5" s="965"/>
    </row>
    <row r="6" spans="1:10" ht="67.150000000000006" customHeight="1">
      <c r="A6" s="306" t="s">
        <v>232</v>
      </c>
      <c r="B6" s="306" t="s">
        <v>233</v>
      </c>
      <c r="C6" s="306" t="s">
        <v>603</v>
      </c>
      <c r="D6" s="306" t="s">
        <v>234</v>
      </c>
      <c r="E6" s="306" t="s">
        <v>602</v>
      </c>
      <c r="F6" s="306" t="s">
        <v>601</v>
      </c>
      <c r="G6" s="306" t="s">
        <v>235</v>
      </c>
      <c r="H6" s="306" t="s">
        <v>238</v>
      </c>
      <c r="I6" s="306" t="s">
        <v>236</v>
      </c>
      <c r="J6" s="306" t="s">
        <v>237</v>
      </c>
    </row>
    <row r="7" spans="1:10">
      <c r="A7" s="307" t="s">
        <v>481</v>
      </c>
      <c r="B7" s="307" t="s">
        <v>481</v>
      </c>
      <c r="C7" s="307" t="s">
        <v>481</v>
      </c>
      <c r="D7" s="307" t="s">
        <v>481</v>
      </c>
      <c r="E7" s="308" t="s">
        <v>481</v>
      </c>
      <c r="F7" s="307" t="s">
        <v>481</v>
      </c>
      <c r="G7" s="307" t="s">
        <v>481</v>
      </c>
      <c r="H7" s="308" t="s">
        <v>481</v>
      </c>
      <c r="I7" s="307" t="s">
        <v>481</v>
      </c>
      <c r="J7" s="307" t="s">
        <v>481</v>
      </c>
    </row>
    <row r="8" spans="1:10" s="138" customFormat="1">
      <c r="A8" s="169"/>
      <c r="B8" s="169"/>
      <c r="C8" s="169"/>
      <c r="D8" s="169"/>
      <c r="E8" s="170"/>
      <c r="F8" s="169"/>
      <c r="G8" s="169"/>
      <c r="H8" s="170"/>
      <c r="I8" s="169"/>
      <c r="J8" s="169"/>
    </row>
    <row r="9" spans="1:10" ht="13.5">
      <c r="A9" s="94" t="s">
        <v>619</v>
      </c>
    </row>
    <row r="10" spans="1:10" ht="13.5">
      <c r="A10" s="94" t="s">
        <v>599</v>
      </c>
    </row>
    <row r="11" spans="1:10" ht="13.5">
      <c r="A11" s="94" t="s">
        <v>541</v>
      </c>
    </row>
    <row r="12" spans="1:10" ht="13.5">
      <c r="A12" s="94" t="s">
        <v>542</v>
      </c>
    </row>
  </sheetData>
  <mergeCells count="7">
    <mergeCell ref="A5:D5"/>
    <mergeCell ref="E5:G5"/>
    <mergeCell ref="H5:J5"/>
    <mergeCell ref="A1:J1"/>
    <mergeCell ref="A2:J2"/>
    <mergeCell ref="A3:J3"/>
    <mergeCell ref="A4:J4"/>
  </mergeCells>
  <printOptions horizontalCentered="1" verticalCentered="1" headings="1"/>
  <pageMargins left="0.2" right="0.25" top="0.25" bottom="0.5" header="0.3" footer="0.3"/>
  <pageSetup scale="74" orientation="landscape" r:id="rId1"/>
  <headerFooter>
    <oddHeader xml:space="preserve">&amp;C&amp;"Arial,Bold"&amp;12 </oddHeader>
  </headerFooter>
  <customProperties>
    <customPr name="_pios_id" r:id="rId2"/>
  </customPropertie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zoomScaleNormal="100" workbookViewId="0">
      <selection activeCell="B25" sqref="B25"/>
    </sheetView>
  </sheetViews>
  <sheetFormatPr defaultColWidth="39" defaultRowHeight="14.25"/>
  <cols>
    <col min="1" max="1" width="58" style="3" customWidth="1"/>
    <col min="2" max="2" width="42" style="3" customWidth="1"/>
    <col min="3" max="3" width="11.140625" style="3" customWidth="1"/>
    <col min="4" max="16384" width="39" style="3"/>
  </cols>
  <sheetData>
    <row r="1" spans="1:2" s="9" customFormat="1" ht="20.25" customHeight="1">
      <c r="A1" s="968" t="s">
        <v>734</v>
      </c>
      <c r="B1" s="968"/>
    </row>
    <row r="2" spans="1:2" s="9" customFormat="1" ht="20.25" customHeight="1">
      <c r="A2" s="39" t="s">
        <v>382</v>
      </c>
      <c r="B2" s="39"/>
    </row>
    <row r="3" spans="1:2" s="9" customFormat="1" ht="20.25" customHeight="1">
      <c r="A3" s="39" t="s">
        <v>119</v>
      </c>
      <c r="B3" s="39"/>
    </row>
    <row r="4" spans="1:2" s="9" customFormat="1" ht="20.25" customHeight="1">
      <c r="A4" s="38" t="s">
        <v>480</v>
      </c>
      <c r="B4" s="38"/>
    </row>
    <row r="5" spans="1:2" ht="15">
      <c r="A5" s="309" t="s">
        <v>94</v>
      </c>
      <c r="B5" s="167" t="s">
        <v>652</v>
      </c>
    </row>
    <row r="6" spans="1:2">
      <c r="A6" s="108" t="s">
        <v>389</v>
      </c>
      <c r="B6" s="549">
        <v>38172</v>
      </c>
    </row>
    <row r="7" spans="1:2">
      <c r="A7" s="108" t="s">
        <v>390</v>
      </c>
      <c r="B7" s="549">
        <v>19315</v>
      </c>
    </row>
    <row r="8" spans="1:2">
      <c r="A8" s="108" t="s">
        <v>397</v>
      </c>
      <c r="B8" s="549">
        <v>53621</v>
      </c>
    </row>
    <row r="9" spans="1:2">
      <c r="A9" s="108" t="s">
        <v>391</v>
      </c>
      <c r="B9" s="549">
        <v>15200</v>
      </c>
    </row>
    <row r="10" spans="1:2">
      <c r="A10" s="108" t="s">
        <v>392</v>
      </c>
      <c r="B10" s="573" t="s">
        <v>481</v>
      </c>
    </row>
    <row r="11" spans="1:2">
      <c r="A11" s="108" t="s">
        <v>387</v>
      </c>
      <c r="B11" s="549">
        <v>106543</v>
      </c>
    </row>
    <row r="12" spans="1:2">
      <c r="A12" s="108" t="s">
        <v>388</v>
      </c>
      <c r="B12" s="549">
        <v>19863</v>
      </c>
    </row>
    <row r="13" spans="1:2">
      <c r="A13" s="108" t="s">
        <v>393</v>
      </c>
      <c r="B13" s="549">
        <v>35584</v>
      </c>
    </row>
    <row r="14" spans="1:2">
      <c r="A14" s="108" t="s">
        <v>394</v>
      </c>
      <c r="B14" s="549">
        <v>10218</v>
      </c>
    </row>
    <row r="15" spans="1:2">
      <c r="A15" s="108" t="s">
        <v>395</v>
      </c>
      <c r="B15" s="549">
        <v>190</v>
      </c>
    </row>
    <row r="16" spans="1:2">
      <c r="A16" s="108" t="s">
        <v>396</v>
      </c>
      <c r="B16" s="549">
        <v>876</v>
      </c>
    </row>
    <row r="17" spans="1:2">
      <c r="B17" s="143"/>
    </row>
    <row r="18" spans="1:2" ht="26.25" customHeight="1">
      <c r="A18" s="969" t="s">
        <v>629</v>
      </c>
      <c r="B18" s="969"/>
    </row>
    <row r="21" spans="1:2">
      <c r="A21" s="125"/>
    </row>
  </sheetData>
  <mergeCells count="2">
    <mergeCell ref="A1:B1"/>
    <mergeCell ref="A18:B18"/>
  </mergeCells>
  <printOptions horizontalCentered="1" verticalCentered="1" headings="1"/>
  <pageMargins left="0.2" right="0.25" top="0.25" bottom="0.75" header="0.3" footer="0.3"/>
  <pageSetup orientation="landscape" r:id="rId1"/>
  <headerFooter>
    <oddHeader xml:space="preserve">&amp;C&amp;"Arial,Bold"&amp;12 </oddHeader>
  </headerFooter>
  <customProperties>
    <customPr name="_pios_id" r:id="rId2"/>
  </customPropertie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24"/>
  <sheetViews>
    <sheetView zoomScaleNormal="100" workbookViewId="0">
      <selection activeCell="C10" sqref="C10"/>
    </sheetView>
  </sheetViews>
  <sheetFormatPr defaultColWidth="18.42578125" defaultRowHeight="14.25"/>
  <cols>
    <col min="1" max="1" width="18.42578125" style="3"/>
    <col min="2" max="7" width="18.42578125" style="12"/>
    <col min="8" max="8" width="18.42578125" style="3"/>
    <col min="9" max="15" width="0" style="3" hidden="1" customWidth="1"/>
    <col min="16" max="16384" width="18.42578125" style="3"/>
  </cols>
  <sheetData>
    <row r="1" spans="1:13" s="29" customFormat="1" ht="59.1" customHeight="1">
      <c r="A1" s="818" t="s">
        <v>723</v>
      </c>
      <c r="B1" s="818"/>
      <c r="C1" s="818"/>
      <c r="D1" s="818"/>
      <c r="E1" s="818"/>
      <c r="F1" s="818"/>
      <c r="G1" s="818"/>
      <c r="H1" s="126"/>
    </row>
    <row r="2" spans="1:13" ht="15.75" customHeight="1">
      <c r="A2" s="11"/>
      <c r="B2" s="819" t="s">
        <v>553</v>
      </c>
      <c r="C2" s="819"/>
      <c r="D2" s="819"/>
      <c r="E2" s="819"/>
      <c r="F2" s="819"/>
      <c r="G2" s="819"/>
      <c r="H2" s="30"/>
      <c r="I2" s="816" t="s">
        <v>853</v>
      </c>
      <c r="J2" s="817"/>
      <c r="K2" s="817"/>
      <c r="L2" s="817"/>
      <c r="M2" s="817"/>
    </row>
    <row r="3" spans="1:13" ht="14.25" customHeight="1">
      <c r="A3" s="11"/>
      <c r="B3" s="819" t="s">
        <v>21</v>
      </c>
      <c r="C3" s="819"/>
      <c r="D3" s="819"/>
      <c r="E3" s="819" t="s">
        <v>28</v>
      </c>
      <c r="F3" s="819"/>
      <c r="G3" s="819"/>
      <c r="H3" s="30"/>
      <c r="I3" s="708"/>
      <c r="J3" s="816" t="s">
        <v>21</v>
      </c>
      <c r="K3" s="817"/>
      <c r="L3" s="816" t="s">
        <v>854</v>
      </c>
      <c r="M3" s="817"/>
    </row>
    <row r="4" spans="1:13" ht="99.75">
      <c r="A4" s="1" t="s">
        <v>111</v>
      </c>
      <c r="B4" s="1" t="s">
        <v>38</v>
      </c>
      <c r="C4" s="1" t="s">
        <v>62</v>
      </c>
      <c r="D4" s="1" t="s">
        <v>50</v>
      </c>
      <c r="E4" s="1" t="s">
        <v>38</v>
      </c>
      <c r="F4" s="1" t="s">
        <v>62</v>
      </c>
      <c r="G4" s="1" t="s">
        <v>50</v>
      </c>
      <c r="H4" s="31"/>
      <c r="I4" s="7" t="s">
        <v>22</v>
      </c>
      <c r="J4" s="709" t="s">
        <v>855</v>
      </c>
      <c r="K4" s="709" t="s">
        <v>856</v>
      </c>
      <c r="L4" s="709" t="s">
        <v>855</v>
      </c>
      <c r="M4" s="709" t="s">
        <v>856</v>
      </c>
    </row>
    <row r="5" spans="1:13" s="347" customFormat="1">
      <c r="A5" s="1">
        <v>2015</v>
      </c>
      <c r="B5" s="740">
        <v>0.37</v>
      </c>
      <c r="C5" s="1">
        <v>0.23</v>
      </c>
      <c r="D5" s="1">
        <v>0.54</v>
      </c>
      <c r="E5" s="651">
        <v>-45882690</v>
      </c>
      <c r="F5" s="651">
        <v>-57353540</v>
      </c>
      <c r="G5" s="651">
        <v>-34484290</v>
      </c>
      <c r="H5" s="31"/>
      <c r="I5" s="7">
        <v>2015</v>
      </c>
      <c r="J5" s="7">
        <v>0.79</v>
      </c>
      <c r="K5" s="7">
        <v>0.4</v>
      </c>
      <c r="L5" s="710">
        <v>-15007978</v>
      </c>
      <c r="M5" s="710">
        <v>-24441909</v>
      </c>
    </row>
    <row r="6" spans="1:13" s="347" customFormat="1">
      <c r="A6" s="1">
        <v>2014</v>
      </c>
      <c r="B6" s="572">
        <v>0.39</v>
      </c>
      <c r="C6" s="572">
        <v>0.27</v>
      </c>
      <c r="D6" s="572">
        <v>0.48</v>
      </c>
      <c r="E6" s="650">
        <v>-67295329.193235427</v>
      </c>
      <c r="F6" s="650">
        <v>-56725430.528364986</v>
      </c>
      <c r="G6" s="650">
        <v>-49018686.805326886</v>
      </c>
      <c r="H6" s="31"/>
    </row>
    <row r="7" spans="1:13">
      <c r="A7" s="1">
        <v>2013</v>
      </c>
      <c r="B7" s="47">
        <v>0.36</v>
      </c>
      <c r="C7" s="47">
        <v>0.24</v>
      </c>
      <c r="D7" s="47">
        <v>0.51</v>
      </c>
      <c r="E7" s="553">
        <v>-61706799</v>
      </c>
      <c r="F7" s="553">
        <v>-72745311</v>
      </c>
      <c r="G7" s="552">
        <v>-48273402</v>
      </c>
      <c r="H7" s="31"/>
      <c r="I7" s="347"/>
      <c r="J7" s="347"/>
      <c r="K7" s="347"/>
      <c r="L7" s="347"/>
      <c r="M7" s="347"/>
    </row>
    <row r="8" spans="1:13">
      <c r="A8" s="1">
        <v>2012</v>
      </c>
      <c r="B8" s="150">
        <v>0.30966884710337311</v>
      </c>
      <c r="C8" s="150">
        <v>0.2</v>
      </c>
      <c r="D8" s="1">
        <v>0.52</v>
      </c>
      <c r="E8" s="154">
        <v>-55914988.508288398</v>
      </c>
      <c r="F8" s="154">
        <v>-64445166.726468205</v>
      </c>
      <c r="G8" s="154">
        <v>-39917606.072493151</v>
      </c>
      <c r="H8" s="31"/>
      <c r="I8" s="347"/>
      <c r="J8" s="347"/>
      <c r="K8" s="347"/>
      <c r="L8" s="347"/>
      <c r="M8" s="347"/>
    </row>
    <row r="9" spans="1:13">
      <c r="A9" s="1">
        <v>2011</v>
      </c>
      <c r="B9" s="151">
        <v>0.27</v>
      </c>
      <c r="C9" s="151">
        <v>0.18</v>
      </c>
      <c r="D9" s="151">
        <v>0.73</v>
      </c>
      <c r="E9" s="152">
        <v>-75116740.5778521</v>
      </c>
      <c r="F9" s="152">
        <v>-84544284.191498756</v>
      </c>
      <c r="G9" s="152">
        <v>-28941323.501220405</v>
      </c>
      <c r="H9" s="31"/>
      <c r="I9" s="347"/>
      <c r="J9" s="347"/>
      <c r="K9" s="347"/>
      <c r="L9" s="347"/>
      <c r="M9" s="347"/>
    </row>
    <row r="10" spans="1:13">
      <c r="A10" s="1">
        <v>2010</v>
      </c>
      <c r="B10" s="151">
        <v>0.27256901126897398</v>
      </c>
      <c r="C10" s="151">
        <v>0.17583064361623482</v>
      </c>
      <c r="D10" s="151">
        <v>0.69834632033621646</v>
      </c>
      <c r="E10" s="152">
        <v>-56410627.793825947</v>
      </c>
      <c r="F10" s="152">
        <v>-63936482.480992362</v>
      </c>
      <c r="G10" s="152">
        <v>-24097022.641519457</v>
      </c>
      <c r="H10" s="31"/>
      <c r="I10" s="347"/>
      <c r="J10" s="347"/>
      <c r="K10" s="347"/>
      <c r="L10" s="347"/>
      <c r="M10" s="347"/>
    </row>
    <row r="11" spans="1:13">
      <c r="A11" s="1">
        <v>2009</v>
      </c>
      <c r="B11" s="47">
        <v>0.31</v>
      </c>
      <c r="C11" s="47">
        <v>0.21</v>
      </c>
      <c r="D11" s="47">
        <v>0.67</v>
      </c>
      <c r="E11" s="153">
        <v>-33134007.215368439</v>
      </c>
      <c r="F11" s="153">
        <v>-37833117.183619015</v>
      </c>
      <c r="G11" s="153">
        <v>-16208219.440832451</v>
      </c>
      <c r="H11" s="31"/>
      <c r="I11" s="347"/>
      <c r="J11" s="347"/>
      <c r="K11" s="347"/>
      <c r="L11" s="347"/>
      <c r="M11" s="347"/>
    </row>
    <row r="12" spans="1:13">
      <c r="A12" s="1">
        <v>2008</v>
      </c>
      <c r="B12" s="574">
        <v>0.28000000000000003</v>
      </c>
      <c r="C12" s="574">
        <v>0.2</v>
      </c>
      <c r="D12" s="574">
        <v>0.71</v>
      </c>
      <c r="E12" s="153">
        <v>-26904944.037180267</v>
      </c>
      <c r="F12" s="153">
        <v>-30069392</v>
      </c>
      <c r="G12" s="153">
        <v>-10909048.296953246</v>
      </c>
      <c r="H12" s="31"/>
      <c r="I12" s="347"/>
      <c r="J12" s="347"/>
      <c r="K12" s="347"/>
      <c r="L12" s="347"/>
      <c r="M12" s="347"/>
    </row>
    <row r="13" spans="1:13">
      <c r="A13" s="1">
        <v>2007</v>
      </c>
      <c r="B13" s="574">
        <v>0.28000000000000003</v>
      </c>
      <c r="C13" s="574">
        <v>0.2</v>
      </c>
      <c r="D13" s="574">
        <v>0.68</v>
      </c>
      <c r="E13" s="153">
        <v>-20985301.206161343</v>
      </c>
      <c r="F13" s="153">
        <v>-23315525</v>
      </c>
      <c r="G13" s="153">
        <v>-9541175.2417617813</v>
      </c>
      <c r="H13" s="31"/>
      <c r="I13" s="347"/>
      <c r="J13" s="347"/>
      <c r="K13" s="347"/>
      <c r="L13" s="347"/>
      <c r="M13" s="347"/>
    </row>
    <row r="14" spans="1:13">
      <c r="A14" s="1">
        <v>2006</v>
      </c>
      <c r="B14" s="150">
        <v>0.23</v>
      </c>
      <c r="C14" s="150">
        <v>0.2</v>
      </c>
      <c r="D14" s="150">
        <v>0.9</v>
      </c>
      <c r="E14" s="153">
        <v>-21852544</v>
      </c>
      <c r="F14" s="153">
        <v>-21456113</v>
      </c>
      <c r="G14" s="153">
        <v>-2798151</v>
      </c>
      <c r="H14" s="31"/>
      <c r="I14" s="347"/>
      <c r="J14" s="347"/>
      <c r="K14" s="347"/>
      <c r="L14" s="347"/>
      <c r="M14" s="347"/>
    </row>
    <row r="15" spans="1:13">
      <c r="A15" s="1">
        <v>2005</v>
      </c>
      <c r="B15" s="150">
        <v>0.2</v>
      </c>
      <c r="C15" s="150">
        <v>0.24</v>
      </c>
      <c r="D15" s="150">
        <v>0.54</v>
      </c>
      <c r="E15" s="153">
        <v>-23160759</v>
      </c>
      <c r="F15" s="153">
        <v>-22005772</v>
      </c>
      <c r="G15" s="153">
        <v>-13294877</v>
      </c>
      <c r="H15" s="31"/>
      <c r="I15" s="347"/>
      <c r="J15" s="347"/>
      <c r="K15" s="347"/>
      <c r="L15" s="347"/>
      <c r="M15" s="347"/>
    </row>
    <row r="16" spans="1:13">
      <c r="A16" s="1">
        <v>2004</v>
      </c>
      <c r="B16" s="150">
        <v>0.2</v>
      </c>
      <c r="C16" s="150">
        <v>0.19</v>
      </c>
      <c r="D16" s="150">
        <v>0.53</v>
      </c>
      <c r="E16" s="153">
        <v>-26138097</v>
      </c>
      <c r="F16" s="153">
        <v>-26305744</v>
      </c>
      <c r="G16" s="153">
        <v>-15353305</v>
      </c>
      <c r="H16" s="31"/>
      <c r="I16" s="347"/>
      <c r="J16" s="347"/>
      <c r="K16" s="347"/>
      <c r="L16" s="347"/>
      <c r="M16" s="347"/>
    </row>
    <row r="17" spans="1:13">
      <c r="A17" s="1">
        <v>2003</v>
      </c>
      <c r="B17" s="150">
        <v>0.28999999999999998</v>
      </c>
      <c r="C17" s="150">
        <v>0.3</v>
      </c>
      <c r="D17" s="150">
        <v>0.63</v>
      </c>
      <c r="E17" s="153">
        <v>-24125171</v>
      </c>
      <c r="F17" s="153">
        <v>-23844044</v>
      </c>
      <c r="G17" s="153">
        <v>-12519637</v>
      </c>
      <c r="H17" s="31"/>
      <c r="I17" s="347"/>
      <c r="J17" s="347"/>
      <c r="K17" s="347"/>
      <c r="L17" s="347"/>
      <c r="M17" s="347"/>
    </row>
    <row r="18" spans="1:13" s="139" customFormat="1">
      <c r="A18" s="185"/>
      <c r="B18" s="186"/>
      <c r="C18" s="186"/>
      <c r="D18" s="186"/>
      <c r="E18" s="187"/>
      <c r="F18" s="187"/>
      <c r="G18" s="187"/>
      <c r="H18" s="31"/>
      <c r="I18" s="347"/>
      <c r="J18" s="347"/>
      <c r="K18" s="347"/>
      <c r="L18" s="347"/>
      <c r="M18" s="347"/>
    </row>
    <row r="19" spans="1:13" s="5" customFormat="1" ht="109.5" customHeight="1">
      <c r="A19" s="820" t="s">
        <v>578</v>
      </c>
      <c r="B19" s="821"/>
      <c r="C19" s="821"/>
      <c r="D19" s="821"/>
      <c r="E19" s="821"/>
      <c r="F19" s="821"/>
      <c r="G19" s="821"/>
      <c r="I19" s="814" t="s">
        <v>884</v>
      </c>
      <c r="J19" s="815"/>
      <c r="K19" s="815"/>
      <c r="L19" s="815"/>
      <c r="M19" s="815"/>
    </row>
    <row r="24" spans="1:13">
      <c r="K24" s="3" t="s">
        <v>16</v>
      </c>
    </row>
  </sheetData>
  <mergeCells count="9">
    <mergeCell ref="I19:M19"/>
    <mergeCell ref="I2:M2"/>
    <mergeCell ref="J3:K3"/>
    <mergeCell ref="L3:M3"/>
    <mergeCell ref="A1:G1"/>
    <mergeCell ref="B2:G2"/>
    <mergeCell ref="E3:G3"/>
    <mergeCell ref="B3:D3"/>
    <mergeCell ref="A19:G19"/>
  </mergeCells>
  <phoneticPr fontId="0" type="noConversion"/>
  <printOptions horizontalCentered="1" verticalCentered="1" headings="1"/>
  <pageMargins left="0.2" right="0.25" top="0.25" bottom="0.75" header="0.3" footer="0.3"/>
  <pageSetup firstPageNumber="65" orientation="landscape" useFirstPageNumber="1" r:id="rId1"/>
  <headerFooter scaleWithDoc="0" alignWithMargins="0">
    <oddFooter xml:space="preserve">&amp;R&amp;12 </oddFooter>
  </headerFooter>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zoomScale="90" zoomScaleNormal="90" workbookViewId="0">
      <selection activeCell="I12" sqref="I12"/>
    </sheetView>
  </sheetViews>
  <sheetFormatPr defaultColWidth="25.42578125" defaultRowHeight="11.25"/>
  <cols>
    <col min="1" max="1" width="35.85546875" style="497" customWidth="1"/>
    <col min="2" max="2" width="18.42578125" style="497" bestFit="1" customWidth="1"/>
    <col min="3" max="3" width="27" style="497" bestFit="1" customWidth="1"/>
    <col min="4" max="5" width="24" style="497" customWidth="1"/>
    <col min="6" max="6" width="15" style="497" customWidth="1"/>
    <col min="7" max="7" width="25.140625" style="497" customWidth="1"/>
    <col min="8" max="8" width="25.42578125" style="488"/>
    <col min="9" max="16384" width="25.42578125" style="497"/>
  </cols>
  <sheetData>
    <row r="1" spans="1:10" s="487" customFormat="1" ht="71.099999999999994" customHeight="1">
      <c r="A1" s="824" t="s">
        <v>724</v>
      </c>
      <c r="B1" s="824"/>
      <c r="C1" s="824"/>
      <c r="D1" s="824"/>
      <c r="E1" s="824"/>
      <c r="F1" s="824"/>
      <c r="G1" s="824"/>
      <c r="H1" s="486"/>
      <c r="I1" s="486"/>
      <c r="J1" s="486"/>
    </row>
    <row r="2" spans="1:10" s="487" customFormat="1" ht="30" customHeight="1">
      <c r="A2" s="339"/>
      <c r="B2" s="340"/>
      <c r="C2" s="825" t="s">
        <v>864</v>
      </c>
      <c r="D2" s="825"/>
      <c r="E2" s="825"/>
      <c r="F2" s="825"/>
      <c r="G2" s="341"/>
      <c r="H2" s="488"/>
      <c r="I2" s="489"/>
      <c r="J2" s="489"/>
    </row>
    <row r="3" spans="1:10" s="489" customFormat="1" ht="36.75" customHeight="1">
      <c r="A3" s="490" t="s">
        <v>74</v>
      </c>
      <c r="B3" s="491" t="s">
        <v>64</v>
      </c>
      <c r="C3" s="491" t="s">
        <v>66</v>
      </c>
      <c r="D3" s="356" t="s">
        <v>256</v>
      </c>
      <c r="E3" s="355" t="s">
        <v>95</v>
      </c>
      <c r="F3" s="361" t="s">
        <v>653</v>
      </c>
      <c r="G3" s="361" t="s">
        <v>866</v>
      </c>
      <c r="H3" s="492"/>
    </row>
    <row r="4" spans="1:10" ht="15.75">
      <c r="A4" s="493" t="s">
        <v>68</v>
      </c>
      <c r="B4" s="494"/>
      <c r="C4" s="494"/>
      <c r="D4" s="494"/>
      <c r="E4" s="494"/>
      <c r="F4" s="494"/>
      <c r="G4" s="494"/>
      <c r="H4" s="495"/>
      <c r="I4" s="496"/>
      <c r="J4" s="496"/>
    </row>
    <row r="5" spans="1:10" ht="15.75">
      <c r="A5" s="498" t="s">
        <v>69</v>
      </c>
      <c r="B5" s="499"/>
      <c r="C5" s="527"/>
      <c r="D5" s="527"/>
      <c r="E5" s="527"/>
      <c r="F5" s="527"/>
      <c r="G5" s="527"/>
      <c r="H5" s="495"/>
      <c r="I5" s="496"/>
      <c r="J5" s="496"/>
    </row>
    <row r="6" spans="1:10" ht="15.75">
      <c r="A6" s="498"/>
      <c r="B6" s="498" t="s">
        <v>70</v>
      </c>
      <c r="C6" s="527"/>
      <c r="D6" s="527"/>
      <c r="E6" s="533"/>
      <c r="F6" s="527"/>
      <c r="G6" s="534"/>
      <c r="H6" s="495"/>
      <c r="I6" s="496"/>
      <c r="J6" s="496"/>
    </row>
    <row r="7" spans="1:10" ht="15.75">
      <c r="A7" s="500"/>
      <c r="B7" s="500" t="s">
        <v>53</v>
      </c>
      <c r="C7" s="520"/>
      <c r="D7" s="520"/>
      <c r="E7" s="529"/>
      <c r="F7" s="527"/>
      <c r="G7" s="534"/>
      <c r="H7" s="495"/>
      <c r="I7" s="496"/>
      <c r="J7" s="496"/>
    </row>
    <row r="8" spans="1:10" ht="15.75">
      <c r="A8" s="500"/>
      <c r="B8" s="500" t="s">
        <v>71</v>
      </c>
      <c r="C8" s="520"/>
      <c r="D8" s="520"/>
      <c r="E8" s="529"/>
      <c r="F8" s="527"/>
      <c r="G8" s="534"/>
      <c r="H8" s="495"/>
      <c r="I8" s="496"/>
      <c r="J8" s="496"/>
    </row>
    <row r="9" spans="1:10" ht="15.75">
      <c r="A9" s="500" t="s">
        <v>72</v>
      </c>
      <c r="B9" s="500"/>
      <c r="C9" s="520"/>
      <c r="D9" s="520"/>
      <c r="E9" s="520"/>
      <c r="F9" s="527"/>
      <c r="G9" s="527"/>
      <c r="H9" s="495"/>
      <c r="I9" s="496"/>
      <c r="J9" s="496"/>
    </row>
    <row r="10" spans="1:10" ht="15.75">
      <c r="A10" s="500"/>
      <c r="B10" s="500" t="s">
        <v>39</v>
      </c>
      <c r="C10" s="520"/>
      <c r="D10" s="520"/>
      <c r="E10" s="529"/>
      <c r="F10" s="527"/>
      <c r="G10" s="534"/>
      <c r="H10" s="495"/>
      <c r="I10" s="496"/>
      <c r="J10" s="496"/>
    </row>
    <row r="11" spans="1:10" ht="15.75">
      <c r="A11" s="500"/>
      <c r="B11" s="500" t="s">
        <v>53</v>
      </c>
      <c r="C11" s="520"/>
      <c r="D11" s="520"/>
      <c r="E11" s="529"/>
      <c r="F11" s="527"/>
      <c r="G11" s="534"/>
      <c r="H11" s="495"/>
      <c r="I11" s="496"/>
      <c r="J11" s="496"/>
    </row>
    <row r="12" spans="1:10" ht="15.75">
      <c r="A12" s="500"/>
      <c r="B12" s="500" t="s">
        <v>61</v>
      </c>
      <c r="C12" s="520"/>
      <c r="D12" s="520"/>
      <c r="E12" s="529"/>
      <c r="F12" s="527"/>
      <c r="G12" s="534"/>
      <c r="H12" s="495"/>
      <c r="I12" s="496"/>
      <c r="J12" s="496"/>
    </row>
    <row r="13" spans="1:10" ht="15.75">
      <c r="A13" s="501" t="s">
        <v>73</v>
      </c>
      <c r="B13" s="502"/>
      <c r="C13" s="510"/>
      <c r="D13" s="510"/>
      <c r="E13" s="510"/>
      <c r="F13" s="518"/>
      <c r="G13" s="518"/>
      <c r="H13" s="495"/>
      <c r="I13" s="496"/>
      <c r="J13" s="496"/>
    </row>
    <row r="14" spans="1:10" ht="15.75">
      <c r="A14" s="500" t="s">
        <v>69</v>
      </c>
      <c r="B14" s="500"/>
      <c r="C14" s="520"/>
      <c r="D14" s="520"/>
      <c r="E14" s="520"/>
      <c r="F14" s="527"/>
      <c r="G14" s="527"/>
      <c r="H14" s="495"/>
      <c r="I14" s="496"/>
      <c r="J14" s="496"/>
    </row>
    <row r="15" spans="1:10" ht="15.75">
      <c r="A15" s="500"/>
      <c r="B15" s="500" t="s">
        <v>70</v>
      </c>
      <c r="C15" s="520"/>
      <c r="D15" s="520"/>
      <c r="E15" s="529"/>
      <c r="F15" s="527"/>
      <c r="G15" s="534"/>
      <c r="H15" s="495"/>
      <c r="I15" s="496"/>
      <c r="J15" s="496"/>
    </row>
    <row r="16" spans="1:10" ht="15.75">
      <c r="A16" s="500"/>
      <c r="B16" s="500" t="s">
        <v>53</v>
      </c>
      <c r="C16" s="520"/>
      <c r="D16" s="520"/>
      <c r="E16" s="529"/>
      <c r="F16" s="527"/>
      <c r="G16" s="534"/>
      <c r="H16" s="496"/>
      <c r="I16" s="496"/>
      <c r="J16" s="496"/>
    </row>
    <row r="17" spans="1:8" ht="15.75">
      <c r="A17" s="500"/>
      <c r="B17" s="500" t="s">
        <v>71</v>
      </c>
      <c r="C17" s="520"/>
      <c r="D17" s="520"/>
      <c r="E17" s="529"/>
      <c r="F17" s="527"/>
      <c r="G17" s="534"/>
      <c r="H17" s="496"/>
    </row>
    <row r="18" spans="1:8" ht="15.75">
      <c r="A18" s="500" t="s">
        <v>72</v>
      </c>
      <c r="B18" s="500"/>
      <c r="C18" s="520"/>
      <c r="D18" s="520"/>
      <c r="E18" s="520"/>
      <c r="F18" s="527"/>
      <c r="G18" s="527"/>
      <c r="H18" s="496"/>
    </row>
    <row r="19" spans="1:8" ht="15.75">
      <c r="A19" s="500"/>
      <c r="B19" s="500" t="s">
        <v>39</v>
      </c>
      <c r="C19" s="520"/>
      <c r="D19" s="520"/>
      <c r="E19" s="529"/>
      <c r="F19" s="527"/>
      <c r="G19" s="534"/>
      <c r="H19" s="496"/>
    </row>
    <row r="20" spans="1:8" ht="15.75">
      <c r="A20" s="500"/>
      <c r="B20" s="500" t="s">
        <v>53</v>
      </c>
      <c r="C20" s="520"/>
      <c r="D20" s="520"/>
      <c r="E20" s="529"/>
      <c r="F20" s="527"/>
      <c r="G20" s="534"/>
      <c r="H20" s="496"/>
    </row>
    <row r="21" spans="1:8" ht="15.75">
      <c r="A21" s="500"/>
      <c r="B21" s="500" t="s">
        <v>61</v>
      </c>
      <c r="C21" s="520"/>
      <c r="D21" s="520"/>
      <c r="E21" s="529"/>
      <c r="F21" s="527"/>
      <c r="G21" s="534"/>
      <c r="H21" s="496"/>
    </row>
    <row r="22" spans="1:8" ht="15.75">
      <c r="A22" s="501" t="s">
        <v>865</v>
      </c>
      <c r="B22" s="502"/>
      <c r="C22" s="510"/>
      <c r="D22" s="510"/>
      <c r="E22" s="510"/>
      <c r="F22" s="518"/>
      <c r="G22" s="518"/>
      <c r="H22" s="496"/>
    </row>
    <row r="23" spans="1:8" ht="15.75">
      <c r="A23" s="500" t="s">
        <v>69</v>
      </c>
      <c r="B23" s="500"/>
      <c r="C23" s="503">
        <v>43735</v>
      </c>
      <c r="D23" s="530"/>
      <c r="E23" s="528"/>
      <c r="F23" s="503">
        <f>SUM(F24:F26)</f>
        <v>1025102.78</v>
      </c>
      <c r="G23" s="773">
        <v>37761146.490000002</v>
      </c>
      <c r="H23" s="496"/>
    </row>
    <row r="24" spans="1:8" ht="15.75">
      <c r="A24" s="500"/>
      <c r="B24" s="500" t="s">
        <v>70</v>
      </c>
      <c r="C24" s="539">
        <v>36427</v>
      </c>
      <c r="D24" s="530"/>
      <c r="E24" s="528"/>
      <c r="F24" s="504">
        <v>903073.99</v>
      </c>
      <c r="G24" s="774">
        <v>33703676</v>
      </c>
      <c r="H24" s="496"/>
    </row>
    <row r="25" spans="1:8" ht="15.75">
      <c r="A25" s="500"/>
      <c r="B25" s="500" t="s">
        <v>53</v>
      </c>
      <c r="C25" s="539">
        <v>658</v>
      </c>
      <c r="D25" s="530"/>
      <c r="E25" s="528"/>
      <c r="F25" s="504">
        <v>6454.17</v>
      </c>
      <c r="G25" s="775">
        <v>348763</v>
      </c>
      <c r="H25" s="496"/>
    </row>
    <row r="26" spans="1:8" ht="15.75">
      <c r="A26" s="500"/>
      <c r="B26" s="500" t="s">
        <v>71</v>
      </c>
      <c r="C26" s="539">
        <v>6650</v>
      </c>
      <c r="D26" s="530"/>
      <c r="E26" s="528"/>
      <c r="F26" s="504">
        <v>115574.62</v>
      </c>
      <c r="G26" s="775">
        <v>3708706.75</v>
      </c>
      <c r="H26" s="496"/>
    </row>
    <row r="27" spans="1:8" ht="15.75">
      <c r="A27" s="500" t="s">
        <v>72</v>
      </c>
      <c r="B27" s="500"/>
      <c r="C27" s="503">
        <v>36581</v>
      </c>
      <c r="D27" s="530"/>
      <c r="E27" s="528"/>
      <c r="F27" s="503">
        <f>SUM(F28:F30)</f>
        <v>539988.67000000004</v>
      </c>
      <c r="G27" s="776">
        <v>15359062.699999999</v>
      </c>
      <c r="H27" s="496"/>
    </row>
    <row r="28" spans="1:8" ht="15.75">
      <c r="A28" s="500"/>
      <c r="B28" s="500" t="s">
        <v>39</v>
      </c>
      <c r="C28" s="539">
        <v>18617</v>
      </c>
      <c r="D28" s="535"/>
      <c r="E28" s="536"/>
      <c r="F28" s="504">
        <v>413861.34</v>
      </c>
      <c r="G28" s="775">
        <v>11166637</v>
      </c>
      <c r="H28" s="496"/>
    </row>
    <row r="29" spans="1:8" ht="15.75">
      <c r="A29" s="500"/>
      <c r="B29" s="500" t="s">
        <v>53</v>
      </c>
      <c r="C29" s="539">
        <v>16886</v>
      </c>
      <c r="D29" s="520"/>
      <c r="E29" s="520"/>
      <c r="F29" s="504">
        <v>107153.95</v>
      </c>
      <c r="G29" s="775">
        <v>3780783</v>
      </c>
      <c r="H29" s="496"/>
    </row>
    <row r="30" spans="1:8" ht="15.75">
      <c r="A30" s="500"/>
      <c r="B30" s="500" t="s">
        <v>61</v>
      </c>
      <c r="C30" s="539">
        <v>1078</v>
      </c>
      <c r="D30" s="520"/>
      <c r="E30" s="520"/>
      <c r="F30" s="504">
        <v>18973.38</v>
      </c>
      <c r="G30" s="775">
        <v>411642</v>
      </c>
      <c r="H30" s="496"/>
    </row>
    <row r="31" spans="1:8" ht="15">
      <c r="A31" s="505"/>
      <c r="B31" s="505"/>
      <c r="C31" s="526"/>
      <c r="D31" s="520"/>
      <c r="E31" s="520"/>
      <c r="F31" s="537"/>
      <c r="G31" s="777"/>
      <c r="H31" s="496"/>
    </row>
    <row r="32" spans="1:8" ht="15">
      <c r="A32" s="506" t="s">
        <v>257</v>
      </c>
      <c r="B32" s="507"/>
      <c r="C32" s="538">
        <f>C27+C23</f>
        <v>80316</v>
      </c>
      <c r="D32" s="538"/>
      <c r="E32" s="538"/>
      <c r="F32" s="770">
        <f>F27+F23</f>
        <v>1565091.4500000002</v>
      </c>
      <c r="G32" s="773">
        <f>G27+G23</f>
        <v>53120209.189999998</v>
      </c>
      <c r="H32" s="497"/>
    </row>
    <row r="33" spans="1:8" ht="15.75">
      <c r="A33" s="363"/>
      <c r="B33" s="366"/>
      <c r="C33" s="365"/>
      <c r="D33" s="365"/>
      <c r="E33" s="365"/>
      <c r="F33" s="365"/>
      <c r="G33" s="365"/>
      <c r="H33" s="364"/>
    </row>
    <row r="34" spans="1:8" ht="20.100000000000001" customHeight="1">
      <c r="A34" s="372" t="s">
        <v>630</v>
      </c>
      <c r="B34" s="373"/>
      <c r="C34" s="373"/>
      <c r="D34" s="374"/>
      <c r="E34" s="375"/>
      <c r="F34" s="375"/>
      <c r="G34" s="375"/>
      <c r="H34" s="367"/>
    </row>
    <row r="35" spans="1:8" s="508" customFormat="1" ht="29.45" customHeight="1">
      <c r="A35" s="828" t="s">
        <v>867</v>
      </c>
      <c r="B35" s="828"/>
      <c r="C35" s="828"/>
      <c r="D35" s="828"/>
      <c r="E35" s="828"/>
      <c r="F35" s="828"/>
      <c r="G35" s="798"/>
    </row>
    <row r="36" spans="1:8" ht="15.6" customHeight="1">
      <c r="A36" s="363"/>
      <c r="B36" s="366"/>
      <c r="C36" s="365"/>
      <c r="D36" s="365"/>
      <c r="E36" s="365"/>
      <c r="F36" s="365"/>
      <c r="G36" s="365"/>
      <c r="H36" s="497"/>
    </row>
    <row r="37" spans="1:8" ht="15" customHeight="1">
      <c r="A37" s="648" t="s">
        <v>349</v>
      </c>
      <c r="B37" s="649"/>
      <c r="C37" s="649"/>
      <c r="D37" s="649"/>
      <c r="E37" s="649"/>
      <c r="F37" s="492"/>
      <c r="G37" s="492"/>
      <c r="H37" s="497"/>
    </row>
    <row r="38" spans="1:8" ht="69.599999999999994" customHeight="1">
      <c r="A38" s="509" t="s">
        <v>19</v>
      </c>
      <c r="B38" s="509" t="s">
        <v>640</v>
      </c>
      <c r="C38" s="509" t="s">
        <v>641</v>
      </c>
      <c r="D38" s="509" t="s">
        <v>642</v>
      </c>
      <c r="E38" s="509" t="s">
        <v>643</v>
      </c>
      <c r="F38" s="492"/>
      <c r="G38" s="492"/>
      <c r="H38" s="497"/>
    </row>
    <row r="39" spans="1:8" ht="15">
      <c r="A39" s="507">
        <v>2002</v>
      </c>
      <c r="B39" s="162">
        <v>49464</v>
      </c>
      <c r="C39" s="358"/>
      <c r="D39" s="163"/>
      <c r="E39" s="203"/>
      <c r="F39" s="492"/>
      <c r="G39" s="492"/>
      <c r="H39" s="497"/>
    </row>
    <row r="40" spans="1:8" ht="15">
      <c r="A40" s="507">
        <v>2003</v>
      </c>
      <c r="B40" s="162">
        <v>57179</v>
      </c>
      <c r="C40" s="163"/>
      <c r="D40" s="164"/>
      <c r="E40" s="203"/>
      <c r="F40" s="492"/>
      <c r="G40" s="492"/>
      <c r="H40" s="497"/>
    </row>
    <row r="41" spans="1:8" ht="15">
      <c r="A41" s="507">
        <v>2004</v>
      </c>
      <c r="B41" s="162">
        <v>54677</v>
      </c>
      <c r="C41" s="163"/>
      <c r="D41" s="164"/>
      <c r="E41" s="203"/>
      <c r="F41" s="492"/>
      <c r="G41" s="492"/>
      <c r="H41" s="497"/>
    </row>
    <row r="42" spans="1:8" ht="15">
      <c r="A42" s="507">
        <v>2005</v>
      </c>
      <c r="B42" s="162">
        <v>40523</v>
      </c>
      <c r="C42" s="163"/>
      <c r="D42" s="164"/>
      <c r="E42" s="203"/>
      <c r="F42" s="492"/>
      <c r="G42" s="492"/>
      <c r="H42" s="497"/>
    </row>
    <row r="43" spans="1:8" ht="15">
      <c r="A43" s="507">
        <v>2006</v>
      </c>
      <c r="B43" s="162">
        <v>36870</v>
      </c>
      <c r="C43" s="163"/>
      <c r="D43" s="163"/>
      <c r="E43" s="203"/>
      <c r="F43" s="492"/>
      <c r="G43" s="492"/>
      <c r="H43" s="497"/>
    </row>
    <row r="44" spans="1:8" ht="15">
      <c r="A44" s="507">
        <v>2007</v>
      </c>
      <c r="B44" s="162">
        <v>44048</v>
      </c>
      <c r="C44" s="163"/>
      <c r="D44" s="163"/>
      <c r="E44" s="203"/>
      <c r="F44" s="492"/>
      <c r="G44" s="492"/>
      <c r="H44" s="497"/>
    </row>
    <row r="45" spans="1:8" ht="15">
      <c r="A45" s="507">
        <v>2008</v>
      </c>
      <c r="B45" s="162">
        <v>58773</v>
      </c>
      <c r="C45" s="163"/>
      <c r="D45" s="163"/>
      <c r="E45" s="203"/>
      <c r="F45" s="492"/>
      <c r="G45" s="492"/>
      <c r="H45" s="497"/>
    </row>
    <row r="46" spans="1:8" ht="15">
      <c r="A46" s="507">
        <v>2009</v>
      </c>
      <c r="B46" s="162">
        <v>83493</v>
      </c>
      <c r="C46" s="520">
        <v>3562</v>
      </c>
      <c r="D46" s="163"/>
      <c r="E46" s="203"/>
      <c r="F46" s="492"/>
      <c r="G46" s="492"/>
      <c r="H46" s="497"/>
    </row>
    <row r="47" spans="1:8" ht="15">
      <c r="A47" s="507">
        <v>2010</v>
      </c>
      <c r="B47" s="162">
        <v>120358</v>
      </c>
      <c r="C47" s="520">
        <v>22589</v>
      </c>
      <c r="D47" s="163"/>
      <c r="E47" s="203"/>
      <c r="F47" s="492"/>
      <c r="G47" s="492"/>
      <c r="H47" s="497"/>
    </row>
    <row r="48" spans="1:8" ht="15">
      <c r="A48" s="507">
        <v>2011</v>
      </c>
      <c r="B48" s="162">
        <v>161020</v>
      </c>
      <c r="C48" s="520">
        <v>23765</v>
      </c>
      <c r="D48" s="163"/>
      <c r="E48" s="203"/>
      <c r="F48" s="492"/>
      <c r="G48" s="492"/>
      <c r="H48" s="497"/>
    </row>
    <row r="49" spans="1:10" ht="15">
      <c r="A49" s="507">
        <v>2012</v>
      </c>
      <c r="B49" s="162">
        <v>96893</v>
      </c>
      <c r="C49" s="520">
        <v>20383</v>
      </c>
      <c r="D49" s="528">
        <v>136836</v>
      </c>
      <c r="E49" s="353">
        <v>0.70809582273670668</v>
      </c>
      <c r="F49" s="492"/>
      <c r="G49" s="492"/>
      <c r="H49" s="497"/>
    </row>
    <row r="50" spans="1:10" ht="15">
      <c r="A50" s="507">
        <v>2013</v>
      </c>
      <c r="B50" s="162">
        <v>106948</v>
      </c>
      <c r="C50" s="520">
        <v>12310</v>
      </c>
      <c r="D50" s="528">
        <v>136836</v>
      </c>
      <c r="E50" s="353">
        <v>0.7815779473238037</v>
      </c>
      <c r="F50" s="492"/>
      <c r="G50" s="492"/>
      <c r="H50" s="497"/>
    </row>
    <row r="51" spans="1:10" ht="15">
      <c r="A51" s="507">
        <v>2014</v>
      </c>
      <c r="B51" s="162">
        <v>92967</v>
      </c>
      <c r="C51" s="520">
        <v>10029</v>
      </c>
      <c r="D51" s="528">
        <v>136836</v>
      </c>
      <c r="E51" s="353">
        <f>B51/D51</f>
        <v>0.67940454266421113</v>
      </c>
      <c r="F51" s="492"/>
      <c r="G51" s="492"/>
      <c r="H51" s="497"/>
    </row>
    <row r="52" spans="1:10" ht="15">
      <c r="A52" s="507">
        <v>2015</v>
      </c>
      <c r="B52" s="162">
        <v>80316</v>
      </c>
      <c r="C52" s="520">
        <v>8819</v>
      </c>
      <c r="D52" s="528">
        <v>136836</v>
      </c>
      <c r="E52" s="353">
        <f>B52/D52</f>
        <v>0.58695080242041564</v>
      </c>
      <c r="F52" s="492"/>
      <c r="G52" s="492"/>
      <c r="H52" s="497"/>
    </row>
    <row r="53" spans="1:10" ht="15">
      <c r="A53" s="507">
        <v>2016</v>
      </c>
      <c r="B53" s="162"/>
      <c r="C53" s="520"/>
      <c r="D53" s="165"/>
      <c r="E53" s="204"/>
      <c r="F53" s="492"/>
      <c r="G53" s="492"/>
      <c r="H53" s="497"/>
    </row>
    <row r="54" spans="1:10" ht="15">
      <c r="A54" s="507">
        <v>2017</v>
      </c>
      <c r="B54" s="162"/>
      <c r="C54" s="510"/>
      <c r="D54" s="165"/>
      <c r="E54" s="204"/>
      <c r="F54" s="492"/>
      <c r="G54" s="492"/>
      <c r="H54" s="497"/>
    </row>
    <row r="55" spans="1:10" ht="15">
      <c r="A55" s="507">
        <v>2018</v>
      </c>
      <c r="B55" s="162"/>
      <c r="C55" s="520"/>
      <c r="D55" s="165"/>
      <c r="E55" s="204"/>
      <c r="F55" s="492"/>
      <c r="G55" s="492"/>
      <c r="H55" s="497"/>
    </row>
    <row r="56" spans="1:10" ht="15">
      <c r="A56" s="507">
        <v>2019</v>
      </c>
      <c r="B56" s="162"/>
      <c r="C56" s="520"/>
      <c r="D56" s="165"/>
      <c r="E56" s="204"/>
      <c r="F56" s="492"/>
      <c r="G56" s="492"/>
      <c r="H56" s="497"/>
    </row>
    <row r="57" spans="1:10" ht="15">
      <c r="A57" s="507">
        <v>2020</v>
      </c>
      <c r="B57" s="162"/>
      <c r="C57" s="166"/>
      <c r="D57" s="165"/>
      <c r="E57" s="204"/>
      <c r="F57" s="492"/>
      <c r="G57" s="492"/>
      <c r="H57" s="497"/>
    </row>
    <row r="58" spans="1:10" ht="15">
      <c r="A58" s="506" t="s">
        <v>114</v>
      </c>
      <c r="B58" s="206">
        <f>SUM(B39:B57)</f>
        <v>1083529</v>
      </c>
      <c r="C58" s="206">
        <f>SUM(C46:C52)</f>
        <v>101457</v>
      </c>
      <c r="D58" s="528"/>
      <c r="E58" s="207"/>
      <c r="F58" s="492"/>
      <c r="G58" s="492"/>
      <c r="H58" s="497"/>
    </row>
    <row r="59" spans="1:10" ht="7.35" customHeight="1">
      <c r="A59" s="479"/>
      <c r="B59" s="479"/>
      <c r="C59" s="511"/>
      <c r="D59" s="492"/>
      <c r="E59" s="492"/>
      <c r="F59" s="492"/>
      <c r="G59" s="492"/>
      <c r="H59" s="497"/>
    </row>
    <row r="60" spans="1:10" ht="14.25">
      <c r="A60" s="350" t="s">
        <v>631</v>
      </c>
      <c r="B60" s="351"/>
      <c r="C60" s="357"/>
      <c r="D60" s="360"/>
      <c r="E60" s="360"/>
      <c r="F60" s="368"/>
      <c r="G60" s="368"/>
      <c r="H60" s="368"/>
      <c r="I60" s="278"/>
      <c r="J60" s="278"/>
    </row>
    <row r="61" spans="1:10" ht="12">
      <c r="A61" s="826" t="s">
        <v>632</v>
      </c>
      <c r="B61" s="827"/>
      <c r="C61" s="827"/>
      <c r="D61" s="827"/>
      <c r="E61" s="827"/>
      <c r="F61" s="362"/>
      <c r="G61" s="359"/>
      <c r="H61" s="368"/>
      <c r="I61" s="278"/>
      <c r="J61" s="278"/>
    </row>
    <row r="62" spans="1:10" ht="12">
      <c r="A62" s="826" t="s">
        <v>633</v>
      </c>
      <c r="B62" s="827"/>
      <c r="C62" s="827"/>
      <c r="D62" s="827"/>
      <c r="E62" s="827"/>
      <c r="F62" s="368"/>
      <c r="G62" s="368"/>
      <c r="H62" s="368"/>
      <c r="I62" s="278"/>
      <c r="J62" s="278"/>
    </row>
    <row r="63" spans="1:10" ht="12">
      <c r="A63" s="484"/>
      <c r="B63" s="485"/>
      <c r="C63" s="485"/>
      <c r="D63" s="485"/>
      <c r="E63" s="485"/>
      <c r="F63" s="368"/>
      <c r="G63" s="368"/>
      <c r="H63" s="368"/>
      <c r="I63" s="278"/>
      <c r="J63" s="278"/>
    </row>
    <row r="64" spans="1:10" ht="12" customHeight="1">
      <c r="A64" s="479"/>
      <c r="B64" s="479"/>
      <c r="C64" s="511"/>
      <c r="D64" s="492"/>
      <c r="E64" s="492"/>
      <c r="F64" s="492"/>
      <c r="G64" s="492"/>
      <c r="H64" s="497"/>
    </row>
    <row r="65" spans="1:8" ht="52.35" customHeight="1">
      <c r="A65" s="509" t="s">
        <v>19</v>
      </c>
      <c r="B65" s="509" t="s">
        <v>634</v>
      </c>
      <c r="C65" s="509" t="s">
        <v>635</v>
      </c>
      <c r="D65" s="822" t="s">
        <v>639</v>
      </c>
      <c r="E65" s="823"/>
      <c r="F65" s="492"/>
      <c r="G65" s="492"/>
      <c r="H65" s="497"/>
    </row>
    <row r="66" spans="1:8" ht="18" customHeight="1">
      <c r="A66" s="352">
        <v>2015</v>
      </c>
      <c r="B66" s="371" t="s">
        <v>636</v>
      </c>
      <c r="C66" s="713">
        <v>19492</v>
      </c>
      <c r="D66" s="713">
        <v>233</v>
      </c>
      <c r="E66" s="714"/>
      <c r="F66" s="492"/>
      <c r="G66" s="492"/>
      <c r="H66" s="497"/>
    </row>
    <row r="67" spans="1:8" ht="17.850000000000001" customHeight="1">
      <c r="A67" s="352">
        <v>2015</v>
      </c>
      <c r="B67" s="371" t="s">
        <v>637</v>
      </c>
      <c r="C67" s="162">
        <v>96408</v>
      </c>
      <c r="D67" s="713">
        <v>2193</v>
      </c>
      <c r="E67" s="714"/>
      <c r="F67" s="492"/>
      <c r="G67" s="492"/>
      <c r="H67" s="497"/>
    </row>
    <row r="68" spans="1:8" ht="15">
      <c r="A68" s="352">
        <v>2015</v>
      </c>
      <c r="B68" s="371" t="s">
        <v>638</v>
      </c>
      <c r="C68" s="162">
        <v>1210880</v>
      </c>
      <c r="D68" s="713">
        <v>26526</v>
      </c>
      <c r="E68" s="714"/>
      <c r="F68" s="492"/>
      <c r="G68" s="492"/>
      <c r="H68" s="497"/>
    </row>
  </sheetData>
  <mergeCells count="6">
    <mergeCell ref="D65:E65"/>
    <mergeCell ref="A1:G1"/>
    <mergeCell ref="C2:F2"/>
    <mergeCell ref="A61:E61"/>
    <mergeCell ref="A62:E62"/>
    <mergeCell ref="A35:F35"/>
  </mergeCells>
  <printOptions headings="1"/>
  <pageMargins left="0.7" right="0.7" top="0.75" bottom="0.75" header="0.3" footer="0.3"/>
  <pageSetup scale="53" orientation="portrait" r:id="rId1"/>
  <customProperties>
    <customPr name="_pios_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90"/>
  <sheetViews>
    <sheetView zoomScale="85" zoomScaleNormal="85" workbookViewId="0">
      <selection activeCell="B24" sqref="B24"/>
    </sheetView>
  </sheetViews>
  <sheetFormatPr defaultColWidth="40.5703125" defaultRowHeight="14.25"/>
  <cols>
    <col min="1" max="1" width="67.42578125" style="3" customWidth="1"/>
    <col min="2" max="2" width="52.42578125" style="3" bestFit="1" customWidth="1"/>
    <col min="3" max="3" width="16.42578125" style="3" bestFit="1" customWidth="1"/>
    <col min="4" max="4" width="15.140625" style="3" bestFit="1" customWidth="1"/>
    <col min="5" max="5" width="13.5703125" style="3" bestFit="1" customWidth="1"/>
    <col min="6" max="6" width="12.42578125" style="3" customWidth="1"/>
    <col min="7" max="7" width="16.5703125" style="3" bestFit="1" customWidth="1"/>
    <col min="8" max="8" width="15.42578125" style="3" customWidth="1"/>
    <col min="9" max="9" width="18.140625" style="3" customWidth="1"/>
    <col min="10" max="16384" width="40.5703125" style="3"/>
  </cols>
  <sheetData>
    <row r="1" spans="1:9" s="29" customFormat="1" ht="57.75" customHeight="1" thickBot="1">
      <c r="A1" s="829" t="s">
        <v>725</v>
      </c>
      <c r="B1" s="829"/>
      <c r="C1" s="829"/>
      <c r="D1" s="829"/>
      <c r="E1" s="829"/>
      <c r="F1" s="829"/>
      <c r="G1" s="829"/>
    </row>
    <row r="2" spans="1:9" ht="27.75" customHeight="1">
      <c r="A2" s="830" t="s">
        <v>30</v>
      </c>
      <c r="B2" s="832" t="s">
        <v>598</v>
      </c>
      <c r="C2" s="836" t="s">
        <v>29</v>
      </c>
      <c r="D2" s="837"/>
      <c r="E2" s="837"/>
      <c r="F2" s="838"/>
      <c r="G2" s="834" t="s">
        <v>750</v>
      </c>
    </row>
    <row r="3" spans="1:9" ht="15.75" customHeight="1">
      <c r="A3" s="831"/>
      <c r="B3" s="833"/>
      <c r="C3" s="459" t="s">
        <v>31</v>
      </c>
      <c r="D3" s="459" t="s">
        <v>32</v>
      </c>
      <c r="E3" s="459" t="s">
        <v>33</v>
      </c>
      <c r="F3" s="459" t="s">
        <v>34</v>
      </c>
      <c r="G3" s="835"/>
      <c r="I3" s="5"/>
    </row>
    <row r="4" spans="1:9" ht="17.100000000000001" customHeight="1">
      <c r="A4" s="609" t="s">
        <v>426</v>
      </c>
      <c r="B4" s="460" t="s">
        <v>417</v>
      </c>
      <c r="C4" s="461" t="s">
        <v>739</v>
      </c>
      <c r="D4" s="461">
        <v>0</v>
      </c>
      <c r="E4" s="461">
        <v>0</v>
      </c>
      <c r="F4" s="461">
        <v>0</v>
      </c>
      <c r="G4" s="610">
        <v>201946.36</v>
      </c>
      <c r="I4" s="5"/>
    </row>
    <row r="5" spans="1:9" ht="17.100000000000001" customHeight="1">
      <c r="A5" s="609" t="s">
        <v>427</v>
      </c>
      <c r="B5" s="460" t="s">
        <v>778</v>
      </c>
      <c r="C5" s="461" t="s">
        <v>739</v>
      </c>
      <c r="D5" s="461">
        <v>0</v>
      </c>
      <c r="E5" s="461" t="s">
        <v>739</v>
      </c>
      <c r="F5" s="461">
        <v>0</v>
      </c>
      <c r="G5" s="610">
        <v>865902.62</v>
      </c>
      <c r="I5" s="19"/>
    </row>
    <row r="6" spans="1:9" ht="17.100000000000001" customHeight="1">
      <c r="A6" s="609" t="s">
        <v>428</v>
      </c>
      <c r="B6" s="460" t="s">
        <v>429</v>
      </c>
      <c r="C6" s="461" t="s">
        <v>739</v>
      </c>
      <c r="D6" s="461">
        <v>0</v>
      </c>
      <c r="E6" s="461" t="s">
        <v>739</v>
      </c>
      <c r="F6" s="461">
        <v>0</v>
      </c>
      <c r="G6" s="610">
        <v>2005424.01</v>
      </c>
      <c r="I6" s="19"/>
    </row>
    <row r="7" spans="1:9" ht="17.100000000000001" customHeight="1">
      <c r="A7" s="609" t="s">
        <v>430</v>
      </c>
      <c r="B7" s="460" t="s">
        <v>401</v>
      </c>
      <c r="C7" s="461" t="s">
        <v>739</v>
      </c>
      <c r="D7" s="461">
        <v>0</v>
      </c>
      <c r="E7" s="461">
        <v>0</v>
      </c>
      <c r="F7" s="461">
        <v>0</v>
      </c>
      <c r="G7" s="610">
        <v>8301607.3200000003</v>
      </c>
      <c r="I7" s="19"/>
    </row>
    <row r="8" spans="1:9" s="347" customFormat="1" ht="17.100000000000001" hidden="1" customHeight="1">
      <c r="A8" s="609" t="s">
        <v>744</v>
      </c>
      <c r="B8" s="460"/>
      <c r="C8" s="461">
        <v>0</v>
      </c>
      <c r="D8" s="461">
        <v>0</v>
      </c>
      <c r="E8" s="461">
        <v>0</v>
      </c>
      <c r="F8" s="461">
        <v>0</v>
      </c>
      <c r="G8" s="610">
        <v>0</v>
      </c>
      <c r="I8" s="19"/>
    </row>
    <row r="9" spans="1:9" ht="17.100000000000001" customHeight="1">
      <c r="A9" s="609" t="s">
        <v>431</v>
      </c>
      <c r="B9" s="460" t="s">
        <v>432</v>
      </c>
      <c r="C9" s="461">
        <v>0</v>
      </c>
      <c r="D9" s="461" t="s">
        <v>739</v>
      </c>
      <c r="E9" s="461">
        <v>0</v>
      </c>
      <c r="F9" s="461">
        <v>0</v>
      </c>
      <c r="G9" s="610">
        <v>509343.01</v>
      </c>
      <c r="I9" s="19"/>
    </row>
    <row r="10" spans="1:9" ht="17.100000000000001" customHeight="1">
      <c r="A10" s="609" t="s">
        <v>433</v>
      </c>
      <c r="B10" s="460" t="s">
        <v>779</v>
      </c>
      <c r="C10" s="461" t="s">
        <v>739</v>
      </c>
      <c r="D10" s="461">
        <v>0</v>
      </c>
      <c r="E10" s="461" t="s">
        <v>739</v>
      </c>
      <c r="F10" s="461">
        <v>0</v>
      </c>
      <c r="G10" s="610">
        <v>1000414.41</v>
      </c>
      <c r="I10" s="19"/>
    </row>
    <row r="11" spans="1:9" ht="17.100000000000001" customHeight="1">
      <c r="A11" s="609" t="s">
        <v>434</v>
      </c>
      <c r="B11" s="460" t="s">
        <v>401</v>
      </c>
      <c r="C11" s="461">
        <v>0</v>
      </c>
      <c r="D11" s="461" t="s">
        <v>739</v>
      </c>
      <c r="E11" s="461">
        <v>0</v>
      </c>
      <c r="F11" s="461">
        <v>0</v>
      </c>
      <c r="G11" s="610">
        <v>373286.92</v>
      </c>
      <c r="I11" s="49"/>
    </row>
    <row r="12" spans="1:9" s="347" customFormat="1" ht="17.100000000000001" hidden="1" customHeight="1">
      <c r="A12" s="609" t="s">
        <v>740</v>
      </c>
      <c r="B12" s="460"/>
      <c r="C12" s="461">
        <v>0</v>
      </c>
      <c r="D12" s="461">
        <v>0</v>
      </c>
      <c r="E12" s="461">
        <v>0</v>
      </c>
      <c r="F12" s="461">
        <v>0</v>
      </c>
      <c r="G12" s="610">
        <v>0</v>
      </c>
      <c r="I12" s="49"/>
    </row>
    <row r="13" spans="1:9" s="347" customFormat="1" ht="17.100000000000001" hidden="1" customHeight="1">
      <c r="A13" s="611" t="s">
        <v>435</v>
      </c>
      <c r="B13" s="693" t="s">
        <v>401</v>
      </c>
      <c r="C13" s="694" t="s">
        <v>739</v>
      </c>
      <c r="D13" s="694">
        <v>0</v>
      </c>
      <c r="E13" s="694">
        <v>0</v>
      </c>
      <c r="F13" s="694">
        <v>0</v>
      </c>
      <c r="G13" s="695">
        <v>0</v>
      </c>
      <c r="I13" s="49"/>
    </row>
    <row r="14" spans="1:9" ht="17.100000000000001" customHeight="1">
      <c r="A14" s="609" t="s">
        <v>436</v>
      </c>
      <c r="B14" s="460" t="s">
        <v>429</v>
      </c>
      <c r="C14" s="461">
        <v>0</v>
      </c>
      <c r="D14" s="461" t="s">
        <v>739</v>
      </c>
      <c r="E14" s="461" t="s">
        <v>739</v>
      </c>
      <c r="F14" s="461" t="s">
        <v>739</v>
      </c>
      <c r="G14" s="610">
        <v>357709.3</v>
      </c>
      <c r="I14" s="19"/>
    </row>
    <row r="15" spans="1:9" ht="17.100000000000001" customHeight="1">
      <c r="A15" s="609" t="s">
        <v>437</v>
      </c>
      <c r="B15" s="460" t="s">
        <v>419</v>
      </c>
      <c r="C15" s="461">
        <v>0</v>
      </c>
      <c r="D15" s="461" t="s">
        <v>739</v>
      </c>
      <c r="E15" s="461">
        <v>0</v>
      </c>
      <c r="F15" s="461" t="s">
        <v>739</v>
      </c>
      <c r="G15" s="610">
        <v>84301.83</v>
      </c>
      <c r="I15" s="19"/>
    </row>
    <row r="16" spans="1:9" ht="17.100000000000001" customHeight="1">
      <c r="A16" s="609" t="s">
        <v>438</v>
      </c>
      <c r="B16" s="460" t="s">
        <v>439</v>
      </c>
      <c r="C16" s="461">
        <v>0</v>
      </c>
      <c r="D16" s="461" t="s">
        <v>739</v>
      </c>
      <c r="E16" s="461">
        <v>0</v>
      </c>
      <c r="F16" s="461" t="s">
        <v>739</v>
      </c>
      <c r="G16" s="610">
        <v>109556.20000000001</v>
      </c>
      <c r="I16" s="19"/>
    </row>
    <row r="17" spans="1:10" ht="17.100000000000001" customHeight="1">
      <c r="A17" s="609" t="s">
        <v>440</v>
      </c>
      <c r="B17" s="460" t="s">
        <v>407</v>
      </c>
      <c r="C17" s="461" t="s">
        <v>739</v>
      </c>
      <c r="D17" s="461">
        <v>0</v>
      </c>
      <c r="E17" s="461" t="s">
        <v>739</v>
      </c>
      <c r="F17" s="461" t="s">
        <v>739</v>
      </c>
      <c r="G17" s="610">
        <v>8133.3700000000008</v>
      </c>
      <c r="I17" s="19"/>
    </row>
    <row r="18" spans="1:10" ht="17.100000000000001" customHeight="1">
      <c r="A18" s="609" t="s">
        <v>441</v>
      </c>
      <c r="B18" s="460" t="s">
        <v>442</v>
      </c>
      <c r="C18" s="461">
        <v>0</v>
      </c>
      <c r="D18" s="461" t="s">
        <v>739</v>
      </c>
      <c r="E18" s="461" t="s">
        <v>739</v>
      </c>
      <c r="F18" s="461" t="s">
        <v>739</v>
      </c>
      <c r="G18" s="610">
        <v>429301.82</v>
      </c>
      <c r="I18" s="19"/>
      <c r="J18" s="50"/>
    </row>
    <row r="19" spans="1:10" ht="17.100000000000001" customHeight="1">
      <c r="A19" s="609" t="s">
        <v>443</v>
      </c>
      <c r="B19" s="460" t="s">
        <v>403</v>
      </c>
      <c r="C19" s="461">
        <v>0</v>
      </c>
      <c r="D19" s="461" t="s">
        <v>739</v>
      </c>
      <c r="E19" s="461" t="s">
        <v>739</v>
      </c>
      <c r="F19" s="461" t="s">
        <v>739</v>
      </c>
      <c r="G19" s="610">
        <v>106813.68000000001</v>
      </c>
      <c r="I19" s="19"/>
      <c r="J19" s="50"/>
    </row>
    <row r="20" spans="1:10" ht="17.100000000000001" customHeight="1">
      <c r="A20" s="609" t="s">
        <v>444</v>
      </c>
      <c r="B20" s="460" t="s">
        <v>409</v>
      </c>
      <c r="C20" s="461">
        <v>0</v>
      </c>
      <c r="D20" s="461" t="s">
        <v>739</v>
      </c>
      <c r="E20" s="461">
        <v>0</v>
      </c>
      <c r="F20" s="461" t="s">
        <v>739</v>
      </c>
      <c r="G20" s="610">
        <v>2534.6999999999998</v>
      </c>
      <c r="I20" s="19"/>
    </row>
    <row r="21" spans="1:10" ht="17.100000000000001" hidden="1" customHeight="1">
      <c r="A21" s="611" t="s">
        <v>445</v>
      </c>
      <c r="B21" s="693" t="s">
        <v>401</v>
      </c>
      <c r="C21" s="694">
        <v>0</v>
      </c>
      <c r="D21" s="694" t="s">
        <v>739</v>
      </c>
      <c r="E21" s="694">
        <v>0</v>
      </c>
      <c r="F21" s="694" t="s">
        <v>739</v>
      </c>
      <c r="G21" s="695">
        <v>0</v>
      </c>
      <c r="I21" s="19"/>
    </row>
    <row r="22" spans="1:10" ht="17.100000000000001" customHeight="1">
      <c r="A22" s="609" t="s">
        <v>446</v>
      </c>
      <c r="B22" s="460" t="s">
        <v>447</v>
      </c>
      <c r="C22" s="461" t="s">
        <v>739</v>
      </c>
      <c r="D22" s="461">
        <v>0</v>
      </c>
      <c r="E22" s="461">
        <v>0</v>
      </c>
      <c r="F22" s="461">
        <v>0</v>
      </c>
      <c r="G22" s="610">
        <v>3869272.9399999995</v>
      </c>
      <c r="I22" s="19"/>
    </row>
    <row r="23" spans="1:10" ht="17.100000000000001" customHeight="1">
      <c r="A23" s="609" t="s">
        <v>448</v>
      </c>
      <c r="B23" s="460" t="s">
        <v>780</v>
      </c>
      <c r="C23" s="461">
        <v>0</v>
      </c>
      <c r="D23" s="461" t="s">
        <v>739</v>
      </c>
      <c r="E23" s="461" t="s">
        <v>739</v>
      </c>
      <c r="F23" s="461">
        <v>0</v>
      </c>
      <c r="G23" s="610">
        <v>9106785.5200000014</v>
      </c>
      <c r="I23" s="19"/>
    </row>
    <row r="24" spans="1:10" ht="17.100000000000001" hidden="1" customHeight="1">
      <c r="A24" s="611" t="s">
        <v>449</v>
      </c>
      <c r="B24" s="693" t="s">
        <v>401</v>
      </c>
      <c r="C24" s="694">
        <v>0</v>
      </c>
      <c r="D24" s="694" t="s">
        <v>739</v>
      </c>
      <c r="E24" s="694">
        <v>0</v>
      </c>
      <c r="F24" s="694">
        <v>0</v>
      </c>
      <c r="G24" s="695">
        <v>0</v>
      </c>
    </row>
    <row r="25" spans="1:10" ht="17.100000000000001" customHeight="1">
      <c r="A25" s="609" t="s">
        <v>666</v>
      </c>
      <c r="B25" s="460" t="s">
        <v>704</v>
      </c>
      <c r="C25" s="461" t="s">
        <v>739</v>
      </c>
      <c r="D25" s="461">
        <v>0</v>
      </c>
      <c r="E25" s="461">
        <v>0</v>
      </c>
      <c r="F25" s="461">
        <v>0</v>
      </c>
      <c r="G25" s="610">
        <v>187003.12</v>
      </c>
    </row>
    <row r="26" spans="1:10" ht="17.100000000000001" customHeight="1">
      <c r="A26" s="609" t="s">
        <v>450</v>
      </c>
      <c r="B26" s="460" t="s">
        <v>432</v>
      </c>
      <c r="C26" s="461" t="s">
        <v>739</v>
      </c>
      <c r="D26" s="461">
        <v>0</v>
      </c>
      <c r="E26" s="461" t="s">
        <v>739</v>
      </c>
      <c r="F26" s="461">
        <v>0</v>
      </c>
      <c r="G26" s="610">
        <v>474710.58999999997</v>
      </c>
    </row>
    <row r="27" spans="1:10" ht="17.100000000000001" hidden="1" customHeight="1">
      <c r="A27" s="611" t="s">
        <v>451</v>
      </c>
      <c r="B27" s="693" t="s">
        <v>667</v>
      </c>
      <c r="C27" s="694" t="s">
        <v>739</v>
      </c>
      <c r="D27" s="694">
        <v>0</v>
      </c>
      <c r="E27" s="694" t="s">
        <v>739</v>
      </c>
      <c r="F27" s="694">
        <v>0</v>
      </c>
      <c r="G27" s="695">
        <v>0</v>
      </c>
    </row>
    <row r="28" spans="1:10" ht="17.100000000000001" customHeight="1">
      <c r="A28" s="609" t="s">
        <v>452</v>
      </c>
      <c r="B28" s="460" t="s">
        <v>781</v>
      </c>
      <c r="C28" s="461" t="s">
        <v>739</v>
      </c>
      <c r="D28" s="461">
        <v>0</v>
      </c>
      <c r="E28" s="461" t="s">
        <v>739</v>
      </c>
      <c r="F28" s="461">
        <v>0</v>
      </c>
      <c r="G28" s="610">
        <v>568105</v>
      </c>
      <c r="I28" s="19"/>
    </row>
    <row r="29" spans="1:10" ht="17.100000000000001" customHeight="1">
      <c r="A29" s="609" t="s">
        <v>453</v>
      </c>
      <c r="B29" s="460" t="s">
        <v>454</v>
      </c>
      <c r="C29" s="461" t="s">
        <v>739</v>
      </c>
      <c r="D29" s="461">
        <v>0</v>
      </c>
      <c r="E29" s="461" t="s">
        <v>739</v>
      </c>
      <c r="F29" s="461">
        <v>0</v>
      </c>
      <c r="G29" s="610">
        <v>181463.2</v>
      </c>
      <c r="I29" s="19"/>
    </row>
    <row r="30" spans="1:10" ht="17.100000000000001" customHeight="1">
      <c r="A30" s="609" t="s">
        <v>668</v>
      </c>
      <c r="B30" s="460" t="s">
        <v>705</v>
      </c>
      <c r="C30" s="461" t="s">
        <v>739</v>
      </c>
      <c r="D30" s="461">
        <v>0</v>
      </c>
      <c r="E30" s="461" t="s">
        <v>739</v>
      </c>
      <c r="F30" s="461">
        <v>0</v>
      </c>
      <c r="G30" s="610">
        <v>346169</v>
      </c>
      <c r="I30" s="19"/>
    </row>
    <row r="31" spans="1:10" ht="17.100000000000001" hidden="1" customHeight="1">
      <c r="A31" s="611" t="s">
        <v>455</v>
      </c>
      <c r="B31" s="693" t="s">
        <v>417</v>
      </c>
      <c r="C31" s="694" t="s">
        <v>739</v>
      </c>
      <c r="D31" s="694">
        <v>0</v>
      </c>
      <c r="E31" s="694" t="s">
        <v>739</v>
      </c>
      <c r="F31" s="694">
        <v>0</v>
      </c>
      <c r="G31" s="695">
        <v>0</v>
      </c>
    </row>
    <row r="32" spans="1:10" ht="17.100000000000001" hidden="1" customHeight="1">
      <c r="A32" s="611" t="s">
        <v>456</v>
      </c>
      <c r="B32" s="693" t="s">
        <v>706</v>
      </c>
      <c r="C32" s="694">
        <v>0</v>
      </c>
      <c r="D32" s="694">
        <v>0</v>
      </c>
      <c r="E32" s="694" t="s">
        <v>739</v>
      </c>
      <c r="F32" s="694">
        <v>0</v>
      </c>
      <c r="G32" s="695">
        <v>0</v>
      </c>
    </row>
    <row r="33" spans="1:7" ht="17.100000000000001" customHeight="1">
      <c r="A33" s="609" t="s">
        <v>457</v>
      </c>
      <c r="B33" s="460" t="s">
        <v>458</v>
      </c>
      <c r="C33" s="461" t="s">
        <v>739</v>
      </c>
      <c r="D33" s="461">
        <v>0</v>
      </c>
      <c r="E33" s="461" t="s">
        <v>739</v>
      </c>
      <c r="F33" s="461">
        <v>0</v>
      </c>
      <c r="G33" s="610">
        <v>1158536.43</v>
      </c>
    </row>
    <row r="34" spans="1:7" ht="17.100000000000001" customHeight="1">
      <c r="A34" s="609" t="s">
        <v>459</v>
      </c>
      <c r="B34" s="460" t="s">
        <v>471</v>
      </c>
      <c r="C34" s="461" t="s">
        <v>739</v>
      </c>
      <c r="D34" s="461">
        <v>0</v>
      </c>
      <c r="E34" s="461" t="s">
        <v>739</v>
      </c>
      <c r="F34" s="461">
        <v>0</v>
      </c>
      <c r="G34" s="610">
        <v>143888.33999999997</v>
      </c>
    </row>
    <row r="35" spans="1:7" ht="17.100000000000001" customHeight="1">
      <c r="A35" s="609" t="s">
        <v>460</v>
      </c>
      <c r="B35" s="460" t="s">
        <v>401</v>
      </c>
      <c r="C35" s="461">
        <v>0</v>
      </c>
      <c r="D35" s="461" t="s">
        <v>739</v>
      </c>
      <c r="E35" s="461" t="s">
        <v>739</v>
      </c>
      <c r="F35" s="461" t="s">
        <v>739</v>
      </c>
      <c r="G35" s="610">
        <v>968</v>
      </c>
    </row>
    <row r="36" spans="1:7" ht="17.100000000000001" customHeight="1">
      <c r="A36" s="609" t="s">
        <v>461</v>
      </c>
      <c r="B36" s="460" t="s">
        <v>782</v>
      </c>
      <c r="C36" s="461">
        <v>0</v>
      </c>
      <c r="D36" s="461" t="s">
        <v>739</v>
      </c>
      <c r="E36" s="461" t="s">
        <v>739</v>
      </c>
      <c r="F36" s="461" t="s">
        <v>739</v>
      </c>
      <c r="G36" s="610">
        <v>9826821.9699999988</v>
      </c>
    </row>
    <row r="37" spans="1:7" ht="17.100000000000001" customHeight="1">
      <c r="A37" s="609" t="s">
        <v>669</v>
      </c>
      <c r="B37" s="460" t="s">
        <v>707</v>
      </c>
      <c r="C37" s="461" t="s">
        <v>739</v>
      </c>
      <c r="D37" s="461">
        <v>0</v>
      </c>
      <c r="E37" s="461">
        <v>0</v>
      </c>
      <c r="F37" s="461" t="s">
        <v>739</v>
      </c>
      <c r="G37" s="610">
        <v>3880121.19</v>
      </c>
    </row>
    <row r="38" spans="1:7" ht="17.100000000000001" hidden="1" customHeight="1">
      <c r="A38" s="611" t="s">
        <v>462</v>
      </c>
      <c r="B38" s="693" t="s">
        <v>417</v>
      </c>
      <c r="C38" s="694" t="s">
        <v>739</v>
      </c>
      <c r="D38" s="694">
        <v>0</v>
      </c>
      <c r="E38" s="694">
        <v>0</v>
      </c>
      <c r="F38" s="694">
        <v>0</v>
      </c>
      <c r="G38" s="695">
        <v>0</v>
      </c>
    </row>
    <row r="39" spans="1:7" ht="17.100000000000001" customHeight="1">
      <c r="A39" s="609" t="s">
        <v>463</v>
      </c>
      <c r="B39" s="460" t="s">
        <v>783</v>
      </c>
      <c r="C39" s="461">
        <v>0</v>
      </c>
      <c r="D39" s="461" t="s">
        <v>739</v>
      </c>
      <c r="E39" s="461" t="s">
        <v>739</v>
      </c>
      <c r="F39" s="461" t="s">
        <v>739</v>
      </c>
      <c r="G39" s="610">
        <v>504092.57</v>
      </c>
    </row>
    <row r="40" spans="1:7" ht="17.100000000000001" customHeight="1">
      <c r="A40" s="609" t="s">
        <v>464</v>
      </c>
      <c r="B40" s="460" t="s">
        <v>417</v>
      </c>
      <c r="C40" s="461" t="s">
        <v>739</v>
      </c>
      <c r="D40" s="461">
        <v>0</v>
      </c>
      <c r="E40" s="461">
        <v>0</v>
      </c>
      <c r="F40" s="461">
        <v>0</v>
      </c>
      <c r="G40" s="610">
        <v>60095.399999999994</v>
      </c>
    </row>
    <row r="41" spans="1:7" ht="17.100000000000001" customHeight="1">
      <c r="A41" s="609" t="s">
        <v>465</v>
      </c>
      <c r="B41" s="460" t="s">
        <v>784</v>
      </c>
      <c r="C41" s="461">
        <v>0</v>
      </c>
      <c r="D41" s="461" t="s">
        <v>739</v>
      </c>
      <c r="E41" s="461">
        <v>0</v>
      </c>
      <c r="F41" s="461">
        <v>0</v>
      </c>
      <c r="G41" s="610">
        <v>3851027.08</v>
      </c>
    </row>
    <row r="42" spans="1:7" ht="17.100000000000001" customHeight="1">
      <c r="A42" s="609" t="s">
        <v>466</v>
      </c>
      <c r="B42" s="460" t="s">
        <v>785</v>
      </c>
      <c r="C42" s="461" t="s">
        <v>739</v>
      </c>
      <c r="D42" s="461">
        <v>0</v>
      </c>
      <c r="E42" s="461">
        <v>0</v>
      </c>
      <c r="F42" s="461">
        <v>0</v>
      </c>
      <c r="G42" s="610">
        <v>2708228.09</v>
      </c>
    </row>
    <row r="43" spans="1:7" ht="17.100000000000001" customHeight="1">
      <c r="A43" s="609" t="s">
        <v>467</v>
      </c>
      <c r="B43" s="460" t="s">
        <v>786</v>
      </c>
      <c r="C43" s="461" t="s">
        <v>739</v>
      </c>
      <c r="D43" s="461">
        <v>0</v>
      </c>
      <c r="E43" s="461" t="s">
        <v>739</v>
      </c>
      <c r="F43" s="461">
        <v>0</v>
      </c>
      <c r="G43" s="610">
        <v>4608127.88</v>
      </c>
    </row>
    <row r="44" spans="1:7" ht="17.100000000000001" customHeight="1">
      <c r="A44" s="609" t="s">
        <v>468</v>
      </c>
      <c r="B44" s="460" t="s">
        <v>787</v>
      </c>
      <c r="C44" s="461" t="s">
        <v>739</v>
      </c>
      <c r="D44" s="461">
        <v>0</v>
      </c>
      <c r="E44" s="461" t="s">
        <v>739</v>
      </c>
      <c r="F44" s="461">
        <v>0</v>
      </c>
      <c r="G44" s="610">
        <v>935432.49</v>
      </c>
    </row>
    <row r="45" spans="1:7" ht="17.100000000000001" customHeight="1">
      <c r="A45" s="609" t="s">
        <v>469</v>
      </c>
      <c r="B45" s="460" t="s">
        <v>788</v>
      </c>
      <c r="C45" s="461" t="s">
        <v>739</v>
      </c>
      <c r="D45" s="461">
        <v>0</v>
      </c>
      <c r="E45" s="461">
        <v>0</v>
      </c>
      <c r="F45" s="461">
        <v>0</v>
      </c>
      <c r="G45" s="610">
        <v>4819005.8299999991</v>
      </c>
    </row>
    <row r="46" spans="1:7" ht="17.100000000000001" customHeight="1">
      <c r="A46" s="609" t="s">
        <v>670</v>
      </c>
      <c r="B46" s="460" t="s">
        <v>789</v>
      </c>
      <c r="C46" s="461" t="s">
        <v>739</v>
      </c>
      <c r="D46" s="461">
        <v>0</v>
      </c>
      <c r="E46" s="461" t="s">
        <v>739</v>
      </c>
      <c r="F46" s="461">
        <v>0</v>
      </c>
      <c r="G46" s="610">
        <v>2220641.98</v>
      </c>
    </row>
    <row r="47" spans="1:7" ht="17.100000000000001" customHeight="1">
      <c r="A47" s="609" t="s">
        <v>470</v>
      </c>
      <c r="B47" s="460" t="s">
        <v>667</v>
      </c>
      <c r="C47" s="461" t="s">
        <v>739</v>
      </c>
      <c r="D47" s="461">
        <v>0</v>
      </c>
      <c r="E47" s="461">
        <v>0</v>
      </c>
      <c r="F47" s="461">
        <v>0</v>
      </c>
      <c r="G47" s="610">
        <v>270780.03999999998</v>
      </c>
    </row>
    <row r="48" spans="1:7" s="347" customFormat="1" ht="17.100000000000001" customHeight="1">
      <c r="A48" s="609" t="s">
        <v>741</v>
      </c>
      <c r="B48" s="460" t="s">
        <v>790</v>
      </c>
      <c r="C48" s="461" t="s">
        <v>739</v>
      </c>
      <c r="D48" s="461">
        <v>0</v>
      </c>
      <c r="E48" s="461">
        <v>0</v>
      </c>
      <c r="F48" s="461">
        <v>0</v>
      </c>
      <c r="G48" s="610">
        <v>63673.200000000012</v>
      </c>
    </row>
    <row r="49" spans="1:7" s="347" customFormat="1" ht="17.100000000000001" customHeight="1">
      <c r="A49" s="609" t="s">
        <v>742</v>
      </c>
      <c r="B49" s="460" t="s">
        <v>791</v>
      </c>
      <c r="C49" s="461" t="s">
        <v>739</v>
      </c>
      <c r="D49" s="461">
        <v>0</v>
      </c>
      <c r="E49" s="461" t="s">
        <v>739</v>
      </c>
      <c r="F49" s="461">
        <v>0</v>
      </c>
      <c r="G49" s="610">
        <v>496052.58999999997</v>
      </c>
    </row>
    <row r="50" spans="1:7" ht="17.100000000000001" customHeight="1">
      <c r="A50" s="609" t="s">
        <v>472</v>
      </c>
      <c r="B50" s="460" t="s">
        <v>792</v>
      </c>
      <c r="C50" s="461" t="s">
        <v>739</v>
      </c>
      <c r="D50" s="461">
        <v>0</v>
      </c>
      <c r="E50" s="461">
        <v>0</v>
      </c>
      <c r="F50" s="461">
        <v>0</v>
      </c>
      <c r="G50" s="610">
        <v>208116.90999999997</v>
      </c>
    </row>
    <row r="51" spans="1:7" s="347" customFormat="1" ht="17.100000000000001" hidden="1" customHeight="1">
      <c r="A51" s="609" t="s">
        <v>745</v>
      </c>
      <c r="B51" s="460"/>
      <c r="C51" s="461">
        <v>0</v>
      </c>
      <c r="D51" s="461">
        <v>0</v>
      </c>
      <c r="E51" s="461">
        <v>0</v>
      </c>
      <c r="F51" s="461">
        <v>0</v>
      </c>
      <c r="G51" s="610">
        <v>0</v>
      </c>
    </row>
    <row r="52" spans="1:7" ht="17.100000000000001" hidden="1" customHeight="1">
      <c r="A52" s="611" t="s">
        <v>473</v>
      </c>
      <c r="B52" s="693" t="s">
        <v>672</v>
      </c>
      <c r="C52" s="694">
        <v>0</v>
      </c>
      <c r="D52" s="694">
        <v>0</v>
      </c>
      <c r="E52" s="694" t="s">
        <v>739</v>
      </c>
      <c r="F52" s="694">
        <v>0</v>
      </c>
      <c r="G52" s="695">
        <v>0</v>
      </c>
    </row>
    <row r="53" spans="1:7" ht="17.100000000000001" customHeight="1">
      <c r="A53" s="609" t="s">
        <v>474</v>
      </c>
      <c r="B53" s="460" t="s">
        <v>793</v>
      </c>
      <c r="C53" s="461" t="s">
        <v>739</v>
      </c>
      <c r="D53" s="461">
        <v>0</v>
      </c>
      <c r="E53" s="461" t="s">
        <v>739</v>
      </c>
      <c r="F53" s="461" t="s">
        <v>739</v>
      </c>
      <c r="G53" s="610">
        <v>587168.80000000005</v>
      </c>
    </row>
    <row r="54" spans="1:7" s="139" customFormat="1" ht="17.100000000000001" customHeight="1">
      <c r="A54" s="609" t="s">
        <v>475</v>
      </c>
      <c r="B54" s="460" t="s">
        <v>409</v>
      </c>
      <c r="C54" s="461" t="s">
        <v>739</v>
      </c>
      <c r="D54" s="461">
        <v>0</v>
      </c>
      <c r="E54" s="461" t="s">
        <v>739</v>
      </c>
      <c r="F54" s="461">
        <v>0</v>
      </c>
      <c r="G54" s="610">
        <v>112711.5</v>
      </c>
    </row>
    <row r="55" spans="1:7" s="347" customFormat="1" ht="17.100000000000001" customHeight="1">
      <c r="A55" s="609" t="s">
        <v>743</v>
      </c>
      <c r="B55" s="460" t="s">
        <v>794</v>
      </c>
      <c r="C55" s="461" t="s">
        <v>739</v>
      </c>
      <c r="D55" s="461">
        <v>0</v>
      </c>
      <c r="E55" s="461">
        <v>0</v>
      </c>
      <c r="F55" s="461" t="s">
        <v>739</v>
      </c>
      <c r="G55" s="610">
        <v>449421.9</v>
      </c>
    </row>
    <row r="56" spans="1:7" s="347" customFormat="1" ht="17.100000000000001" customHeight="1">
      <c r="A56" s="609" t="s">
        <v>476</v>
      </c>
      <c r="B56" s="460" t="s">
        <v>401</v>
      </c>
      <c r="C56" s="461">
        <v>0</v>
      </c>
      <c r="D56" s="461" t="s">
        <v>739</v>
      </c>
      <c r="E56" s="461" t="s">
        <v>739</v>
      </c>
      <c r="F56" s="461">
        <v>0</v>
      </c>
      <c r="G56" s="610">
        <v>1228605.42</v>
      </c>
    </row>
    <row r="57" spans="1:7" s="347" customFormat="1" ht="17.100000000000001" customHeight="1">
      <c r="A57" s="609" t="s">
        <v>477</v>
      </c>
      <c r="B57" s="460" t="s">
        <v>401</v>
      </c>
      <c r="C57" s="461">
        <v>0</v>
      </c>
      <c r="D57" s="461" t="s">
        <v>739</v>
      </c>
      <c r="E57" s="461" t="s">
        <v>739</v>
      </c>
      <c r="F57" s="461">
        <v>0</v>
      </c>
      <c r="G57" s="610">
        <v>318327.92</v>
      </c>
    </row>
    <row r="58" spans="1:7" s="347" customFormat="1" ht="17.100000000000001" customHeight="1">
      <c r="A58" s="609" t="s">
        <v>478</v>
      </c>
      <c r="B58" s="460" t="s">
        <v>707</v>
      </c>
      <c r="C58" s="461" t="s">
        <v>739</v>
      </c>
      <c r="D58" s="461">
        <v>0</v>
      </c>
      <c r="E58" s="461">
        <v>0</v>
      </c>
      <c r="F58" s="461" t="s">
        <v>739</v>
      </c>
      <c r="G58" s="610">
        <v>85496.5</v>
      </c>
    </row>
    <row r="59" spans="1:7" s="347" customFormat="1" ht="17.100000000000001" customHeight="1" thickBot="1">
      <c r="A59" s="643" t="s">
        <v>709</v>
      </c>
      <c r="B59" s="612"/>
      <c r="C59" s="613"/>
      <c r="D59" s="613"/>
      <c r="E59" s="613"/>
      <c r="F59" s="613"/>
      <c r="G59" s="719">
        <f>SUM(G4:G58)</f>
        <v>67627126.949999988</v>
      </c>
    </row>
    <row r="60" spans="1:7" s="347" customFormat="1" ht="15">
      <c r="A60" s="462"/>
      <c r="B60" s="463"/>
      <c r="C60" s="463"/>
      <c r="D60" s="463"/>
      <c r="E60" s="463"/>
      <c r="F60" s="463"/>
      <c r="G60" s="464"/>
    </row>
    <row r="61" spans="1:7" s="347" customFormat="1" ht="15">
      <c r="A61" s="462"/>
      <c r="B61" s="463"/>
      <c r="C61" s="463"/>
      <c r="D61" s="463"/>
      <c r="E61" s="463"/>
      <c r="F61" s="463"/>
      <c r="G61" s="464"/>
    </row>
    <row r="62" spans="1:7" ht="15">
      <c r="A62" s="641" t="s">
        <v>799</v>
      </c>
      <c r="B62" s="465"/>
      <c r="C62" s="465"/>
      <c r="D62" s="465"/>
      <c r="E62" s="465"/>
      <c r="F62" s="465"/>
      <c r="G62" s="465"/>
    </row>
    <row r="63" spans="1:7">
      <c r="A63" s="615" t="s">
        <v>795</v>
      </c>
      <c r="B63" s="465" t="s">
        <v>800</v>
      </c>
      <c r="C63" s="465"/>
      <c r="D63" s="465"/>
      <c r="E63" s="465"/>
      <c r="F63" s="465"/>
      <c r="G63" s="465"/>
    </row>
    <row r="64" spans="1:7">
      <c r="A64" s="615" t="s">
        <v>400</v>
      </c>
      <c r="B64" s="465" t="s">
        <v>401</v>
      </c>
      <c r="C64" s="465"/>
      <c r="D64" s="465"/>
      <c r="E64" s="465"/>
      <c r="F64" s="465"/>
      <c r="G64" s="465"/>
    </row>
    <row r="65" spans="1:7">
      <c r="A65" s="615" t="s">
        <v>402</v>
      </c>
      <c r="B65" s="465" t="s">
        <v>403</v>
      </c>
      <c r="C65" s="465"/>
      <c r="D65" s="465"/>
      <c r="E65" s="465"/>
      <c r="F65" s="465"/>
      <c r="G65" s="465"/>
    </row>
    <row r="66" spans="1:7">
      <c r="A66" s="615" t="s">
        <v>404</v>
      </c>
      <c r="B66" s="465" t="s">
        <v>405</v>
      </c>
      <c r="C66" s="465"/>
      <c r="D66" s="465"/>
      <c r="E66" s="465"/>
      <c r="F66" s="465"/>
      <c r="G66" s="465"/>
    </row>
    <row r="67" spans="1:7">
      <c r="A67" s="615" t="s">
        <v>406</v>
      </c>
      <c r="B67" s="465" t="s">
        <v>407</v>
      </c>
      <c r="C67" s="465"/>
      <c r="D67" s="465"/>
      <c r="E67" s="465"/>
      <c r="F67" s="465"/>
      <c r="G67" s="465"/>
    </row>
    <row r="68" spans="1:7">
      <c r="A68" s="615" t="s">
        <v>408</v>
      </c>
      <c r="B68" s="465" t="s">
        <v>409</v>
      </c>
      <c r="C68" s="465"/>
      <c r="D68" s="465"/>
      <c r="E68" s="465"/>
      <c r="F68" s="465"/>
      <c r="G68" s="465"/>
    </row>
    <row r="69" spans="1:7">
      <c r="A69" s="615" t="s">
        <v>410</v>
      </c>
      <c r="B69" s="465" t="s">
        <v>411</v>
      </c>
      <c r="C69" s="465"/>
      <c r="D69" s="465"/>
      <c r="E69" s="465"/>
      <c r="F69" s="465"/>
      <c r="G69" s="465"/>
    </row>
    <row r="70" spans="1:7">
      <c r="A70" s="615" t="s">
        <v>412</v>
      </c>
      <c r="B70" s="465" t="s">
        <v>413</v>
      </c>
      <c r="C70" s="465"/>
      <c r="D70" s="465"/>
      <c r="E70" s="465"/>
      <c r="F70" s="465"/>
      <c r="G70" s="465"/>
    </row>
    <row r="71" spans="1:7">
      <c r="A71" s="615" t="s">
        <v>414</v>
      </c>
      <c r="B71" s="465" t="s">
        <v>415</v>
      </c>
      <c r="C71" s="465"/>
      <c r="D71" s="465"/>
      <c r="E71" s="465"/>
      <c r="F71" s="465"/>
      <c r="G71" s="465"/>
    </row>
    <row r="72" spans="1:7">
      <c r="A72" s="615" t="s">
        <v>416</v>
      </c>
      <c r="B72" s="465" t="s">
        <v>417</v>
      </c>
      <c r="C72" s="465"/>
      <c r="D72" s="465"/>
      <c r="E72" s="465"/>
      <c r="F72" s="465"/>
      <c r="G72" s="465"/>
    </row>
    <row r="73" spans="1:7">
      <c r="A73" s="615" t="s">
        <v>418</v>
      </c>
      <c r="B73" s="465" t="s">
        <v>419</v>
      </c>
      <c r="C73" s="465"/>
      <c r="D73" s="465"/>
      <c r="E73" s="465"/>
      <c r="F73" s="465"/>
      <c r="G73" s="465"/>
    </row>
    <row r="74" spans="1:7" s="139" customFormat="1">
      <c r="A74" s="615" t="s">
        <v>420</v>
      </c>
      <c r="B74" s="465" t="s">
        <v>421</v>
      </c>
      <c r="C74" s="465"/>
      <c r="D74" s="465"/>
      <c r="E74" s="465"/>
      <c r="F74" s="465"/>
      <c r="G74" s="465"/>
    </row>
    <row r="75" spans="1:7" s="347" customFormat="1">
      <c r="A75" s="615" t="s">
        <v>422</v>
      </c>
      <c r="B75" s="465" t="s">
        <v>423</v>
      </c>
      <c r="C75" s="465"/>
      <c r="D75" s="465"/>
      <c r="E75" s="465"/>
      <c r="F75" s="465"/>
      <c r="G75" s="465"/>
    </row>
    <row r="76" spans="1:7" s="347" customFormat="1">
      <c r="A76" s="615" t="s">
        <v>424</v>
      </c>
      <c r="B76" s="465" t="s">
        <v>425</v>
      </c>
      <c r="C76" s="465"/>
      <c r="D76" s="465"/>
      <c r="E76" s="465"/>
      <c r="F76" s="465"/>
      <c r="G76" s="465"/>
    </row>
    <row r="77" spans="1:7">
      <c r="A77" s="615" t="s">
        <v>580</v>
      </c>
      <c r="B77" s="465" t="s">
        <v>579</v>
      </c>
      <c r="C77" s="465"/>
      <c r="D77" s="465"/>
      <c r="E77" s="465"/>
      <c r="F77" s="465"/>
      <c r="G77" s="465"/>
    </row>
    <row r="78" spans="1:7">
      <c r="A78" s="615" t="s">
        <v>673</v>
      </c>
      <c r="B78" s="465" t="s">
        <v>671</v>
      </c>
      <c r="C78" s="465"/>
      <c r="D78" s="465"/>
      <c r="E78" s="465"/>
      <c r="F78" s="465"/>
      <c r="G78" s="465"/>
    </row>
    <row r="79" spans="1:7">
      <c r="A79" s="615" t="s">
        <v>708</v>
      </c>
      <c r="B79" s="465" t="s">
        <v>704</v>
      </c>
      <c r="C79" s="465"/>
      <c r="D79" s="465"/>
      <c r="E79" s="465"/>
      <c r="F79" s="465"/>
      <c r="G79" s="465"/>
    </row>
    <row r="80" spans="1:7">
      <c r="A80" s="615" t="s">
        <v>796</v>
      </c>
      <c r="B80" s="465" t="s">
        <v>801</v>
      </c>
      <c r="C80" s="465"/>
      <c r="D80" s="465"/>
      <c r="E80" s="465"/>
      <c r="F80" s="465"/>
      <c r="G80" s="465"/>
    </row>
    <row r="81" spans="1:7">
      <c r="A81" s="615" t="s">
        <v>797</v>
      </c>
      <c r="B81" s="465" t="s">
        <v>802</v>
      </c>
      <c r="C81" s="465"/>
      <c r="D81" s="465"/>
      <c r="E81" s="465"/>
      <c r="F81" s="465"/>
      <c r="G81" s="465"/>
    </row>
    <row r="82" spans="1:7">
      <c r="A82" s="615" t="s">
        <v>798</v>
      </c>
      <c r="B82" s="3" t="s">
        <v>803</v>
      </c>
      <c r="C82" s="32"/>
    </row>
    <row r="83" spans="1:7">
      <c r="A83" s="642"/>
      <c r="C83" s="32"/>
    </row>
    <row r="84" spans="1:7">
      <c r="A84" s="615" t="s">
        <v>834</v>
      </c>
      <c r="C84" s="32"/>
    </row>
    <row r="85" spans="1:7">
      <c r="A85" s="615" t="s">
        <v>833</v>
      </c>
    </row>
    <row r="86" spans="1:7">
      <c r="C86" s="143"/>
    </row>
    <row r="87" spans="1:7">
      <c r="C87" s="32"/>
      <c r="D87" s="32"/>
      <c r="E87" s="32"/>
    </row>
    <row r="88" spans="1:7">
      <c r="C88" s="32"/>
      <c r="D88" s="32"/>
      <c r="E88" s="32"/>
    </row>
    <row r="89" spans="1:7">
      <c r="C89" s="32"/>
      <c r="D89" s="32"/>
      <c r="E89" s="32"/>
    </row>
    <row r="90" spans="1:7">
      <c r="C90" s="32"/>
      <c r="D90" s="32"/>
      <c r="E90" s="32"/>
    </row>
  </sheetData>
  <mergeCells count="5">
    <mergeCell ref="A1:G1"/>
    <mergeCell ref="A2:A3"/>
    <mergeCell ref="B2:B3"/>
    <mergeCell ref="G2:G3"/>
    <mergeCell ref="C2:F2"/>
  </mergeCells>
  <phoneticPr fontId="13" type="noConversion"/>
  <printOptions horizontalCentered="1" verticalCentered="1" headings="1"/>
  <pageMargins left="0.25" right="0.25" top="0.5" bottom="0.25" header="0" footer="0.25"/>
  <pageSetup scale="53" firstPageNumber="53" orientation="portrait" useFirstPageNumber="1" r:id="rId1"/>
  <headerFooter scaleWithDoc="0" alignWithMargins="0"/>
  <customProperties>
    <customPr name="_pios_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topLeftCell="A13" zoomScale="90" zoomScaleNormal="90" workbookViewId="0">
      <selection activeCell="U12" sqref="U12"/>
    </sheetView>
  </sheetViews>
  <sheetFormatPr defaultColWidth="9.140625" defaultRowHeight="14.25"/>
  <cols>
    <col min="1" max="1" width="33" style="481" customWidth="1"/>
    <col min="2" max="2" width="8.85546875" style="245" bestFit="1" customWidth="1"/>
    <col min="3" max="3" width="9.85546875" style="753" customWidth="1"/>
    <col min="4" max="4" width="4.5703125" style="594" customWidth="1"/>
    <col min="5" max="5" width="7.140625" style="753" bestFit="1" customWidth="1"/>
    <col min="6" max="6" width="4.5703125" style="594" customWidth="1"/>
    <col min="7" max="7" width="14.85546875" style="753" customWidth="1"/>
    <col min="8" max="8" width="4.5703125" style="765" customWidth="1"/>
    <col min="9" max="9" width="9.85546875" style="753" customWidth="1"/>
    <col min="10" max="10" width="5.5703125" style="594" customWidth="1"/>
    <col min="11" max="11" width="7.140625" style="753" customWidth="1"/>
    <col min="12" max="12" width="5.5703125" style="594" customWidth="1"/>
    <col min="13" max="13" width="14.85546875" style="753" customWidth="1"/>
    <col min="14" max="14" width="5.5703125" style="765" customWidth="1"/>
    <col min="15" max="15" width="10.85546875" style="753" customWidth="1"/>
    <col min="16" max="16" width="12" style="753" customWidth="1"/>
    <col min="17" max="17" width="14.85546875" style="761" bestFit="1" customWidth="1"/>
    <col min="18" max="18" width="10.140625" style="768" bestFit="1" customWidth="1"/>
    <col min="19" max="19" width="10.7109375" style="768" bestFit="1" customWidth="1"/>
    <col min="20" max="20" width="9.140625" style="479" customWidth="1"/>
    <col min="21" max="21" width="12" style="479" bestFit="1" customWidth="1"/>
    <col min="22" max="16384" width="9.140625" style="479"/>
  </cols>
  <sheetData>
    <row r="1" spans="1:22" s="480" customFormat="1" ht="56.1" customHeight="1">
      <c r="A1" s="839" t="s">
        <v>726</v>
      </c>
      <c r="B1" s="839"/>
      <c r="C1" s="839"/>
      <c r="D1" s="839"/>
      <c r="E1" s="839"/>
      <c r="F1" s="839"/>
      <c r="G1" s="839"/>
      <c r="H1" s="839"/>
      <c r="I1" s="839"/>
      <c r="J1" s="839"/>
      <c r="K1" s="839"/>
      <c r="L1" s="839"/>
      <c r="M1" s="839"/>
      <c r="N1" s="839"/>
      <c r="O1" s="839"/>
      <c r="P1" s="839"/>
      <c r="Q1" s="839"/>
      <c r="R1" s="839"/>
      <c r="S1" s="839"/>
      <c r="T1" s="720"/>
      <c r="U1" s="720"/>
    </row>
    <row r="2" spans="1:22" ht="24">
      <c r="A2" s="721"/>
      <c r="B2" s="741" t="s">
        <v>40</v>
      </c>
      <c r="C2" s="840" t="s">
        <v>41</v>
      </c>
      <c r="D2" s="841"/>
      <c r="E2" s="841"/>
      <c r="F2" s="841"/>
      <c r="G2" s="841"/>
      <c r="H2" s="842"/>
      <c r="I2" s="840" t="s">
        <v>42</v>
      </c>
      <c r="J2" s="841"/>
      <c r="K2" s="841"/>
      <c r="L2" s="841"/>
      <c r="M2" s="841"/>
      <c r="N2" s="842"/>
      <c r="O2" s="843" t="s">
        <v>826</v>
      </c>
      <c r="P2" s="844"/>
      <c r="Q2" s="844"/>
      <c r="R2" s="844"/>
      <c r="S2" s="845"/>
      <c r="T2" s="722"/>
      <c r="U2" s="722"/>
    </row>
    <row r="3" spans="1:22" ht="15" customHeight="1">
      <c r="A3" s="723"/>
      <c r="B3" s="742"/>
      <c r="C3" s="846" t="s">
        <v>47</v>
      </c>
      <c r="D3" s="846"/>
      <c r="E3" s="846" t="s">
        <v>44</v>
      </c>
      <c r="F3" s="846"/>
      <c r="G3" s="846" t="s">
        <v>45</v>
      </c>
      <c r="H3" s="846"/>
      <c r="I3" s="846" t="s">
        <v>47</v>
      </c>
      <c r="J3" s="846"/>
      <c r="K3" s="846" t="s">
        <v>44</v>
      </c>
      <c r="L3" s="846"/>
      <c r="M3" s="846" t="s">
        <v>45</v>
      </c>
      <c r="N3" s="846"/>
      <c r="O3" s="847" t="s">
        <v>43</v>
      </c>
      <c r="P3" s="849" t="s">
        <v>115</v>
      </c>
      <c r="Q3" s="850" t="s">
        <v>885</v>
      </c>
      <c r="R3" s="846" t="s">
        <v>46</v>
      </c>
      <c r="S3" s="846" t="s">
        <v>63</v>
      </c>
      <c r="T3" s="722"/>
      <c r="U3" s="722"/>
    </row>
    <row r="4" spans="1:22">
      <c r="A4" s="721"/>
      <c r="B4" s="742"/>
      <c r="C4" s="737" t="s">
        <v>10</v>
      </c>
      <c r="D4" s="755" t="s">
        <v>48</v>
      </c>
      <c r="E4" s="737" t="s">
        <v>10</v>
      </c>
      <c r="F4" s="755" t="s">
        <v>48</v>
      </c>
      <c r="G4" s="737" t="s">
        <v>49</v>
      </c>
      <c r="H4" s="762" t="s">
        <v>48</v>
      </c>
      <c r="I4" s="737" t="s">
        <v>10</v>
      </c>
      <c r="J4" s="755" t="s">
        <v>48</v>
      </c>
      <c r="K4" s="737" t="s">
        <v>10</v>
      </c>
      <c r="L4" s="755" t="s">
        <v>48</v>
      </c>
      <c r="M4" s="737" t="s">
        <v>49</v>
      </c>
      <c r="N4" s="762" t="s">
        <v>48</v>
      </c>
      <c r="O4" s="848"/>
      <c r="P4" s="849"/>
      <c r="Q4" s="850"/>
      <c r="R4" s="846"/>
      <c r="S4" s="846"/>
      <c r="T4" s="722"/>
      <c r="U4" s="722"/>
    </row>
    <row r="5" spans="1:22" ht="12.95" customHeight="1">
      <c r="A5" s="724" t="s">
        <v>44</v>
      </c>
      <c r="B5" s="743" t="s">
        <v>11</v>
      </c>
      <c r="C5" s="725">
        <v>62319</v>
      </c>
      <c r="D5" s="760">
        <v>0.77592260570745553</v>
      </c>
      <c r="E5" s="725">
        <v>62319</v>
      </c>
      <c r="F5" s="760">
        <v>0.77592260570745553</v>
      </c>
      <c r="G5" s="729">
        <f>SUM(G7:G48)</f>
        <v>41182500.209999993</v>
      </c>
      <c r="H5" s="760">
        <v>0.62609430093607654</v>
      </c>
      <c r="I5" s="727">
        <v>17997</v>
      </c>
      <c r="J5" s="760">
        <v>0.22407739429254445</v>
      </c>
      <c r="K5" s="727">
        <v>17997</v>
      </c>
      <c r="L5" s="760">
        <v>0.22407739429254445</v>
      </c>
      <c r="M5" s="729">
        <f>SUM(M7:M48)</f>
        <v>24652146.120000012</v>
      </c>
      <c r="N5" s="760">
        <v>0.3739056990639234</v>
      </c>
      <c r="O5" s="728">
        <v>80316</v>
      </c>
      <c r="P5" s="728">
        <v>80316</v>
      </c>
      <c r="Q5" s="729">
        <f>SUM(Q7:Q48)</f>
        <v>65834646.330000013</v>
      </c>
      <c r="R5" s="729">
        <v>823.62308045719419</v>
      </c>
      <c r="S5" s="729">
        <v>823.62308045719419</v>
      </c>
      <c r="V5" s="769"/>
    </row>
    <row r="6" spans="1:22" ht="12.95" customHeight="1">
      <c r="A6" s="130" t="s">
        <v>292</v>
      </c>
      <c r="B6" s="744"/>
      <c r="C6" s="130"/>
      <c r="D6" s="744"/>
      <c r="E6" s="130"/>
      <c r="F6" s="744"/>
      <c r="G6" s="130"/>
      <c r="H6" s="744"/>
      <c r="I6" s="130"/>
      <c r="J6" s="744"/>
      <c r="K6" s="130"/>
      <c r="L6" s="744"/>
      <c r="M6" s="130"/>
      <c r="N6" s="744"/>
      <c r="O6" s="130"/>
      <c r="P6" s="130"/>
      <c r="Q6" s="130"/>
      <c r="R6" s="130"/>
      <c r="S6" s="130"/>
      <c r="T6" s="722"/>
      <c r="U6" s="722"/>
    </row>
    <row r="7" spans="1:22" ht="12.95" customHeight="1">
      <c r="A7" s="724" t="s">
        <v>108</v>
      </c>
      <c r="B7" s="743" t="s">
        <v>11</v>
      </c>
      <c r="C7" s="725">
        <v>0</v>
      </c>
      <c r="D7" s="760">
        <v>0</v>
      </c>
      <c r="E7" s="725">
        <v>0</v>
      </c>
      <c r="F7" s="760">
        <v>0</v>
      </c>
      <c r="G7" s="726">
        <v>60</v>
      </c>
      <c r="H7" s="760">
        <v>7.2274072069815906E-6</v>
      </c>
      <c r="I7" s="727">
        <v>10711</v>
      </c>
      <c r="J7" s="760">
        <v>1</v>
      </c>
      <c r="K7" s="727">
        <v>10711</v>
      </c>
      <c r="L7" s="760">
        <v>1</v>
      </c>
      <c r="M7" s="730">
        <v>8301672.3200000003</v>
      </c>
      <c r="N7" s="760">
        <v>0.99999277259279307</v>
      </c>
      <c r="O7" s="728">
        <v>10711</v>
      </c>
      <c r="P7" s="728">
        <v>10711</v>
      </c>
      <c r="Q7" s="729">
        <v>8301732.3200000003</v>
      </c>
      <c r="R7" s="729">
        <v>775.06603678461397</v>
      </c>
      <c r="S7" s="729">
        <v>775.06603678461397</v>
      </c>
    </row>
    <row r="8" spans="1:22" ht="12.95" customHeight="1">
      <c r="A8" s="724" t="s">
        <v>13</v>
      </c>
      <c r="B8" s="743" t="s">
        <v>11</v>
      </c>
      <c r="C8" s="731"/>
      <c r="D8" s="757"/>
      <c r="E8" s="731"/>
      <c r="F8" s="757"/>
      <c r="G8" s="733"/>
      <c r="H8" s="763"/>
      <c r="I8" s="731"/>
      <c r="J8" s="757"/>
      <c r="K8" s="731"/>
      <c r="L8" s="757"/>
      <c r="M8" s="733"/>
      <c r="N8" s="763"/>
      <c r="O8" s="731"/>
      <c r="P8" s="731"/>
      <c r="Q8" s="733"/>
      <c r="R8" s="733"/>
      <c r="S8" s="733"/>
      <c r="T8" s="722"/>
      <c r="U8" s="722"/>
    </row>
    <row r="9" spans="1:22" ht="12.95" customHeight="1">
      <c r="A9" s="724" t="s">
        <v>348</v>
      </c>
      <c r="B9" s="743" t="s">
        <v>11</v>
      </c>
      <c r="C9" s="734"/>
      <c r="D9" s="757"/>
      <c r="E9" s="734"/>
      <c r="F9" s="757"/>
      <c r="G9" s="733"/>
      <c r="H9" s="763"/>
      <c r="I9" s="734"/>
      <c r="J9" s="757"/>
      <c r="K9" s="734"/>
      <c r="L9" s="757"/>
      <c r="M9" s="733"/>
      <c r="N9" s="763"/>
      <c r="O9" s="734"/>
      <c r="P9" s="734"/>
      <c r="Q9" s="733"/>
      <c r="R9" s="733"/>
      <c r="S9" s="733"/>
      <c r="T9" s="722"/>
      <c r="U9" s="722"/>
    </row>
    <row r="10" spans="1:22" ht="12.95" customHeight="1">
      <c r="A10" s="130" t="s">
        <v>347</v>
      </c>
      <c r="B10" s="744"/>
      <c r="C10" s="130"/>
      <c r="D10" s="744"/>
      <c r="E10" s="130"/>
      <c r="F10" s="744"/>
      <c r="G10" s="130"/>
      <c r="H10" s="744"/>
      <c r="I10" s="130"/>
      <c r="J10" s="744"/>
      <c r="K10" s="130"/>
      <c r="L10" s="744"/>
      <c r="M10" s="130"/>
      <c r="N10" s="744"/>
      <c r="O10" s="130"/>
      <c r="P10" s="130"/>
      <c r="Q10" s="130"/>
      <c r="R10" s="130"/>
      <c r="S10" s="130"/>
      <c r="T10" s="722"/>
      <c r="U10" s="735"/>
    </row>
    <row r="11" spans="1:22" ht="12.95" customHeight="1">
      <c r="A11" s="724" t="s">
        <v>346</v>
      </c>
      <c r="B11" s="743" t="s">
        <v>12</v>
      </c>
      <c r="C11" s="725">
        <v>1834</v>
      </c>
      <c r="D11" s="760">
        <v>0.52355124179274903</v>
      </c>
      <c r="E11" s="725">
        <v>1833</v>
      </c>
      <c r="F11" s="760">
        <v>0.52356469580119969</v>
      </c>
      <c r="G11" s="726">
        <v>102255.56</v>
      </c>
      <c r="H11" s="760">
        <v>0.52160422664200412</v>
      </c>
      <c r="I11" s="736">
        <v>1669</v>
      </c>
      <c r="J11" s="760">
        <v>0.47644875820725091</v>
      </c>
      <c r="K11" s="736">
        <v>1668</v>
      </c>
      <c r="L11" s="760">
        <v>0.47643530419880037</v>
      </c>
      <c r="M11" s="767">
        <v>93784.952666669196</v>
      </c>
      <c r="N11" s="760">
        <v>0.47839577335799582</v>
      </c>
      <c r="O11" s="728">
        <v>3503</v>
      </c>
      <c r="P11" s="728">
        <v>3501</v>
      </c>
      <c r="Q11" s="729">
        <v>196040.51266666921</v>
      </c>
      <c r="R11" s="729">
        <v>55.963606242269258</v>
      </c>
      <c r="S11" s="729">
        <v>55.995576311530762</v>
      </c>
    </row>
    <row r="12" spans="1:22" ht="12.95" customHeight="1">
      <c r="A12" s="336" t="s">
        <v>345</v>
      </c>
      <c r="B12" s="745" t="s">
        <v>12</v>
      </c>
      <c r="C12" s="725">
        <v>78611</v>
      </c>
      <c r="D12" s="760">
        <v>0.67756421306671266</v>
      </c>
      <c r="E12" s="725">
        <v>52285</v>
      </c>
      <c r="F12" s="760">
        <v>0.68995777249934021</v>
      </c>
      <c r="G12" s="726">
        <v>2477303.0499999998</v>
      </c>
      <c r="H12" s="760">
        <v>0.68058719210760155</v>
      </c>
      <c r="I12" s="736">
        <v>37409</v>
      </c>
      <c r="J12" s="760">
        <v>0.32243578693328734</v>
      </c>
      <c r="K12" s="736">
        <v>23495</v>
      </c>
      <c r="L12" s="760">
        <v>0.31004222750065979</v>
      </c>
      <c r="M12" s="767">
        <v>1162646.50933337</v>
      </c>
      <c r="N12" s="760">
        <v>0.3194128078923984</v>
      </c>
      <c r="O12" s="728">
        <v>116020</v>
      </c>
      <c r="P12" s="728">
        <v>75780</v>
      </c>
      <c r="Q12" s="729">
        <v>3639949.5593333701</v>
      </c>
      <c r="R12" s="729">
        <v>31.37346629316816</v>
      </c>
      <c r="S12" s="729">
        <v>48.033116380751785</v>
      </c>
    </row>
    <row r="13" spans="1:22" ht="12.95" customHeight="1">
      <c r="A13" s="336" t="s">
        <v>344</v>
      </c>
      <c r="B13" s="745" t="s">
        <v>12</v>
      </c>
      <c r="C13" s="725">
        <v>1526</v>
      </c>
      <c r="D13" s="760">
        <v>0.54113475177304959</v>
      </c>
      <c r="E13" s="725">
        <v>1424</v>
      </c>
      <c r="F13" s="760">
        <v>0.54288982081585968</v>
      </c>
      <c r="G13" s="726">
        <v>32759.79</v>
      </c>
      <c r="H13" s="760">
        <v>0.5338517348646733</v>
      </c>
      <c r="I13" s="736">
        <v>1294</v>
      </c>
      <c r="J13" s="760">
        <v>0.45886524822695035</v>
      </c>
      <c r="K13" s="736">
        <v>1199</v>
      </c>
      <c r="L13" s="760">
        <v>0.45711017918414032</v>
      </c>
      <c r="M13" s="767">
        <v>28605.169333333099</v>
      </c>
      <c r="N13" s="760">
        <v>0.4661482651353267</v>
      </c>
      <c r="O13" s="728">
        <v>2820</v>
      </c>
      <c r="P13" s="728">
        <v>2623</v>
      </c>
      <c r="Q13" s="729">
        <v>61364.959333333099</v>
      </c>
      <c r="R13" s="729">
        <v>21.760623877068475</v>
      </c>
      <c r="S13" s="729">
        <v>23.394952090481549</v>
      </c>
    </row>
    <row r="14" spans="1:22" ht="12.95" customHeight="1">
      <c r="A14" s="336" t="s">
        <v>343</v>
      </c>
      <c r="B14" s="745" t="s">
        <v>12</v>
      </c>
      <c r="C14" s="725">
        <v>105216</v>
      </c>
      <c r="D14" s="760">
        <v>0.69447268022864383</v>
      </c>
      <c r="E14" s="725">
        <v>50460</v>
      </c>
      <c r="F14" s="760">
        <v>0.69657228840817786</v>
      </c>
      <c r="G14" s="726">
        <v>900611.37</v>
      </c>
      <c r="H14" s="760">
        <v>0.69525238944715262</v>
      </c>
      <c r="I14" s="736">
        <v>46288</v>
      </c>
      <c r="J14" s="760">
        <v>0.30552731977135617</v>
      </c>
      <c r="K14" s="736">
        <v>21980</v>
      </c>
      <c r="L14" s="760">
        <v>0.30342771159182208</v>
      </c>
      <c r="M14" s="767">
        <v>394761.91266666399</v>
      </c>
      <c r="N14" s="760">
        <v>0.30474761055284733</v>
      </c>
      <c r="O14" s="728">
        <f>C14+I14</f>
        <v>151504</v>
      </c>
      <c r="P14" s="728">
        <f>E14+K14</f>
        <v>72440</v>
      </c>
      <c r="Q14" s="729">
        <f>G14+M14</f>
        <v>1295373.2826666641</v>
      </c>
      <c r="R14" s="729">
        <v>8.5502058234654594</v>
      </c>
      <c r="S14" s="729">
        <v>17.882263458450062</v>
      </c>
    </row>
    <row r="15" spans="1:22" ht="12.95" customHeight="1">
      <c r="A15" s="336" t="s">
        <v>342</v>
      </c>
      <c r="B15" s="745" t="s">
        <v>11</v>
      </c>
      <c r="C15" s="725">
        <v>891</v>
      </c>
      <c r="D15" s="760">
        <v>0.77748691099476441</v>
      </c>
      <c r="E15" s="725">
        <v>891</v>
      </c>
      <c r="F15" s="760">
        <v>0.77748691099476441</v>
      </c>
      <c r="G15" s="726">
        <v>1207370.99</v>
      </c>
      <c r="H15" s="760">
        <v>0.74388802349396843</v>
      </c>
      <c r="I15" s="736">
        <v>255</v>
      </c>
      <c r="J15" s="760">
        <v>0.22251308900523561</v>
      </c>
      <c r="K15" s="736">
        <v>255</v>
      </c>
      <c r="L15" s="760">
        <v>0.22251308900523561</v>
      </c>
      <c r="M15" s="767">
        <v>415683.76000000403</v>
      </c>
      <c r="N15" s="760">
        <v>0.25611197650603162</v>
      </c>
      <c r="O15" s="728">
        <v>1146</v>
      </c>
      <c r="P15" s="728">
        <v>1146</v>
      </c>
      <c r="Q15" s="729">
        <v>1623054.750000004</v>
      </c>
      <c r="R15" s="729">
        <v>1416.2781413612599</v>
      </c>
      <c r="S15" s="729">
        <v>1416.2781413612599</v>
      </c>
    </row>
    <row r="16" spans="1:22" ht="12.95" customHeight="1">
      <c r="A16" s="336" t="s">
        <v>109</v>
      </c>
      <c r="B16" s="745" t="s">
        <v>11</v>
      </c>
      <c r="C16" s="725">
        <v>70285</v>
      </c>
      <c r="D16" s="760">
        <v>0.6824647771077903</v>
      </c>
      <c r="E16" s="725">
        <v>47715</v>
      </c>
      <c r="F16" s="760">
        <v>0.6968643659359437</v>
      </c>
      <c r="G16" s="726">
        <v>3151106.74</v>
      </c>
      <c r="H16" s="760">
        <v>0.68345913693708438</v>
      </c>
      <c r="I16" s="736">
        <v>32702</v>
      </c>
      <c r="J16" s="760">
        <v>0.3175352228922097</v>
      </c>
      <c r="K16" s="736">
        <v>20756</v>
      </c>
      <c r="L16" s="760">
        <v>0.3031356340640563</v>
      </c>
      <c r="M16" s="767">
        <v>1459420.16600005</v>
      </c>
      <c r="N16" s="760">
        <v>0.31654086306291568</v>
      </c>
      <c r="O16" s="728">
        <v>102987</v>
      </c>
      <c r="P16" s="728">
        <v>68471</v>
      </c>
      <c r="Q16" s="729">
        <v>4610526.9060000498</v>
      </c>
      <c r="R16" s="729">
        <v>44.768047481721474</v>
      </c>
      <c r="S16" s="729">
        <v>67.335469118313583</v>
      </c>
    </row>
    <row r="17" spans="1:19" ht="12.95" customHeight="1">
      <c r="A17" s="142" t="s">
        <v>341</v>
      </c>
      <c r="B17" s="746"/>
      <c r="C17" s="130"/>
      <c r="D17" s="744"/>
      <c r="E17" s="130"/>
      <c r="F17" s="744"/>
      <c r="G17" s="130"/>
      <c r="H17" s="744"/>
      <c r="I17" s="130"/>
      <c r="J17" s="744"/>
      <c r="K17" s="130"/>
      <c r="L17" s="744"/>
      <c r="M17" s="130"/>
      <c r="N17" s="744"/>
      <c r="O17" s="130"/>
      <c r="P17" s="130"/>
      <c r="Q17" s="130"/>
      <c r="R17" s="130"/>
      <c r="S17" s="130"/>
    </row>
    <row r="18" spans="1:19" ht="12.95" customHeight="1">
      <c r="A18" s="336" t="s">
        <v>340</v>
      </c>
      <c r="B18" s="745" t="s">
        <v>12</v>
      </c>
      <c r="C18" s="725">
        <v>428796</v>
      </c>
      <c r="D18" s="760">
        <v>0.70803982761182938</v>
      </c>
      <c r="E18" s="725">
        <v>40329</v>
      </c>
      <c r="F18" s="760">
        <v>0.67994672241704879</v>
      </c>
      <c r="G18" s="726">
        <v>11037035.93</v>
      </c>
      <c r="H18" s="760">
        <v>0.70196416502475423</v>
      </c>
      <c r="I18" s="736">
        <v>176814</v>
      </c>
      <c r="J18" s="760">
        <v>0.29196017238817062</v>
      </c>
      <c r="K18" s="736">
        <v>18983</v>
      </c>
      <c r="L18" s="760">
        <v>0.32005327758295116</v>
      </c>
      <c r="M18" s="767">
        <v>4686040.0899999496</v>
      </c>
      <c r="N18" s="760">
        <v>0.29803583497524583</v>
      </c>
      <c r="O18" s="728">
        <v>605610</v>
      </c>
      <c r="P18" s="728">
        <v>59312</v>
      </c>
      <c r="Q18" s="729">
        <v>15723076.019999949</v>
      </c>
      <c r="R18" s="729">
        <v>25.962378461385956</v>
      </c>
      <c r="S18" s="729">
        <v>265.09097686808656</v>
      </c>
    </row>
    <row r="19" spans="1:19" ht="12.95" customHeight="1">
      <c r="A19" s="336" t="s">
        <v>98</v>
      </c>
      <c r="B19" s="745" t="s">
        <v>12</v>
      </c>
      <c r="C19" s="725">
        <v>3122119</v>
      </c>
      <c r="D19" s="760">
        <v>0.58258705817811329</v>
      </c>
      <c r="E19" s="725">
        <v>3044</v>
      </c>
      <c r="F19" s="760">
        <v>0.59791789432331566</v>
      </c>
      <c r="G19" s="726">
        <v>3612661.02</v>
      </c>
      <c r="H19" s="760">
        <v>0.58400671519753977</v>
      </c>
      <c r="I19" s="736">
        <v>2236941</v>
      </c>
      <c r="J19" s="760">
        <v>0.41741294182188665</v>
      </c>
      <c r="K19" s="736">
        <v>2047</v>
      </c>
      <c r="L19" s="760">
        <v>0.40208210567668434</v>
      </c>
      <c r="M19" s="767">
        <v>2573331.23999999</v>
      </c>
      <c r="N19" s="760">
        <v>0.41599328480246012</v>
      </c>
      <c r="O19" s="728">
        <v>5359060</v>
      </c>
      <c r="P19" s="728">
        <v>5091</v>
      </c>
      <c r="Q19" s="729">
        <v>6185992.2599999905</v>
      </c>
      <c r="R19" s="729">
        <v>1.1543054677499394</v>
      </c>
      <c r="S19" s="729">
        <v>1215.0839245727736</v>
      </c>
    </row>
    <row r="20" spans="1:19" ht="12.95" customHeight="1">
      <c r="A20" s="142" t="s">
        <v>339</v>
      </c>
      <c r="B20" s="746"/>
      <c r="C20" s="131"/>
      <c r="D20" s="756"/>
      <c r="E20" s="131"/>
      <c r="F20" s="756"/>
      <c r="G20" s="131"/>
      <c r="H20" s="756"/>
      <c r="I20" s="131"/>
      <c r="J20" s="756"/>
      <c r="K20" s="131"/>
      <c r="L20" s="756"/>
      <c r="M20" s="131"/>
      <c r="N20" s="756"/>
      <c r="O20" s="131"/>
      <c r="P20" s="131"/>
      <c r="Q20" s="131"/>
      <c r="R20" s="131"/>
      <c r="S20" s="131"/>
    </row>
    <row r="21" spans="1:19" ht="12.95" customHeight="1">
      <c r="A21" s="336" t="s">
        <v>338</v>
      </c>
      <c r="B21" s="745" t="s">
        <v>11</v>
      </c>
      <c r="C21" s="725">
        <v>89</v>
      </c>
      <c r="D21" s="760">
        <v>0.89</v>
      </c>
      <c r="E21" s="725">
        <v>86</v>
      </c>
      <c r="F21" s="760">
        <v>0.88659793814432986</v>
      </c>
      <c r="G21" s="726">
        <v>29361.01</v>
      </c>
      <c r="H21" s="760">
        <v>0.89311926382249185</v>
      </c>
      <c r="I21" s="736">
        <v>11</v>
      </c>
      <c r="J21" s="760">
        <v>0.11</v>
      </c>
      <c r="K21" s="736">
        <v>11</v>
      </c>
      <c r="L21" s="760">
        <v>0.1134020618556701</v>
      </c>
      <c r="M21" s="767">
        <v>3513.67</v>
      </c>
      <c r="N21" s="760">
        <v>0.10688073617750804</v>
      </c>
      <c r="O21" s="728">
        <v>100</v>
      </c>
      <c r="P21" s="728">
        <v>97</v>
      </c>
      <c r="Q21" s="729">
        <v>32874.68</v>
      </c>
      <c r="R21" s="729">
        <v>328.74680000000001</v>
      </c>
      <c r="S21" s="729">
        <v>338.9142268041237</v>
      </c>
    </row>
    <row r="22" spans="1:19" ht="12.95" customHeight="1">
      <c r="A22" s="336" t="s">
        <v>337</v>
      </c>
      <c r="B22" s="745" t="s">
        <v>11</v>
      </c>
      <c r="C22" s="725">
        <v>6068</v>
      </c>
      <c r="D22" s="760">
        <v>0.85129068462401791</v>
      </c>
      <c r="E22" s="725">
        <v>5831</v>
      </c>
      <c r="F22" s="760">
        <v>0.84814545454545454</v>
      </c>
      <c r="G22" s="726">
        <v>7146592.0800000001</v>
      </c>
      <c r="H22" s="760">
        <v>0.83655690831054785</v>
      </c>
      <c r="I22" s="736">
        <v>1060</v>
      </c>
      <c r="J22" s="760">
        <v>0.14870931537598203</v>
      </c>
      <c r="K22" s="736">
        <v>1044</v>
      </c>
      <c r="L22" s="760">
        <v>0.15185454545454546</v>
      </c>
      <c r="M22" s="767">
        <v>1396272.14</v>
      </c>
      <c r="N22" s="760">
        <v>0.16344309168945212</v>
      </c>
      <c r="O22" s="728">
        <v>7128</v>
      </c>
      <c r="P22" s="728">
        <v>6875</v>
      </c>
      <c r="Q22" s="729">
        <v>8542864.2200000007</v>
      </c>
      <c r="R22" s="729">
        <v>1198.4938580246915</v>
      </c>
      <c r="S22" s="729">
        <v>1242.598432</v>
      </c>
    </row>
    <row r="23" spans="1:19" ht="12.95" customHeight="1">
      <c r="A23" s="336" t="s">
        <v>336</v>
      </c>
      <c r="B23" s="745" t="s">
        <v>11</v>
      </c>
      <c r="C23" s="732"/>
      <c r="D23" s="757"/>
      <c r="E23" s="732"/>
      <c r="F23" s="757"/>
      <c r="G23" s="766"/>
      <c r="H23" s="763"/>
      <c r="I23" s="732"/>
      <c r="J23" s="757"/>
      <c r="K23" s="732"/>
      <c r="L23" s="757"/>
      <c r="M23" s="733"/>
      <c r="N23" s="763"/>
      <c r="O23" s="732"/>
      <c r="P23" s="732"/>
      <c r="Q23" s="733"/>
      <c r="R23" s="733"/>
      <c r="S23" s="733"/>
    </row>
    <row r="24" spans="1:19" ht="12.95" customHeight="1">
      <c r="A24" s="336" t="s">
        <v>335</v>
      </c>
      <c r="B24" s="745" t="s">
        <v>11</v>
      </c>
      <c r="C24" s="732"/>
      <c r="D24" s="757"/>
      <c r="E24" s="732"/>
      <c r="F24" s="757"/>
      <c r="G24" s="733"/>
      <c r="H24" s="763"/>
      <c r="I24" s="732"/>
      <c r="J24" s="757"/>
      <c r="K24" s="732"/>
      <c r="L24" s="757"/>
      <c r="M24" s="733"/>
      <c r="N24" s="763"/>
      <c r="O24" s="732"/>
      <c r="P24" s="732"/>
      <c r="Q24" s="733"/>
      <c r="R24" s="733"/>
      <c r="S24" s="733"/>
    </row>
    <row r="25" spans="1:19" ht="12.95" customHeight="1">
      <c r="A25" s="336" t="s">
        <v>334</v>
      </c>
      <c r="B25" s="745" t="s">
        <v>11</v>
      </c>
      <c r="C25" s="732"/>
      <c r="D25" s="757"/>
      <c r="E25" s="732"/>
      <c r="F25" s="757"/>
      <c r="G25" s="733"/>
      <c r="H25" s="763"/>
      <c r="I25" s="732"/>
      <c r="J25" s="757"/>
      <c r="K25" s="732"/>
      <c r="L25" s="757"/>
      <c r="M25" s="733"/>
      <c r="N25" s="763"/>
      <c r="O25" s="732"/>
      <c r="P25" s="732"/>
      <c r="Q25" s="733"/>
      <c r="R25" s="733"/>
      <c r="S25" s="733"/>
    </row>
    <row r="26" spans="1:19" ht="12.95" customHeight="1">
      <c r="A26" s="336" t="s">
        <v>333</v>
      </c>
      <c r="B26" s="745" t="s">
        <v>11</v>
      </c>
      <c r="C26" s="732"/>
      <c r="D26" s="757"/>
      <c r="E26" s="732"/>
      <c r="F26" s="757"/>
      <c r="G26" s="733"/>
      <c r="H26" s="763"/>
      <c r="I26" s="732"/>
      <c r="J26" s="757"/>
      <c r="K26" s="732"/>
      <c r="L26" s="757"/>
      <c r="M26" s="733"/>
      <c r="N26" s="763"/>
      <c r="O26" s="732"/>
      <c r="P26" s="732"/>
      <c r="Q26" s="733"/>
      <c r="R26" s="733"/>
      <c r="S26" s="733"/>
    </row>
    <row r="27" spans="1:19" ht="12.95" customHeight="1">
      <c r="A27" s="336" t="s">
        <v>332</v>
      </c>
      <c r="B27" s="745" t="s">
        <v>11</v>
      </c>
      <c r="C27" s="732"/>
      <c r="D27" s="757"/>
      <c r="E27" s="732"/>
      <c r="F27" s="757"/>
      <c r="G27" s="733"/>
      <c r="H27" s="763"/>
      <c r="I27" s="732"/>
      <c r="J27" s="757"/>
      <c r="K27" s="732"/>
      <c r="L27" s="757"/>
      <c r="M27" s="733"/>
      <c r="N27" s="763"/>
      <c r="O27" s="732"/>
      <c r="P27" s="732"/>
      <c r="Q27" s="733"/>
      <c r="R27" s="733"/>
      <c r="S27" s="733"/>
    </row>
    <row r="28" spans="1:19" ht="12.95" customHeight="1">
      <c r="A28" s="336" t="s">
        <v>331</v>
      </c>
      <c r="B28" s="745" t="s">
        <v>12</v>
      </c>
      <c r="C28" s="727">
        <v>1281</v>
      </c>
      <c r="D28" s="760">
        <v>0.53914141414141414</v>
      </c>
      <c r="E28" s="727">
        <v>1225</v>
      </c>
      <c r="F28" s="760">
        <v>0.53516819571865448</v>
      </c>
      <c r="G28" s="730">
        <v>968722.95</v>
      </c>
      <c r="H28" s="760">
        <v>0.61933097344861165</v>
      </c>
      <c r="I28" s="727">
        <v>1095</v>
      </c>
      <c r="J28" s="760">
        <v>0.46085858585858586</v>
      </c>
      <c r="K28" s="727">
        <v>1064</v>
      </c>
      <c r="L28" s="760">
        <v>0.46483180428134557</v>
      </c>
      <c r="M28" s="730">
        <v>595421.25</v>
      </c>
      <c r="N28" s="760">
        <v>0.38066902655138829</v>
      </c>
      <c r="O28" s="728">
        <v>2376</v>
      </c>
      <c r="P28" s="728">
        <v>2289</v>
      </c>
      <c r="Q28" s="729">
        <v>1564144.2</v>
      </c>
      <c r="R28" s="729">
        <v>658.30984848484843</v>
      </c>
      <c r="S28" s="729">
        <v>683.33079947575357</v>
      </c>
    </row>
    <row r="29" spans="1:19" ht="12.95" customHeight="1">
      <c r="A29" s="142" t="s">
        <v>294</v>
      </c>
      <c r="B29" s="746"/>
      <c r="C29" s="131"/>
      <c r="D29" s="756"/>
      <c r="E29" s="131"/>
      <c r="F29" s="756"/>
      <c r="G29" s="131"/>
      <c r="H29" s="756"/>
      <c r="I29" s="131"/>
      <c r="J29" s="756"/>
      <c r="K29" s="131"/>
      <c r="L29" s="756"/>
      <c r="M29" s="131"/>
      <c r="N29" s="756"/>
      <c r="O29" s="131"/>
      <c r="P29" s="131"/>
      <c r="Q29" s="131"/>
      <c r="R29" s="131"/>
      <c r="S29" s="131"/>
    </row>
    <row r="30" spans="1:19" ht="12.95" customHeight="1">
      <c r="A30" s="336" t="s">
        <v>103</v>
      </c>
      <c r="B30" s="745" t="s">
        <v>12</v>
      </c>
      <c r="C30" s="727">
        <v>16967</v>
      </c>
      <c r="D30" s="760">
        <v>0.67930496056371859</v>
      </c>
      <c r="E30" s="727">
        <v>16103</v>
      </c>
      <c r="F30" s="760">
        <v>0.68389535377558819</v>
      </c>
      <c r="G30" s="730">
        <v>914772.9</v>
      </c>
      <c r="H30" s="760">
        <v>0.68103211017097243</v>
      </c>
      <c r="I30" s="727">
        <v>8010</v>
      </c>
      <c r="J30" s="760">
        <v>0.32069503943628136</v>
      </c>
      <c r="K30" s="727">
        <v>7443</v>
      </c>
      <c r="L30" s="760">
        <v>0.31610464622441181</v>
      </c>
      <c r="M30" s="730">
        <v>428442.62</v>
      </c>
      <c r="N30" s="760">
        <v>0.31896788982902757</v>
      </c>
      <c r="O30" s="728">
        <v>24977</v>
      </c>
      <c r="P30" s="728">
        <v>23546</v>
      </c>
      <c r="Q30" s="729">
        <v>1343215.52</v>
      </c>
      <c r="R30" s="729">
        <v>53.778096648917007</v>
      </c>
      <c r="S30" s="729">
        <v>57.046441858489764</v>
      </c>
    </row>
    <row r="31" spans="1:19" ht="12.95" customHeight="1">
      <c r="A31" s="336" t="s">
        <v>330</v>
      </c>
      <c r="B31" s="745" t="s">
        <v>12</v>
      </c>
      <c r="C31" s="732"/>
      <c r="D31" s="757"/>
      <c r="E31" s="732"/>
      <c r="F31" s="757"/>
      <c r="G31" s="733"/>
      <c r="H31" s="763"/>
      <c r="I31" s="732"/>
      <c r="J31" s="757"/>
      <c r="K31" s="732"/>
      <c r="L31" s="757"/>
      <c r="M31" s="733"/>
      <c r="N31" s="763"/>
      <c r="O31" s="732"/>
      <c r="P31" s="732"/>
      <c r="Q31" s="733"/>
      <c r="R31" s="733"/>
      <c r="S31" s="733"/>
    </row>
    <row r="32" spans="1:19" ht="12.95" customHeight="1">
      <c r="A32" s="336" t="s">
        <v>97</v>
      </c>
      <c r="B32" s="745" t="s">
        <v>12</v>
      </c>
      <c r="C32" s="732"/>
      <c r="D32" s="757"/>
      <c r="E32" s="732"/>
      <c r="F32" s="757"/>
      <c r="G32" s="733"/>
      <c r="H32" s="763"/>
      <c r="I32" s="732"/>
      <c r="J32" s="757"/>
      <c r="K32" s="732"/>
      <c r="L32" s="757"/>
      <c r="M32" s="733"/>
      <c r="N32" s="763"/>
      <c r="O32" s="732"/>
      <c r="P32" s="732"/>
      <c r="Q32" s="733"/>
      <c r="R32" s="733"/>
      <c r="S32" s="733"/>
    </row>
    <row r="33" spans="1:19" ht="12.95" customHeight="1">
      <c r="A33" s="142" t="s">
        <v>96</v>
      </c>
      <c r="B33" s="746"/>
      <c r="C33" s="131"/>
      <c r="D33" s="756"/>
      <c r="E33" s="131"/>
      <c r="F33" s="756"/>
      <c r="G33" s="131"/>
      <c r="H33" s="756"/>
      <c r="I33" s="131"/>
      <c r="J33" s="756"/>
      <c r="K33" s="131"/>
      <c r="L33" s="756"/>
      <c r="M33" s="131"/>
      <c r="N33" s="756"/>
      <c r="O33" s="131"/>
      <c r="P33" s="131"/>
      <c r="Q33" s="131"/>
      <c r="R33" s="131"/>
      <c r="S33" s="131"/>
    </row>
    <row r="34" spans="1:19" ht="12.95" customHeight="1">
      <c r="A34" s="336" t="s">
        <v>329</v>
      </c>
      <c r="B34" s="745" t="s">
        <v>11</v>
      </c>
      <c r="C34" s="732"/>
      <c r="D34" s="757"/>
      <c r="E34" s="732"/>
      <c r="F34" s="757"/>
      <c r="G34" s="733"/>
      <c r="H34" s="757"/>
      <c r="I34" s="732"/>
      <c r="J34" s="757"/>
      <c r="K34" s="732"/>
      <c r="L34" s="757"/>
      <c r="M34" s="733"/>
      <c r="N34" s="757"/>
      <c r="O34" s="732"/>
      <c r="P34" s="732"/>
      <c r="Q34" s="733"/>
      <c r="R34" s="733"/>
      <c r="S34" s="733"/>
    </row>
    <row r="35" spans="1:19" ht="12.95" customHeight="1">
      <c r="A35" s="336" t="s">
        <v>99</v>
      </c>
      <c r="B35" s="745" t="s">
        <v>11</v>
      </c>
      <c r="C35" s="732"/>
      <c r="D35" s="757"/>
      <c r="E35" s="732"/>
      <c r="F35" s="757"/>
      <c r="G35" s="733"/>
      <c r="H35" s="757"/>
      <c r="I35" s="732"/>
      <c r="J35" s="757"/>
      <c r="K35" s="732"/>
      <c r="L35" s="757"/>
      <c r="M35" s="733"/>
      <c r="N35" s="757"/>
      <c r="O35" s="732"/>
      <c r="P35" s="732"/>
      <c r="Q35" s="733"/>
      <c r="R35" s="733"/>
      <c r="S35" s="733"/>
    </row>
    <row r="36" spans="1:19" ht="12.95" customHeight="1">
      <c r="A36" s="336" t="s">
        <v>100</v>
      </c>
      <c r="B36" s="745" t="s">
        <v>11</v>
      </c>
      <c r="C36" s="732"/>
      <c r="D36" s="757"/>
      <c r="E36" s="732"/>
      <c r="F36" s="757"/>
      <c r="G36" s="733"/>
      <c r="H36" s="757"/>
      <c r="I36" s="732"/>
      <c r="J36" s="757"/>
      <c r="K36" s="732"/>
      <c r="L36" s="757"/>
      <c r="M36" s="733"/>
      <c r="N36" s="757"/>
      <c r="O36" s="732"/>
      <c r="P36" s="732"/>
      <c r="Q36" s="733"/>
      <c r="R36" s="733"/>
      <c r="S36" s="733"/>
    </row>
    <row r="37" spans="1:19" ht="12.95" customHeight="1">
      <c r="A37" s="336" t="s">
        <v>101</v>
      </c>
      <c r="B37" s="745" t="s">
        <v>11</v>
      </c>
      <c r="C37" s="732"/>
      <c r="D37" s="757"/>
      <c r="E37" s="732"/>
      <c r="F37" s="757"/>
      <c r="G37" s="733"/>
      <c r="H37" s="757"/>
      <c r="I37" s="732"/>
      <c r="J37" s="757"/>
      <c r="K37" s="732"/>
      <c r="L37" s="757"/>
      <c r="M37" s="733"/>
      <c r="N37" s="757"/>
      <c r="O37" s="732"/>
      <c r="P37" s="732"/>
      <c r="Q37" s="733"/>
      <c r="R37" s="733"/>
      <c r="S37" s="733"/>
    </row>
    <row r="38" spans="1:19" ht="12.95" customHeight="1">
      <c r="A38" s="336" t="s">
        <v>110</v>
      </c>
      <c r="B38" s="745" t="s">
        <v>11</v>
      </c>
      <c r="C38" s="732"/>
      <c r="D38" s="757"/>
      <c r="E38" s="732"/>
      <c r="F38" s="757"/>
      <c r="G38" s="733"/>
      <c r="H38" s="757"/>
      <c r="I38" s="732"/>
      <c r="J38" s="757"/>
      <c r="K38" s="732"/>
      <c r="L38" s="757"/>
      <c r="M38" s="733"/>
      <c r="N38" s="757"/>
      <c r="O38" s="732"/>
      <c r="P38" s="732"/>
      <c r="Q38" s="733"/>
      <c r="R38" s="733"/>
      <c r="S38" s="733"/>
    </row>
    <row r="39" spans="1:19" ht="12.95" customHeight="1">
      <c r="A39" s="336" t="s">
        <v>104</v>
      </c>
      <c r="B39" s="745" t="s">
        <v>11</v>
      </c>
      <c r="C39" s="732"/>
      <c r="D39" s="757"/>
      <c r="E39" s="732"/>
      <c r="F39" s="757"/>
      <c r="G39" s="733"/>
      <c r="H39" s="757"/>
      <c r="I39" s="732"/>
      <c r="J39" s="757"/>
      <c r="K39" s="732"/>
      <c r="L39" s="757"/>
      <c r="M39" s="733"/>
      <c r="N39" s="757"/>
      <c r="O39" s="732"/>
      <c r="P39" s="732"/>
      <c r="Q39" s="733"/>
      <c r="R39" s="733"/>
      <c r="S39" s="733"/>
    </row>
    <row r="40" spans="1:19" ht="12.95" customHeight="1">
      <c r="A40" s="142" t="s">
        <v>328</v>
      </c>
      <c r="B40" s="746"/>
      <c r="C40" s="131"/>
      <c r="D40" s="756"/>
      <c r="E40" s="131"/>
      <c r="F40" s="756"/>
      <c r="G40" s="131"/>
      <c r="H40" s="756"/>
      <c r="I40" s="131"/>
      <c r="J40" s="756"/>
      <c r="K40" s="131"/>
      <c r="L40" s="756"/>
      <c r="M40" s="131"/>
      <c r="N40" s="756"/>
      <c r="O40" s="131"/>
      <c r="P40" s="131"/>
      <c r="Q40" s="131"/>
      <c r="R40" s="131"/>
      <c r="S40" s="131"/>
    </row>
    <row r="41" spans="1:19" ht="12.95" customHeight="1">
      <c r="A41" s="336" t="s">
        <v>102</v>
      </c>
      <c r="B41" s="745" t="s">
        <v>11</v>
      </c>
      <c r="C41" s="732"/>
      <c r="D41" s="757"/>
      <c r="E41" s="732"/>
      <c r="F41" s="757"/>
      <c r="G41" s="733"/>
      <c r="H41" s="757"/>
      <c r="I41" s="732"/>
      <c r="J41" s="757"/>
      <c r="K41" s="732"/>
      <c r="L41" s="757"/>
      <c r="M41" s="733"/>
      <c r="N41" s="757"/>
      <c r="O41" s="732"/>
      <c r="P41" s="732"/>
      <c r="Q41" s="733"/>
      <c r="R41" s="733"/>
      <c r="S41" s="733"/>
    </row>
    <row r="42" spans="1:19" ht="12.95" customHeight="1">
      <c r="A42" s="336" t="s">
        <v>327</v>
      </c>
      <c r="B42" s="745" t="s">
        <v>11</v>
      </c>
      <c r="C42" s="732"/>
      <c r="D42" s="757"/>
      <c r="E42" s="732"/>
      <c r="F42" s="757"/>
      <c r="G42" s="733"/>
      <c r="H42" s="757"/>
      <c r="I42" s="732"/>
      <c r="J42" s="757"/>
      <c r="K42" s="732"/>
      <c r="L42" s="757"/>
      <c r="M42" s="733"/>
      <c r="N42" s="757"/>
      <c r="O42" s="732"/>
      <c r="P42" s="732"/>
      <c r="Q42" s="733"/>
      <c r="R42" s="733"/>
      <c r="S42" s="733"/>
    </row>
    <row r="43" spans="1:19" ht="12.95" customHeight="1">
      <c r="A43" s="142" t="s">
        <v>35</v>
      </c>
      <c r="B43" s="747"/>
      <c r="C43" s="131"/>
      <c r="D43" s="756"/>
      <c r="E43" s="131"/>
      <c r="F43" s="756"/>
      <c r="G43" s="131"/>
      <c r="H43" s="756"/>
      <c r="I43" s="131"/>
      <c r="J43" s="756"/>
      <c r="K43" s="131"/>
      <c r="L43" s="756"/>
      <c r="M43" s="131"/>
      <c r="N43" s="756"/>
      <c r="O43" s="131"/>
      <c r="P43" s="131"/>
      <c r="Q43" s="131"/>
      <c r="R43" s="131"/>
      <c r="S43" s="131"/>
    </row>
    <row r="44" spans="1:19" ht="12.95" customHeight="1">
      <c r="A44" s="337"/>
      <c r="B44" s="745" t="s">
        <v>11</v>
      </c>
      <c r="C44" s="732"/>
      <c r="D44" s="757"/>
      <c r="E44" s="732"/>
      <c r="F44" s="757"/>
      <c r="G44" s="733"/>
      <c r="H44" s="757"/>
      <c r="I44" s="732"/>
      <c r="J44" s="757"/>
      <c r="K44" s="732"/>
      <c r="L44" s="757"/>
      <c r="M44" s="733"/>
      <c r="N44" s="757"/>
      <c r="O44" s="732"/>
      <c r="P44" s="732"/>
      <c r="Q44" s="733"/>
      <c r="R44" s="733"/>
      <c r="S44" s="733"/>
    </row>
    <row r="45" spans="1:19" ht="12.95" customHeight="1">
      <c r="A45" s="337"/>
      <c r="B45" s="745" t="s">
        <v>11</v>
      </c>
      <c r="C45" s="732"/>
      <c r="D45" s="757"/>
      <c r="E45" s="732"/>
      <c r="F45" s="757"/>
      <c r="G45" s="733"/>
      <c r="H45" s="757"/>
      <c r="I45" s="732"/>
      <c r="J45" s="757"/>
      <c r="K45" s="732"/>
      <c r="L45" s="757"/>
      <c r="M45" s="733"/>
      <c r="N45" s="757"/>
      <c r="O45" s="732"/>
      <c r="P45" s="732"/>
      <c r="Q45" s="733"/>
      <c r="R45" s="733"/>
      <c r="S45" s="733"/>
    </row>
    <row r="46" spans="1:19" ht="12.95" customHeight="1">
      <c r="A46" s="142" t="s">
        <v>105</v>
      </c>
      <c r="B46" s="746"/>
      <c r="C46" s="131"/>
      <c r="D46" s="756"/>
      <c r="E46" s="131"/>
      <c r="F46" s="756"/>
      <c r="G46" s="131"/>
      <c r="H46" s="756"/>
      <c r="I46" s="131"/>
      <c r="J46" s="756"/>
      <c r="K46" s="131"/>
      <c r="L46" s="756"/>
      <c r="M46" s="131"/>
      <c r="N46" s="756"/>
      <c r="O46" s="131"/>
      <c r="P46" s="131"/>
      <c r="Q46" s="131"/>
      <c r="R46" s="131"/>
      <c r="S46" s="131"/>
    </row>
    <row r="47" spans="1:19" ht="12.95" customHeight="1">
      <c r="A47" s="336" t="s">
        <v>106</v>
      </c>
      <c r="B47" s="745" t="s">
        <v>12</v>
      </c>
      <c r="C47" s="725">
        <v>62319</v>
      </c>
      <c r="D47" s="760">
        <v>0.77592260570745553</v>
      </c>
      <c r="E47" s="725">
        <v>62319</v>
      </c>
      <c r="F47" s="760">
        <v>5.2222882553216842E-3</v>
      </c>
      <c r="G47" s="767">
        <v>8982386.8200000003</v>
      </c>
      <c r="H47" s="760">
        <v>0.75271768152316787</v>
      </c>
      <c r="I47" s="736">
        <v>17997</v>
      </c>
      <c r="J47" s="760">
        <v>0.22407739429254445</v>
      </c>
      <c r="K47" s="736">
        <v>17997</v>
      </c>
      <c r="L47" s="760">
        <v>0.22407739429254445</v>
      </c>
      <c r="M47" s="767">
        <v>2950887.8199999798</v>
      </c>
      <c r="N47" s="760">
        <v>0.24728231847683216</v>
      </c>
      <c r="O47" s="728">
        <v>80316</v>
      </c>
      <c r="P47" s="728">
        <v>80316</v>
      </c>
      <c r="Q47" s="729">
        <v>11933274.63999998</v>
      </c>
      <c r="R47" s="729">
        <v>148.57904576921138</v>
      </c>
      <c r="S47" s="729">
        <v>148.57904576921138</v>
      </c>
    </row>
    <row r="48" spans="1:19" ht="12.95" customHeight="1">
      <c r="A48" s="336" t="s">
        <v>107</v>
      </c>
      <c r="B48" s="745" t="s">
        <v>12</v>
      </c>
      <c r="C48" s="725">
        <v>41356</v>
      </c>
      <c r="D48" s="760">
        <v>0.7846606671628662</v>
      </c>
      <c r="E48" s="725">
        <v>41356</v>
      </c>
      <c r="F48" s="760">
        <v>0.7846606671628662</v>
      </c>
      <c r="G48" s="767">
        <v>619500</v>
      </c>
      <c r="H48" s="760">
        <v>0.77802854661222698</v>
      </c>
      <c r="I48" s="736">
        <v>10829</v>
      </c>
      <c r="J48" s="760">
        <v>0.21533933283713377</v>
      </c>
      <c r="K48" s="736">
        <v>10829</v>
      </c>
      <c r="L48" s="760">
        <v>0.21533933283713377</v>
      </c>
      <c r="M48" s="767">
        <v>161662.5</v>
      </c>
      <c r="N48" s="760">
        <v>0.22197145338777297</v>
      </c>
      <c r="O48" s="728">
        <f>C48+I48</f>
        <v>52185</v>
      </c>
      <c r="P48" s="728">
        <f>E48+K48</f>
        <v>52185</v>
      </c>
      <c r="Q48" s="729">
        <f>G48+M48</f>
        <v>781162.5</v>
      </c>
      <c r="R48" s="729">
        <v>12.366956492320185</v>
      </c>
      <c r="S48" s="729">
        <v>12.366956492320185</v>
      </c>
    </row>
    <row r="49" spans="1:21">
      <c r="A49" s="140"/>
      <c r="B49" s="748"/>
      <c r="C49" s="750"/>
      <c r="D49" s="758"/>
      <c r="E49" s="750"/>
      <c r="F49" s="758"/>
      <c r="G49" s="750"/>
      <c r="H49" s="764"/>
      <c r="I49" s="750"/>
      <c r="J49" s="758"/>
      <c r="K49" s="750"/>
      <c r="L49" s="758"/>
      <c r="M49" s="750"/>
      <c r="N49" s="764"/>
      <c r="O49" s="750"/>
      <c r="P49" s="750"/>
      <c r="Q49" s="750"/>
      <c r="R49" s="750"/>
      <c r="S49" s="750"/>
    </row>
    <row r="50" spans="1:21">
      <c r="A50" s="354" t="s">
        <v>644</v>
      </c>
      <c r="B50" s="370"/>
      <c r="C50" s="752"/>
      <c r="D50" s="370"/>
      <c r="E50" s="752"/>
      <c r="F50" s="370"/>
      <c r="G50" s="752"/>
      <c r="H50" s="370"/>
      <c r="I50" s="752"/>
      <c r="J50" s="369"/>
      <c r="K50" s="754"/>
      <c r="L50" s="369"/>
      <c r="M50" s="754"/>
      <c r="N50" s="369"/>
      <c r="O50" s="754"/>
      <c r="P50" s="754"/>
      <c r="Q50" s="754"/>
      <c r="R50" s="754"/>
      <c r="S50" s="754"/>
      <c r="T50" s="245"/>
      <c r="U50" s="245"/>
    </row>
    <row r="51" spans="1:21">
      <c r="A51" s="140"/>
      <c r="B51" s="748"/>
      <c r="C51" s="750"/>
      <c r="D51" s="758"/>
      <c r="E51" s="750"/>
      <c r="F51" s="758"/>
      <c r="G51" s="750"/>
      <c r="H51" s="764"/>
      <c r="I51" s="750"/>
      <c r="J51" s="758"/>
      <c r="K51" s="750"/>
      <c r="L51" s="758"/>
      <c r="M51" s="750"/>
      <c r="N51" s="764"/>
      <c r="O51" s="750"/>
      <c r="P51" s="750"/>
      <c r="Q51" s="750"/>
      <c r="R51" s="750"/>
      <c r="S51" s="750"/>
    </row>
    <row r="52" spans="1:21">
      <c r="A52" s="141"/>
      <c r="B52" s="749"/>
      <c r="C52" s="751"/>
      <c r="D52" s="759"/>
      <c r="E52" s="751"/>
      <c r="F52" s="759"/>
      <c r="G52" s="751"/>
      <c r="H52" s="764"/>
      <c r="I52" s="751"/>
      <c r="J52" s="759"/>
      <c r="K52" s="751"/>
      <c r="L52" s="759"/>
      <c r="M52" s="751"/>
      <c r="N52" s="764"/>
      <c r="O52" s="751"/>
      <c r="P52" s="751"/>
      <c r="Q52" s="751"/>
      <c r="R52" s="751"/>
      <c r="S52" s="751"/>
    </row>
    <row r="53" spans="1:21" ht="14.25" customHeight="1">
      <c r="A53" s="141"/>
      <c r="B53" s="749"/>
      <c r="C53" s="751"/>
      <c r="D53" s="759"/>
      <c r="E53" s="751"/>
      <c r="F53" s="759"/>
      <c r="G53" s="751"/>
      <c r="H53" s="764"/>
      <c r="I53" s="751"/>
      <c r="J53" s="759"/>
      <c r="K53" s="751"/>
      <c r="L53" s="759"/>
      <c r="M53" s="751"/>
      <c r="N53" s="764"/>
      <c r="O53" s="751"/>
      <c r="P53" s="751"/>
      <c r="Q53" s="751"/>
      <c r="R53" s="751"/>
      <c r="S53" s="751"/>
    </row>
  </sheetData>
  <mergeCells count="15">
    <mergeCell ref="A1:S1"/>
    <mergeCell ref="C2:H2"/>
    <mergeCell ref="I2:N2"/>
    <mergeCell ref="O2:S2"/>
    <mergeCell ref="C3:D3"/>
    <mergeCell ref="E3:F3"/>
    <mergeCell ref="G3:H3"/>
    <mergeCell ref="I3:J3"/>
    <mergeCell ref="K3:L3"/>
    <mergeCell ref="M3:N3"/>
    <mergeCell ref="O3:O4"/>
    <mergeCell ref="P3:P4"/>
    <mergeCell ref="Q3:Q4"/>
    <mergeCell ref="R3:R4"/>
    <mergeCell ref="S3:S4"/>
  </mergeCells>
  <printOptions horizontalCentered="1" verticalCentered="1" headings="1"/>
  <pageMargins left="0" right="0" top="0.25" bottom="0.25" header="0" footer="0.25"/>
  <pageSetup scale="63" firstPageNumber="71" orientation="landscape" useFirstPageNumber="1" r:id="rId1"/>
  <headerFooter scaleWithDoc="0" alignWithMargins="0">
    <oddFooter>&amp;L&amp;F&amp;C1 of &amp;N&amp;R&amp;F</oddFooter>
  </headerFooter>
  <customProperties>
    <customPr name="_pios_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W35"/>
  <sheetViews>
    <sheetView zoomScale="90" zoomScaleNormal="90" zoomScaleSheetLayoutView="75" zoomScalePageLayoutView="75" workbookViewId="0">
      <selection activeCell="E7" sqref="E7"/>
    </sheetView>
  </sheetViews>
  <sheetFormatPr defaultColWidth="34.5703125" defaultRowHeight="14.25"/>
  <cols>
    <col min="1" max="1" width="34.5703125" style="6"/>
    <col min="2" max="4" width="23" style="5" customWidth="1"/>
    <col min="5" max="5" width="23" style="6" customWidth="1"/>
    <col min="6" max="6" width="12.85546875" style="5" customWidth="1"/>
    <col min="7" max="7" width="14.85546875" style="5" customWidth="1"/>
    <col min="8" max="8" width="14.5703125" style="5" customWidth="1"/>
    <col min="9" max="9" width="12" style="5" customWidth="1"/>
    <col min="10" max="10" width="14.5703125" style="10" customWidth="1"/>
    <col min="11" max="11" width="12.5703125" style="5" customWidth="1"/>
    <col min="12" max="12" width="11" style="5" customWidth="1"/>
    <col min="13" max="13" width="14.85546875" style="5" customWidth="1"/>
    <col min="14" max="14" width="16.5703125" style="5" customWidth="1"/>
    <col min="15" max="15" width="16.42578125" style="5" customWidth="1"/>
    <col min="16" max="16" width="15.42578125" style="5" customWidth="1"/>
    <col min="17" max="18" width="14" style="5" customWidth="1"/>
    <col min="19" max="19" width="15.42578125" style="5" customWidth="1"/>
    <col min="20" max="20" width="19.5703125" style="5" customWidth="1"/>
    <col min="21" max="21" width="12.140625" style="5" customWidth="1"/>
    <col min="22" max="22" width="12.5703125" style="5" customWidth="1"/>
    <col min="23" max="23" width="14.5703125" style="5" customWidth="1"/>
    <col min="24" max="16384" width="34.5703125" style="6"/>
  </cols>
  <sheetData>
    <row r="1" spans="1:23" ht="59.1" customHeight="1">
      <c r="A1" s="818" t="s">
        <v>727</v>
      </c>
      <c r="B1" s="818"/>
      <c r="C1" s="818"/>
      <c r="D1" s="818"/>
      <c r="E1" s="818"/>
      <c r="F1" s="161"/>
      <c r="G1" s="161"/>
      <c r="H1" s="6"/>
      <c r="I1" s="6"/>
      <c r="J1" s="6"/>
      <c r="K1" s="6"/>
      <c r="L1" s="6"/>
      <c r="M1" s="6"/>
      <c r="N1" s="6"/>
      <c r="O1" s="6"/>
      <c r="P1" s="6"/>
      <c r="Q1" s="6"/>
      <c r="R1" s="6"/>
      <c r="S1" s="6"/>
      <c r="T1" s="6"/>
      <c r="U1" s="6"/>
      <c r="V1" s="6"/>
      <c r="W1" s="6"/>
    </row>
    <row r="2" spans="1:23" ht="20.100000000000001" customHeight="1">
      <c r="A2" s="235"/>
      <c r="B2" s="235"/>
      <c r="C2" s="235"/>
      <c r="D2" s="235"/>
      <c r="E2" s="235"/>
      <c r="F2" s="161"/>
      <c r="G2" s="161"/>
      <c r="H2" s="6"/>
      <c r="I2" s="6"/>
      <c r="J2" s="6"/>
      <c r="K2" s="6"/>
      <c r="L2" s="6"/>
      <c r="M2" s="6"/>
      <c r="N2" s="6"/>
      <c r="O2" s="6"/>
      <c r="P2" s="6"/>
      <c r="Q2" s="6"/>
      <c r="R2" s="6"/>
      <c r="S2" s="6"/>
      <c r="T2" s="6"/>
      <c r="U2" s="6"/>
      <c r="V2" s="6"/>
      <c r="W2" s="6"/>
    </row>
    <row r="3" spans="1:23" ht="31.5" customHeight="1">
      <c r="A3" s="344" t="s">
        <v>123</v>
      </c>
      <c r="B3" s="343" t="s">
        <v>623</v>
      </c>
      <c r="C3" s="343" t="s">
        <v>624</v>
      </c>
      <c r="D3" s="343" t="s">
        <v>625</v>
      </c>
      <c r="E3" s="343" t="s">
        <v>56</v>
      </c>
      <c r="F3" s="6"/>
      <c r="G3" s="6"/>
      <c r="H3" s="6"/>
      <c r="I3" s="6"/>
      <c r="J3" s="6"/>
      <c r="K3" s="6"/>
      <c r="L3" s="6"/>
      <c r="M3" s="6"/>
      <c r="N3" s="6"/>
      <c r="O3" s="6"/>
      <c r="P3" s="6"/>
      <c r="Q3" s="6"/>
      <c r="R3" s="6"/>
      <c r="S3" s="6"/>
      <c r="T3" s="6"/>
      <c r="U3" s="6"/>
      <c r="V3" s="6"/>
      <c r="W3" s="6"/>
    </row>
    <row r="4" spans="1:23" ht="17.100000000000001" customHeight="1">
      <c r="A4" s="338" t="s">
        <v>1</v>
      </c>
      <c r="B4" s="200"/>
      <c r="C4" s="200"/>
      <c r="D4" s="200"/>
      <c r="E4" s="200"/>
      <c r="F4" s="6"/>
      <c r="G4" s="6"/>
      <c r="H4" s="6"/>
      <c r="I4" s="6"/>
      <c r="J4" s="6"/>
      <c r="K4" s="6"/>
      <c r="L4" s="6"/>
      <c r="M4" s="6"/>
      <c r="N4" s="6"/>
      <c r="O4" s="6"/>
      <c r="P4" s="6"/>
      <c r="Q4" s="6"/>
      <c r="R4" s="6"/>
      <c r="S4" s="6"/>
      <c r="T4" s="6"/>
      <c r="U4" s="6"/>
      <c r="V4" s="6"/>
      <c r="W4" s="6"/>
    </row>
    <row r="5" spans="1:23" ht="17.100000000000001" customHeight="1">
      <c r="A5" s="196" t="s">
        <v>292</v>
      </c>
      <c r="B5" s="414">
        <v>0</v>
      </c>
      <c r="C5" s="415">
        <v>0</v>
      </c>
      <c r="D5" s="415">
        <v>8164512.3199999994</v>
      </c>
      <c r="E5" s="415">
        <f>SUM(B5:D5)</f>
        <v>8164512.3199999994</v>
      </c>
      <c r="F5" s="16"/>
      <c r="G5" s="16"/>
      <c r="H5" s="16"/>
      <c r="I5" s="16"/>
      <c r="J5" s="16"/>
      <c r="K5" s="16"/>
      <c r="L5" s="16"/>
      <c r="M5" s="16"/>
      <c r="N5" s="16"/>
      <c r="O5" s="16"/>
      <c r="P5" s="16"/>
      <c r="Q5" s="16"/>
      <c r="R5" s="16"/>
      <c r="S5" s="16"/>
      <c r="T5" s="16"/>
      <c r="U5" s="16"/>
      <c r="V5" s="6"/>
      <c r="W5" s="6"/>
    </row>
    <row r="6" spans="1:23" ht="17.100000000000001" customHeight="1">
      <c r="A6" s="196" t="s">
        <v>293</v>
      </c>
      <c r="B6" s="414">
        <v>0</v>
      </c>
      <c r="C6" s="415">
        <v>0</v>
      </c>
      <c r="D6" s="415">
        <v>11425498.969599999</v>
      </c>
      <c r="E6" s="415">
        <f t="shared" ref="E6:E13" si="0">SUM(B6:D6)</f>
        <v>11425498.969599999</v>
      </c>
      <c r="F6" s="16"/>
      <c r="G6" s="16"/>
      <c r="H6" s="16"/>
      <c r="I6" s="16"/>
      <c r="J6" s="16"/>
      <c r="K6" s="16"/>
      <c r="L6" s="16"/>
      <c r="M6" s="16"/>
      <c r="N6" s="16"/>
      <c r="O6" s="16"/>
      <c r="P6" s="16"/>
      <c r="Q6" s="16"/>
      <c r="R6" s="16"/>
      <c r="S6" s="16"/>
      <c r="T6" s="16"/>
      <c r="U6" s="16"/>
      <c r="V6" s="6"/>
      <c r="W6" s="6"/>
    </row>
    <row r="7" spans="1:23" ht="17.100000000000001" customHeight="1">
      <c r="A7" s="196" t="s">
        <v>296</v>
      </c>
      <c r="B7" s="414">
        <v>0</v>
      </c>
      <c r="C7" s="415">
        <v>0</v>
      </c>
      <c r="D7" s="415">
        <v>21906200.3312</v>
      </c>
      <c r="E7" s="415">
        <f t="shared" si="0"/>
        <v>21906200.3312</v>
      </c>
      <c r="F7" s="16"/>
      <c r="G7" s="16"/>
      <c r="H7" s="16"/>
      <c r="I7" s="16"/>
      <c r="J7" s="16"/>
      <c r="K7" s="16"/>
      <c r="L7" s="16"/>
      <c r="M7" s="16"/>
      <c r="N7" s="16"/>
      <c r="O7" s="16"/>
      <c r="P7" s="16"/>
      <c r="Q7" s="16"/>
      <c r="R7" s="16"/>
      <c r="S7" s="16"/>
      <c r="T7" s="16"/>
      <c r="U7" s="16"/>
      <c r="V7" s="6"/>
      <c r="W7" s="6"/>
    </row>
    <row r="8" spans="1:23" ht="17.100000000000001" customHeight="1">
      <c r="A8" s="198" t="s">
        <v>297</v>
      </c>
      <c r="B8" s="414">
        <v>0</v>
      </c>
      <c r="C8" s="415">
        <v>3222.86</v>
      </c>
      <c r="D8" s="415">
        <v>10135539.799999988</v>
      </c>
      <c r="E8" s="415">
        <f t="shared" si="0"/>
        <v>10138762.659999987</v>
      </c>
      <c r="F8" s="16"/>
      <c r="G8" s="16"/>
      <c r="H8" s="16"/>
      <c r="I8" s="16"/>
      <c r="J8" s="16"/>
      <c r="K8" s="16"/>
      <c r="L8" s="16"/>
      <c r="M8" s="16"/>
      <c r="N8" s="16"/>
      <c r="O8" s="16"/>
      <c r="P8" s="16"/>
      <c r="Q8" s="16"/>
      <c r="R8" s="16"/>
      <c r="S8" s="16"/>
      <c r="T8" s="16"/>
      <c r="U8" s="16"/>
      <c r="V8" s="6"/>
      <c r="W8" s="6"/>
    </row>
    <row r="9" spans="1:23" ht="17.100000000000001" customHeight="1">
      <c r="A9" s="196" t="s">
        <v>294</v>
      </c>
      <c r="B9" s="414">
        <v>0</v>
      </c>
      <c r="C9" s="415">
        <v>0</v>
      </c>
      <c r="D9" s="415">
        <v>1343215.5192000037</v>
      </c>
      <c r="E9" s="415">
        <f t="shared" si="0"/>
        <v>1343215.5192000037</v>
      </c>
      <c r="F9" s="16"/>
      <c r="G9" s="16"/>
      <c r="H9" s="16"/>
      <c r="I9" s="16"/>
      <c r="J9" s="16"/>
      <c r="K9" s="16"/>
      <c r="L9" s="16"/>
      <c r="M9" s="16"/>
      <c r="N9" s="16"/>
      <c r="O9" s="16"/>
      <c r="P9" s="16"/>
      <c r="Q9" s="16"/>
      <c r="R9" s="16"/>
      <c r="S9" s="16"/>
      <c r="T9" s="16"/>
      <c r="U9" s="16"/>
      <c r="V9" s="6"/>
      <c r="W9" s="6"/>
    </row>
    <row r="10" spans="1:23" ht="17.100000000000001" customHeight="1">
      <c r="A10" s="196" t="s">
        <v>96</v>
      </c>
      <c r="B10" s="414">
        <v>0</v>
      </c>
      <c r="C10" s="415">
        <v>0</v>
      </c>
      <c r="D10" s="415">
        <v>0</v>
      </c>
      <c r="E10" s="415">
        <f t="shared" si="0"/>
        <v>0</v>
      </c>
      <c r="F10" s="16"/>
      <c r="G10" s="16"/>
      <c r="H10" s="16"/>
      <c r="I10" s="16"/>
      <c r="J10" s="16"/>
      <c r="K10" s="16"/>
      <c r="L10" s="16"/>
      <c r="M10" s="16"/>
      <c r="N10" s="16"/>
      <c r="O10" s="16"/>
      <c r="P10" s="16"/>
      <c r="Q10" s="16"/>
      <c r="R10" s="16"/>
      <c r="S10" s="16"/>
      <c r="T10" s="16"/>
      <c r="U10" s="16"/>
      <c r="V10" s="6"/>
      <c r="W10" s="6"/>
    </row>
    <row r="11" spans="1:23" ht="17.100000000000001" customHeight="1">
      <c r="A11" s="196" t="s">
        <v>298</v>
      </c>
      <c r="B11" s="414">
        <v>0</v>
      </c>
      <c r="C11" s="415">
        <v>0</v>
      </c>
      <c r="D11" s="415">
        <v>0</v>
      </c>
      <c r="E11" s="415">
        <f t="shared" si="0"/>
        <v>0</v>
      </c>
      <c r="F11" s="16"/>
      <c r="G11" s="16"/>
      <c r="H11" s="16"/>
      <c r="I11" s="16"/>
      <c r="J11" s="16"/>
      <c r="K11" s="16"/>
      <c r="L11" s="16"/>
      <c r="M11" s="16"/>
      <c r="N11" s="16"/>
      <c r="O11" s="16"/>
      <c r="P11" s="16"/>
      <c r="Q11" s="16"/>
      <c r="R11" s="16"/>
      <c r="S11" s="16"/>
      <c r="T11" s="16"/>
      <c r="U11" s="16"/>
      <c r="V11" s="6"/>
      <c r="W11" s="6"/>
    </row>
    <row r="12" spans="1:23" ht="17.100000000000001" customHeight="1">
      <c r="A12" s="196" t="s">
        <v>105</v>
      </c>
      <c r="B12" s="414">
        <v>500490.19999999995</v>
      </c>
      <c r="C12" s="415">
        <v>69350.859999999986</v>
      </c>
      <c r="D12" s="415">
        <v>11928522.039999995</v>
      </c>
      <c r="E12" s="415">
        <f t="shared" si="0"/>
        <v>12498363.099999996</v>
      </c>
      <c r="F12" s="16"/>
      <c r="G12" s="16"/>
      <c r="H12" s="16"/>
      <c r="I12" s="16"/>
      <c r="J12" s="16"/>
      <c r="K12" s="16"/>
      <c r="L12" s="16"/>
      <c r="M12" s="16"/>
      <c r="N12" s="16"/>
      <c r="O12" s="16"/>
      <c r="P12" s="16"/>
      <c r="Q12" s="16"/>
      <c r="R12" s="16"/>
      <c r="S12" s="16"/>
      <c r="T12" s="16"/>
      <c r="U12" s="16"/>
      <c r="V12" s="6"/>
      <c r="W12" s="6"/>
    </row>
    <row r="13" spans="1:23" ht="17.100000000000001" customHeight="1">
      <c r="A13" s="196" t="s">
        <v>282</v>
      </c>
      <c r="B13" s="414">
        <v>0</v>
      </c>
      <c r="C13" s="415">
        <v>279870.08999999997</v>
      </c>
      <c r="D13" s="414">
        <v>967813.62</v>
      </c>
      <c r="E13" s="415">
        <f t="shared" si="0"/>
        <v>1247683.71</v>
      </c>
      <c r="F13" s="16"/>
      <c r="G13" s="16"/>
      <c r="H13" s="16"/>
      <c r="I13" s="16"/>
      <c r="J13" s="16"/>
      <c r="K13" s="16"/>
      <c r="L13" s="16"/>
      <c r="M13" s="16"/>
      <c r="N13" s="16"/>
      <c r="O13" s="16"/>
      <c r="P13" s="16"/>
      <c r="Q13" s="16"/>
      <c r="R13" s="16"/>
      <c r="S13" s="16"/>
      <c r="T13" s="16"/>
      <c r="U13" s="16"/>
      <c r="V13" s="6"/>
      <c r="W13" s="6"/>
    </row>
    <row r="14" spans="1:23" ht="17.100000000000001" customHeight="1">
      <c r="A14" s="196" t="s">
        <v>283</v>
      </c>
      <c r="B14" s="415">
        <v>0</v>
      </c>
      <c r="C14" s="415">
        <v>0</v>
      </c>
      <c r="D14" s="415">
        <v>0</v>
      </c>
      <c r="E14" s="415"/>
      <c r="F14" s="16"/>
      <c r="G14" s="16"/>
      <c r="H14" s="16"/>
      <c r="I14" s="16"/>
      <c r="J14" s="16"/>
      <c r="K14" s="16"/>
      <c r="L14" s="16"/>
      <c r="M14" s="16"/>
      <c r="N14" s="16"/>
      <c r="O14" s="16"/>
      <c r="P14" s="16"/>
      <c r="Q14" s="16"/>
      <c r="R14" s="16"/>
      <c r="S14" s="16"/>
      <c r="T14" s="16"/>
      <c r="U14" s="16"/>
      <c r="V14" s="6"/>
      <c r="W14" s="6"/>
    </row>
    <row r="15" spans="1:23" ht="17.100000000000001" customHeight="1">
      <c r="A15" s="199" t="s">
        <v>2</v>
      </c>
      <c r="B15" s="415">
        <f>SUM(B5:B14)</f>
        <v>500490.19999999995</v>
      </c>
      <c r="C15" s="415">
        <f t="shared" ref="C15:E15" si="1">SUM(C5:C14)</f>
        <v>352443.80999999994</v>
      </c>
      <c r="D15" s="415">
        <f t="shared" si="1"/>
        <v>65871302.599999987</v>
      </c>
      <c r="E15" s="415">
        <f t="shared" si="1"/>
        <v>66724236.609999992</v>
      </c>
      <c r="F15" s="16"/>
      <c r="G15" s="16"/>
      <c r="H15" s="16"/>
      <c r="I15" s="16"/>
      <c r="J15" s="16"/>
      <c r="K15" s="16"/>
      <c r="L15" s="16"/>
      <c r="M15" s="16"/>
      <c r="N15" s="16"/>
      <c r="O15" s="16"/>
      <c r="P15" s="16"/>
      <c r="Q15" s="16"/>
      <c r="R15" s="16"/>
      <c r="S15" s="16"/>
      <c r="T15" s="16"/>
      <c r="U15" s="16"/>
      <c r="V15" s="6"/>
      <c r="W15" s="6"/>
    </row>
    <row r="16" spans="1:23" ht="16.5" customHeight="1">
      <c r="A16" s="200"/>
      <c r="B16" s="200"/>
      <c r="C16" s="200"/>
      <c r="D16" s="200"/>
      <c r="E16" s="200"/>
      <c r="F16" s="16"/>
      <c r="G16" s="16"/>
      <c r="H16" s="16"/>
      <c r="I16" s="16"/>
      <c r="J16" s="16"/>
      <c r="K16" s="16"/>
      <c r="L16" s="16"/>
      <c r="M16" s="16"/>
      <c r="N16" s="16"/>
      <c r="O16" s="16"/>
      <c r="P16" s="16"/>
      <c r="Q16" s="16"/>
      <c r="R16" s="16"/>
      <c r="S16" s="16"/>
      <c r="T16" s="16"/>
      <c r="U16" s="16"/>
      <c r="V16" s="6"/>
      <c r="W16" s="6"/>
    </row>
    <row r="17" spans="1:23" ht="17.100000000000001" customHeight="1">
      <c r="A17" s="196" t="s">
        <v>3</v>
      </c>
      <c r="B17" s="415">
        <v>288022.84000000003</v>
      </c>
      <c r="C17" s="415">
        <v>9181.2699999999986</v>
      </c>
      <c r="D17" s="415">
        <v>0</v>
      </c>
      <c r="E17" s="415">
        <f t="shared" ref="E17:E24" si="2">SUM(B17:D17)</f>
        <v>297204.11000000004</v>
      </c>
      <c r="F17" s="16"/>
      <c r="G17" s="16"/>
      <c r="H17" s="16"/>
      <c r="I17" s="16"/>
      <c r="J17" s="16"/>
      <c r="K17" s="16"/>
      <c r="L17" s="16"/>
      <c r="M17" s="16"/>
      <c r="N17" s="16"/>
      <c r="O17" s="16"/>
      <c r="P17" s="16"/>
      <c r="Q17" s="16"/>
      <c r="R17" s="16"/>
      <c r="S17" s="16"/>
      <c r="T17" s="16"/>
      <c r="U17" s="16"/>
      <c r="V17" s="6"/>
      <c r="W17" s="6"/>
    </row>
    <row r="18" spans="1:23" ht="17.100000000000001" customHeight="1">
      <c r="A18" s="196" t="s">
        <v>4</v>
      </c>
      <c r="B18" s="415">
        <v>0</v>
      </c>
      <c r="C18" s="415">
        <v>0</v>
      </c>
      <c r="D18" s="415">
        <v>1604154.0999999999</v>
      </c>
      <c r="E18" s="415">
        <f t="shared" si="2"/>
        <v>1604154.0999999999</v>
      </c>
      <c r="F18" s="16"/>
      <c r="G18" s="16"/>
      <c r="H18" s="16"/>
      <c r="I18" s="16"/>
      <c r="J18" s="16"/>
      <c r="K18" s="16"/>
      <c r="L18" s="16"/>
      <c r="M18" s="16"/>
      <c r="N18" s="16"/>
      <c r="O18" s="16"/>
      <c r="P18" s="16"/>
      <c r="Q18" s="16"/>
      <c r="R18" s="16"/>
      <c r="S18" s="16"/>
      <c r="T18" s="16"/>
      <c r="U18" s="16"/>
      <c r="V18" s="6"/>
      <c r="W18" s="6"/>
    </row>
    <row r="19" spans="1:23" ht="17.100000000000001" customHeight="1">
      <c r="A19" s="196" t="s">
        <v>657</v>
      </c>
      <c r="B19" s="415">
        <v>2594.6000000000058</v>
      </c>
      <c r="C19" s="415">
        <v>1381045.8499999999</v>
      </c>
      <c r="D19" s="415">
        <v>0</v>
      </c>
      <c r="E19" s="415">
        <f t="shared" si="2"/>
        <v>1383640.45</v>
      </c>
      <c r="F19" s="16"/>
      <c r="G19" s="16"/>
      <c r="H19" s="16"/>
      <c r="I19" s="16"/>
      <c r="J19" s="16"/>
      <c r="K19" s="16"/>
      <c r="L19" s="16"/>
      <c r="M19" s="16"/>
      <c r="N19" s="16"/>
      <c r="O19" s="16"/>
      <c r="P19" s="16"/>
      <c r="Q19" s="16"/>
      <c r="R19" s="16"/>
      <c r="S19" s="16"/>
      <c r="T19" s="16"/>
      <c r="U19" s="16"/>
      <c r="V19" s="6"/>
      <c r="W19" s="6"/>
    </row>
    <row r="20" spans="1:23" ht="28.5" customHeight="1">
      <c r="A20" s="201" t="s">
        <v>295</v>
      </c>
      <c r="B20" s="415">
        <v>0</v>
      </c>
      <c r="C20" s="415">
        <v>0</v>
      </c>
      <c r="D20" s="415">
        <v>0</v>
      </c>
      <c r="E20" s="415">
        <f t="shared" si="2"/>
        <v>0</v>
      </c>
      <c r="F20" s="16"/>
      <c r="G20" s="16"/>
      <c r="H20" s="16"/>
      <c r="I20" s="16"/>
      <c r="J20" s="16"/>
      <c r="K20" s="16"/>
      <c r="L20" s="16"/>
      <c r="M20" s="16"/>
      <c r="N20" s="16"/>
      <c r="O20" s="16"/>
      <c r="P20" s="16"/>
      <c r="Q20" s="16"/>
      <c r="R20" s="16"/>
      <c r="S20" s="16"/>
      <c r="T20" s="16"/>
      <c r="U20" s="16"/>
      <c r="V20" s="6"/>
      <c r="W20" s="6"/>
    </row>
    <row r="21" spans="1:23" ht="17.100000000000001" customHeight="1">
      <c r="A21" s="201" t="s">
        <v>747</v>
      </c>
      <c r="B21" s="415">
        <v>1.4210854715202004E-14</v>
      </c>
      <c r="C21" s="415">
        <v>0</v>
      </c>
      <c r="D21" s="414">
        <v>0</v>
      </c>
      <c r="E21" s="415">
        <f t="shared" si="2"/>
        <v>1.4210854715202004E-14</v>
      </c>
      <c r="F21" s="16"/>
      <c r="G21" s="16"/>
      <c r="H21" s="16"/>
      <c r="I21" s="16"/>
      <c r="J21" s="16"/>
      <c r="K21" s="16"/>
      <c r="L21" s="16"/>
      <c r="M21" s="16"/>
      <c r="N21" s="16"/>
      <c r="O21" s="16"/>
      <c r="P21" s="16"/>
      <c r="Q21" s="16"/>
      <c r="R21" s="16"/>
      <c r="S21" s="16"/>
      <c r="T21" s="16"/>
      <c r="U21" s="16"/>
      <c r="V21" s="6"/>
      <c r="W21" s="6"/>
    </row>
    <row r="22" spans="1:23" ht="17.100000000000001" customHeight="1">
      <c r="A22" s="196" t="s">
        <v>5</v>
      </c>
      <c r="B22" s="414">
        <v>272002.01</v>
      </c>
      <c r="C22" s="414">
        <v>9572.77</v>
      </c>
      <c r="D22" s="414">
        <v>0</v>
      </c>
      <c r="E22" s="414">
        <f t="shared" si="2"/>
        <v>281574.78000000003</v>
      </c>
      <c r="F22" s="16"/>
      <c r="G22" s="16"/>
      <c r="H22" s="16"/>
      <c r="I22" s="16"/>
      <c r="J22" s="16"/>
      <c r="K22" s="16"/>
      <c r="L22" s="16"/>
      <c r="M22" s="16"/>
      <c r="N22" s="16"/>
      <c r="O22" s="16"/>
      <c r="P22" s="16"/>
      <c r="Q22" s="16"/>
      <c r="R22" s="16"/>
      <c r="S22" s="16"/>
      <c r="T22" s="16"/>
      <c r="U22" s="16"/>
      <c r="V22" s="6"/>
      <c r="W22" s="6"/>
    </row>
    <row r="23" spans="1:23" ht="12.75" customHeight="1">
      <c r="A23" s="196" t="s">
        <v>51</v>
      </c>
      <c r="B23" s="414">
        <v>3967823.44</v>
      </c>
      <c r="C23" s="414">
        <v>540176.59</v>
      </c>
      <c r="D23" s="80">
        <v>0</v>
      </c>
      <c r="E23" s="414">
        <f t="shared" si="2"/>
        <v>4508000.03</v>
      </c>
    </row>
    <row r="24" spans="1:23">
      <c r="A24" s="196" t="s">
        <v>6</v>
      </c>
      <c r="B24" s="414">
        <v>0</v>
      </c>
      <c r="C24" s="414">
        <v>18777.650000000001</v>
      </c>
      <c r="D24" s="80">
        <v>0</v>
      </c>
      <c r="E24" s="414">
        <f t="shared" si="2"/>
        <v>18777.650000000001</v>
      </c>
    </row>
    <row r="25" spans="1:23" ht="16.5" customHeight="1">
      <c r="A25" s="200"/>
      <c r="B25" s="200"/>
      <c r="C25" s="200"/>
      <c r="D25" s="200"/>
      <c r="E25" s="200"/>
      <c r="F25" s="18"/>
    </row>
    <row r="26" spans="1:23">
      <c r="A26" s="199" t="s">
        <v>7</v>
      </c>
      <c r="B26" s="415">
        <f>SUM(B15:B24)</f>
        <v>5030933.09</v>
      </c>
      <c r="C26" s="415">
        <f t="shared" ref="C26:E26" si="3">SUM(C15:C24)</f>
        <v>2311197.9399999995</v>
      </c>
      <c r="D26" s="414">
        <f t="shared" si="3"/>
        <v>67475456.699999988</v>
      </c>
      <c r="E26" s="415">
        <f t="shared" si="3"/>
        <v>74817587.730000004</v>
      </c>
    </row>
    <row r="28" spans="1:23">
      <c r="B28" s="127"/>
      <c r="C28" s="127"/>
    </row>
    <row r="29" spans="1:23">
      <c r="A29" s="188" t="s">
        <v>593</v>
      </c>
      <c r="B29" s="127"/>
      <c r="C29" s="127"/>
    </row>
    <row r="30" spans="1:23">
      <c r="A30" s="188" t="s">
        <v>594</v>
      </c>
      <c r="B30" s="127"/>
      <c r="C30" s="127"/>
    </row>
    <row r="31" spans="1:23">
      <c r="A31" s="188" t="s">
        <v>595</v>
      </c>
      <c r="B31" s="127"/>
      <c r="C31" s="127"/>
    </row>
    <row r="32" spans="1:23">
      <c r="A32" s="188" t="s">
        <v>479</v>
      </c>
      <c r="B32" s="127"/>
      <c r="C32" s="127"/>
    </row>
    <row r="33" spans="1:3">
      <c r="A33" s="391"/>
    </row>
    <row r="35" spans="1:3">
      <c r="C35" s="125"/>
    </row>
  </sheetData>
  <mergeCells count="1">
    <mergeCell ref="A1:E1"/>
  </mergeCells>
  <phoneticPr fontId="7" type="noConversion"/>
  <printOptions horizontalCentered="1" verticalCentered="1" headings="1"/>
  <pageMargins left="0.5" right="0.495" top="1" bottom="1" header="0.5" footer="0.5"/>
  <pageSetup scale="77" firstPageNumber="72" orientation="landscape" useFirstPageNumber="1" r:id="rId1"/>
  <headerFooter scaleWithDoc="0" alignWithMargins="0">
    <oddFooter xml:space="preserve">&amp;R&amp;12 </oddFooter>
  </headerFooter>
  <customProperties>
    <customPr name="_pios_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selection activeCell="F6" sqref="F6"/>
    </sheetView>
  </sheetViews>
  <sheetFormatPr defaultColWidth="8.5703125" defaultRowHeight="12.75"/>
  <cols>
    <col min="1" max="1" width="15.140625" style="467" customWidth="1"/>
    <col min="2" max="2" width="16.5703125" style="467" customWidth="1"/>
    <col min="3" max="3" width="13.85546875" style="467" customWidth="1"/>
    <col min="4" max="4" width="19.5703125" style="467" customWidth="1"/>
    <col min="5" max="5" width="12.5703125" style="467" customWidth="1"/>
    <col min="6" max="6" width="19.42578125" style="467" customWidth="1"/>
    <col min="7" max="7" width="16.42578125" style="467" customWidth="1"/>
    <col min="8" max="8" width="17.42578125" style="467" customWidth="1"/>
    <col min="9" max="9" width="10.5703125" style="467" customWidth="1"/>
    <col min="10" max="16384" width="8.5703125" style="467"/>
  </cols>
  <sheetData>
    <row r="1" spans="1:10" ht="57.6" customHeight="1">
      <c r="A1" s="824" t="s">
        <v>728</v>
      </c>
      <c r="B1" s="824"/>
      <c r="C1" s="824"/>
      <c r="D1" s="824"/>
      <c r="E1" s="824"/>
      <c r="F1" s="824"/>
      <c r="G1" s="824"/>
      <c r="H1" s="824"/>
      <c r="I1" s="824"/>
      <c r="J1" s="851"/>
    </row>
    <row r="2" spans="1:10" ht="27.6" customHeight="1">
      <c r="A2" s="852" t="s">
        <v>248</v>
      </c>
      <c r="B2" s="852"/>
      <c r="C2" s="852"/>
      <c r="D2" s="852"/>
      <c r="E2" s="852"/>
      <c r="F2" s="852"/>
      <c r="G2" s="852"/>
      <c r="H2" s="852"/>
      <c r="I2" s="852"/>
    </row>
    <row r="3" spans="1:10" ht="99" customHeight="1">
      <c r="A3" s="512" t="s">
        <v>91</v>
      </c>
      <c r="B3" s="513" t="s">
        <v>384</v>
      </c>
      <c r="C3" s="513" t="s">
        <v>249</v>
      </c>
      <c r="D3" s="513" t="s">
        <v>250</v>
      </c>
      <c r="E3" s="513" t="s">
        <v>251</v>
      </c>
      <c r="F3" s="513" t="s">
        <v>385</v>
      </c>
      <c r="G3" s="513" t="s">
        <v>252</v>
      </c>
      <c r="H3" s="513" t="s">
        <v>253</v>
      </c>
      <c r="I3" s="513" t="s">
        <v>254</v>
      </c>
    </row>
    <row r="4" spans="1:10">
      <c r="A4" s="208" t="s">
        <v>422</v>
      </c>
      <c r="B4" s="514">
        <v>3</v>
      </c>
      <c r="C4" s="514">
        <v>0</v>
      </c>
      <c r="D4" s="514">
        <v>0</v>
      </c>
      <c r="E4" s="514">
        <v>0</v>
      </c>
      <c r="F4" s="514">
        <v>1</v>
      </c>
      <c r="G4" s="514">
        <v>7</v>
      </c>
      <c r="H4" s="514">
        <v>0</v>
      </c>
      <c r="I4" s="514">
        <v>1</v>
      </c>
    </row>
    <row r="5" spans="1:10">
      <c r="A5" s="208" t="s">
        <v>410</v>
      </c>
      <c r="B5" s="514">
        <v>462</v>
      </c>
      <c r="C5" s="514">
        <v>0</v>
      </c>
      <c r="D5" s="514">
        <v>0</v>
      </c>
      <c r="E5" s="514">
        <v>11</v>
      </c>
      <c r="F5" s="514">
        <v>0</v>
      </c>
      <c r="G5" s="514">
        <v>136</v>
      </c>
      <c r="H5" s="514">
        <v>7</v>
      </c>
      <c r="I5" s="514">
        <v>37</v>
      </c>
    </row>
    <row r="6" spans="1:10">
      <c r="A6" s="209" t="s">
        <v>416</v>
      </c>
      <c r="B6" s="514">
        <v>25</v>
      </c>
      <c r="C6" s="514">
        <v>1</v>
      </c>
      <c r="D6" s="514">
        <v>0</v>
      </c>
      <c r="E6" s="514">
        <v>1</v>
      </c>
      <c r="F6" s="514">
        <v>18</v>
      </c>
      <c r="G6" s="514">
        <v>7</v>
      </c>
      <c r="H6" s="514">
        <v>1</v>
      </c>
      <c r="I6" s="514">
        <v>3</v>
      </c>
    </row>
    <row r="7" spans="1:10">
      <c r="A7" s="208" t="s">
        <v>414</v>
      </c>
      <c r="B7" s="514">
        <v>25</v>
      </c>
      <c r="C7" s="514">
        <v>0</v>
      </c>
      <c r="D7" s="514">
        <v>0</v>
      </c>
      <c r="E7" s="514">
        <v>0</v>
      </c>
      <c r="F7" s="514">
        <v>0</v>
      </c>
      <c r="G7" s="514">
        <v>3</v>
      </c>
      <c r="H7" s="514">
        <v>0</v>
      </c>
      <c r="I7" s="514">
        <v>1</v>
      </c>
    </row>
    <row r="8" spans="1:10">
      <c r="A8" s="208" t="s">
        <v>400</v>
      </c>
      <c r="B8" s="514">
        <v>2465</v>
      </c>
      <c r="C8" s="514">
        <v>2</v>
      </c>
      <c r="D8" s="514">
        <v>0</v>
      </c>
      <c r="E8" s="514">
        <v>132</v>
      </c>
      <c r="F8" s="514">
        <v>27</v>
      </c>
      <c r="G8" s="514">
        <v>813</v>
      </c>
      <c r="H8" s="514">
        <v>311</v>
      </c>
      <c r="I8" s="514">
        <v>138</v>
      </c>
    </row>
    <row r="9" spans="1:10">
      <c r="A9" s="208" t="s">
        <v>483</v>
      </c>
      <c r="B9" s="514">
        <v>241</v>
      </c>
      <c r="C9" s="514">
        <v>14</v>
      </c>
      <c r="D9" s="514">
        <v>0</v>
      </c>
      <c r="E9" s="514">
        <v>19</v>
      </c>
      <c r="F9" s="514">
        <v>22</v>
      </c>
      <c r="G9" s="514">
        <v>121</v>
      </c>
      <c r="H9" s="514">
        <v>46</v>
      </c>
      <c r="I9" s="514">
        <v>6</v>
      </c>
    </row>
    <row r="10" spans="1:10">
      <c r="A10" s="208" t="s">
        <v>408</v>
      </c>
      <c r="B10" s="514">
        <v>1458</v>
      </c>
      <c r="C10" s="514">
        <v>0</v>
      </c>
      <c r="D10" s="514">
        <v>0</v>
      </c>
      <c r="E10" s="514">
        <v>35</v>
      </c>
      <c r="F10" s="514">
        <v>23</v>
      </c>
      <c r="G10" s="514">
        <v>686</v>
      </c>
      <c r="H10" s="514">
        <v>197</v>
      </c>
      <c r="I10" s="514">
        <v>149</v>
      </c>
    </row>
    <row r="11" spans="1:10">
      <c r="A11" s="208" t="s">
        <v>484</v>
      </c>
      <c r="B11" s="514">
        <v>533</v>
      </c>
      <c r="C11" s="514">
        <v>1</v>
      </c>
      <c r="D11" s="514">
        <v>0</v>
      </c>
      <c r="E11" s="514">
        <v>16</v>
      </c>
      <c r="F11" s="514">
        <v>14</v>
      </c>
      <c r="G11" s="514">
        <v>306</v>
      </c>
      <c r="H11" s="514">
        <v>131</v>
      </c>
      <c r="I11" s="514">
        <v>32</v>
      </c>
    </row>
    <row r="12" spans="1:10">
      <c r="A12" s="208" t="s">
        <v>420</v>
      </c>
      <c r="B12" s="514">
        <v>1</v>
      </c>
      <c r="C12" s="514">
        <v>0</v>
      </c>
      <c r="D12" s="514">
        <v>0</v>
      </c>
      <c r="E12" s="514">
        <v>0</v>
      </c>
      <c r="F12" s="514">
        <v>0</v>
      </c>
      <c r="G12" s="514">
        <v>0</v>
      </c>
      <c r="H12" s="514">
        <v>0</v>
      </c>
      <c r="I12" s="514">
        <v>1</v>
      </c>
    </row>
    <row r="13" spans="1:10">
      <c r="A13" s="208" t="s">
        <v>418</v>
      </c>
      <c r="B13" s="514">
        <v>0</v>
      </c>
      <c r="C13" s="514">
        <v>0</v>
      </c>
      <c r="D13" s="514">
        <v>0</v>
      </c>
      <c r="E13" s="514">
        <v>0</v>
      </c>
      <c r="F13" s="514">
        <v>0</v>
      </c>
      <c r="G13" s="514">
        <v>0</v>
      </c>
      <c r="H13" s="514">
        <v>0</v>
      </c>
      <c r="I13" s="514">
        <v>0</v>
      </c>
    </row>
    <row r="14" spans="1:10">
      <c r="A14" s="208" t="s">
        <v>412</v>
      </c>
      <c r="B14" s="514">
        <v>76</v>
      </c>
      <c r="C14" s="514">
        <v>0</v>
      </c>
      <c r="D14" s="514">
        <v>0</v>
      </c>
      <c r="E14" s="514">
        <v>2</v>
      </c>
      <c r="F14" s="514">
        <v>4</v>
      </c>
      <c r="G14" s="514">
        <v>9</v>
      </c>
      <c r="H14" s="514">
        <v>2</v>
      </c>
      <c r="I14" s="514">
        <v>3</v>
      </c>
    </row>
    <row r="15" spans="1:10">
      <c r="A15" s="208" t="s">
        <v>404</v>
      </c>
      <c r="B15" s="514">
        <v>20</v>
      </c>
      <c r="C15" s="514">
        <v>0</v>
      </c>
      <c r="D15" s="514">
        <v>0</v>
      </c>
      <c r="E15" s="514">
        <v>0</v>
      </c>
      <c r="F15" s="514">
        <v>5</v>
      </c>
      <c r="G15" s="514">
        <v>6</v>
      </c>
      <c r="H15" s="514">
        <v>1</v>
      </c>
      <c r="I15" s="514">
        <v>1</v>
      </c>
    </row>
    <row r="16" spans="1:10">
      <c r="A16" s="210" t="s">
        <v>56</v>
      </c>
      <c r="B16" s="515">
        <f>SUM(B4:B15)</f>
        <v>5309</v>
      </c>
      <c r="C16" s="515">
        <f t="shared" ref="C16:I16" si="0">SUM(C4:C15)</f>
        <v>18</v>
      </c>
      <c r="D16" s="515">
        <f t="shared" si="0"/>
        <v>0</v>
      </c>
      <c r="E16" s="515">
        <f t="shared" si="0"/>
        <v>216</v>
      </c>
      <c r="F16" s="515">
        <f t="shared" si="0"/>
        <v>114</v>
      </c>
      <c r="G16" s="515">
        <f t="shared" si="0"/>
        <v>2094</v>
      </c>
      <c r="H16" s="515">
        <f t="shared" si="0"/>
        <v>696</v>
      </c>
      <c r="I16" s="515">
        <f t="shared" si="0"/>
        <v>372</v>
      </c>
    </row>
    <row r="18" spans="9:9">
      <c r="I18" s="738"/>
    </row>
    <row r="19" spans="9:9">
      <c r="I19" s="739"/>
    </row>
  </sheetData>
  <mergeCells count="2">
    <mergeCell ref="A1:J1"/>
    <mergeCell ref="A2:I2"/>
  </mergeCells>
  <printOptions horizontalCentered="1" verticalCentered="1" headings="1"/>
  <pageMargins left="0.7" right="0.7" top="0.75" bottom="0.75" header="0.3" footer="0.3"/>
  <pageSetup scale="85" orientation="landscape" r:id="rId1"/>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2652C73E8362146B5CBBDA6C6B54868" ma:contentTypeVersion="0" ma:contentTypeDescription="Create a new document." ma:contentTypeScope="" ma:versionID="bdd67b80d2218af427cb110740896e02">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89B244-8B8D-4874-8487-7C297B540192}">
  <ds:schemaRefs>
    <ds:schemaRef ds:uri="http://purl.org/dc/elements/1.1/"/>
    <ds:schemaRef ds:uri="http://schemas.microsoft.com/office/2006/documentManagement/types"/>
    <ds:schemaRef ds:uri="http://schemas.openxmlformats.org/package/2006/metadata/core-properties"/>
    <ds:schemaRef ds:uri="http://purl.org/dc/dcmitype/"/>
    <ds:schemaRef ds:uri="http://www.w3.org/XML/1998/namespace"/>
    <ds:schemaRef ds:uri="http://schemas.microsoft.com/office/2006/metadata/properti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0E690712-F3EF-41EE-AA5C-CD7C4BD9B0BE}">
  <ds:schemaRefs>
    <ds:schemaRef ds:uri="http://schemas.microsoft.com/sharepoint/v3/contenttype/forms"/>
  </ds:schemaRefs>
</ds:datastoreItem>
</file>

<file path=customXml/itemProps3.xml><?xml version="1.0" encoding="utf-8"?>
<ds:datastoreItem xmlns:ds="http://schemas.openxmlformats.org/officeDocument/2006/customXml" ds:itemID="{52671140-2467-433E-A120-D89FACD0E9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32</vt:i4>
      </vt:variant>
    </vt:vector>
  </HeadingPairs>
  <TitlesOfParts>
    <vt:vector size="64" baseType="lpstr">
      <vt:lpstr>SUMMARY -TABLE</vt:lpstr>
      <vt:lpstr>ESA-Table 1</vt:lpstr>
      <vt:lpstr>ESA-Table 2</vt:lpstr>
      <vt:lpstr>ESA-Table 3</vt:lpstr>
      <vt:lpstr>ESA Table 4</vt:lpstr>
      <vt:lpstr>ESA-Table 5</vt:lpstr>
      <vt:lpstr>ESA-Table 6</vt:lpstr>
      <vt:lpstr>ESA-Table 7</vt:lpstr>
      <vt:lpstr>ESA-Table 8</vt:lpstr>
      <vt:lpstr>ESA-Table 9</vt:lpstr>
      <vt:lpstr>ESA-Table 10</vt:lpstr>
      <vt:lpstr>ESA-Table 11</vt:lpstr>
      <vt:lpstr>ESA Table 12 </vt:lpstr>
      <vt:lpstr>ESA-Table 13</vt:lpstr>
      <vt:lpstr>ESA -Table 14 </vt:lpstr>
      <vt:lpstr>ESA-Table 15-Lighting</vt:lpstr>
      <vt:lpstr>ESA-Table 16</vt:lpstr>
      <vt:lpstr>CARE-Table 1</vt:lpstr>
      <vt:lpstr>CARE-Table 2</vt:lpstr>
      <vt:lpstr>CARE-Table 3</vt:lpstr>
      <vt:lpstr>CARE-Table 4</vt:lpstr>
      <vt:lpstr>CARE-Table 5</vt:lpstr>
      <vt:lpstr>CARE-Table 6</vt:lpstr>
      <vt:lpstr>CARE-Table 7</vt:lpstr>
      <vt:lpstr>CARE-Table 8</vt:lpstr>
      <vt:lpstr>CARE-Table 9</vt:lpstr>
      <vt:lpstr>CARE-Table 10</vt:lpstr>
      <vt:lpstr>CARE-Table 11</vt:lpstr>
      <vt:lpstr>CARE-Table 12</vt:lpstr>
      <vt:lpstr>CARE-Table 13</vt:lpstr>
      <vt:lpstr>CARE-Table 14</vt:lpstr>
      <vt:lpstr>Sheet1</vt:lpstr>
      <vt:lpstr>'ESA-Table 9'!EUL</vt:lpstr>
      <vt:lpstr>'CARE-Table 1'!Print_Area</vt:lpstr>
      <vt:lpstr>'CARE-Table 10'!Print_Area</vt:lpstr>
      <vt:lpstr>'CARE-Table 13'!Print_Area</vt:lpstr>
      <vt:lpstr>'CARE-Table 14'!Print_Area</vt:lpstr>
      <vt:lpstr>'CARE-Table 2'!Print_Area</vt:lpstr>
      <vt:lpstr>'CARE-Table 3'!Print_Area</vt:lpstr>
      <vt:lpstr>'CARE-Table 5'!Print_Area</vt:lpstr>
      <vt:lpstr>'CARE-Table 6'!Print_Area</vt:lpstr>
      <vt:lpstr>'CARE-Table 7'!Print_Area</vt:lpstr>
      <vt:lpstr>'CARE-Table 8'!Print_Area</vt:lpstr>
      <vt:lpstr>'CARE-Table 9'!Print_Area</vt:lpstr>
      <vt:lpstr>'ESA Table 12 '!Print_Area</vt:lpstr>
      <vt:lpstr>'ESA -Table 14 '!Print_Area</vt:lpstr>
      <vt:lpstr>'ESA Table 4'!Print_Area</vt:lpstr>
      <vt:lpstr>'ESA-Table 1'!Print_Area</vt:lpstr>
      <vt:lpstr>'ESA-Table 10'!Print_Area</vt:lpstr>
      <vt:lpstr>'ESA-Table 11'!Print_Area</vt:lpstr>
      <vt:lpstr>'ESA-Table 13'!Print_Area</vt:lpstr>
      <vt:lpstr>'ESA-Table 15-Lighting'!Print_Area</vt:lpstr>
      <vt:lpstr>'ESA-Table 16'!Print_Area</vt:lpstr>
      <vt:lpstr>'ESA-Table 2'!Print_Area</vt:lpstr>
      <vt:lpstr>'ESA-Table 3'!Print_Area</vt:lpstr>
      <vt:lpstr>'ESA-Table 5'!Print_Area</vt:lpstr>
      <vt:lpstr>'ESA-Table 6'!Print_Area</vt:lpstr>
      <vt:lpstr>'ESA-Table 7'!Print_Area</vt:lpstr>
      <vt:lpstr>'ESA-Table 8'!Print_Area</vt:lpstr>
      <vt:lpstr>'ESA-Table 9'!Print_Area</vt:lpstr>
      <vt:lpstr>'SUMMARY -TABLE'!Print_Area</vt:lpstr>
      <vt:lpstr>'ESA-Table 16'!Print_Titles</vt:lpstr>
      <vt:lpstr>'ESA-Table 2'!Print_Titles</vt:lpstr>
      <vt:lpstr>'ESA-Table 5'!Print_Titles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Wickware, Kathy Dee</dc:creator>
  <cp:lastModifiedBy>Zaida Amaya</cp:lastModifiedBy>
  <cp:lastPrinted>2016-05-02T18:48:10Z</cp:lastPrinted>
  <dcterms:created xsi:type="dcterms:W3CDTF">2006-06-19T18:23:44Z</dcterms:created>
  <dcterms:modified xsi:type="dcterms:W3CDTF">2016-05-12T22:38:17Z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0x01010042652C73E8362146B5CBBDA6C6B54868</vt:lpwstr>
  </property>
  <property fmtid="{D5CDD505-2E9C-101B-9397-08002B2CF9AE}" pid="5" name="BExAnalyzer_OldName">
    <vt:lpwstr>SCG PY2015 ESA CARE Annual Report Tables_First draft.xlsx</vt:lpwstr>
  </property>
</Properties>
</file>